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930" yWindow="315" windowWidth="15450" windowHeight="10260"/>
  </bookViews>
  <sheets>
    <sheet name="Бюджет" sheetId="3" r:id="rId1"/>
    <sheet name="Лист1" sheetId="4" state="hidden" r:id="rId2"/>
  </sheets>
  <definedNames>
    <definedName name="APPT" localSheetId="0">Бюджет!#REF!</definedName>
    <definedName name="FIO" localSheetId="0">Бюджет!#REF!</definedName>
    <definedName name="SIGN" localSheetId="0">Бюджет!#REF!</definedName>
    <definedName name="_xlnm.Print_Titles" localSheetId="0">Бюджет!$4:$5</definedName>
    <definedName name="_xlnm.Print_Area" localSheetId="0">Бюджет!$A$1:$I$59</definedName>
  </definedNames>
  <calcPr calcId="144525"/>
</workbook>
</file>

<file path=xl/calcChain.xml><?xml version="1.0" encoding="utf-8"?>
<calcChain xmlns="http://schemas.openxmlformats.org/spreadsheetml/2006/main">
  <c r="H15" i="3" l="1"/>
  <c r="H14" i="3" s="1"/>
  <c r="G15" i="3"/>
  <c r="I28" i="3"/>
  <c r="I18" i="3"/>
  <c r="I51" i="3" l="1"/>
  <c r="I49" i="3"/>
  <c r="I48" i="3"/>
  <c r="I47" i="3"/>
  <c r="I46" i="3"/>
  <c r="I45" i="3"/>
  <c r="I44" i="3"/>
  <c r="I43" i="3"/>
  <c r="I42" i="3"/>
  <c r="I40" i="3"/>
  <c r="H31" i="3" l="1"/>
  <c r="G31" i="3"/>
  <c r="I36" i="3"/>
  <c r="I13" i="3" l="1"/>
  <c r="I33" i="3" l="1"/>
  <c r="I50" i="3" l="1"/>
  <c r="I19" i="3" l="1"/>
  <c r="I17" i="3"/>
  <c r="I32" i="3" l="1"/>
  <c r="I26" i="3" l="1"/>
  <c r="I23" i="3"/>
  <c r="I35" i="3"/>
  <c r="I22" i="3" l="1"/>
  <c r="I24" i="3" l="1"/>
  <c r="I34" i="3" l="1"/>
  <c r="I31" i="3"/>
  <c r="I9" i="3"/>
  <c r="I7" i="3" l="1"/>
  <c r="H29" i="3" l="1"/>
  <c r="H52" i="3" l="1"/>
  <c r="I8" i="3"/>
  <c r="I38" i="3" l="1"/>
  <c r="I16" i="3" l="1"/>
  <c r="G29" i="3"/>
  <c r="G14" i="3" s="1"/>
  <c r="G52" i="3" s="1"/>
  <c r="I30" i="3"/>
  <c r="I27" i="3"/>
  <c r="I25" i="3"/>
  <c r="I21" i="3"/>
  <c r="I20" i="3"/>
  <c r="I11" i="3"/>
  <c r="I10" i="3"/>
  <c r="I29" i="3" l="1"/>
  <c r="I12" i="3"/>
  <c r="I15" i="3"/>
  <c r="I37" i="3"/>
  <c r="I39" i="3"/>
  <c r="I41" i="3"/>
  <c r="I6" i="3"/>
  <c r="I14" i="3" l="1"/>
  <c r="I52" i="3"/>
</calcChain>
</file>

<file path=xl/sharedStrings.xml><?xml version="1.0" encoding="utf-8"?>
<sst xmlns="http://schemas.openxmlformats.org/spreadsheetml/2006/main" count="258" uniqueCount="118">
  <si>
    <t>тыс. руб.</t>
  </si>
  <si>
    <t>Итого</t>
  </si>
  <si>
    <t>№</t>
  </si>
  <si>
    <t>Наименование программы</t>
  </si>
  <si>
    <t xml:space="preserve">Исполнение </t>
  </si>
  <si>
    <t xml:space="preserve">% исполнения </t>
  </si>
  <si>
    <t>СОГЛАСОВАНО:</t>
  </si>
  <si>
    <t>Начальник управления 
сводного бюджетного планирования 
министерства финансов Иркутской области</t>
  </si>
  <si>
    <t>А.В. Батюнин</t>
  </si>
  <si>
    <t>Заместитель начальник управления 
сводного бюджетного планирования - начальник сводного бюджетного отдела
министерства финансов Иркутской области</t>
  </si>
  <si>
    <t>С.А. Сидоренко</t>
  </si>
  <si>
    <t>Профилактика правонарушений на территории муниципального образования Куйтунский район на 2016-2020 годы</t>
  </si>
  <si>
    <t>Реформирование жилищно-коммунального хозяйства муниципального образования Куйтунский район на период 2016-2020 гг.</t>
  </si>
  <si>
    <t>Повышение безопасности дорожного движения в муниципальном образовании Куйтунский район на 2016-2020 гг.</t>
  </si>
  <si>
    <t>Образование на 2015-2018 годы</t>
  </si>
  <si>
    <t>Подпрограмма "Отдых, оздоровление и занятость детей"</t>
  </si>
  <si>
    <t>Подпрограмма "Одаренный ребенок"</t>
  </si>
  <si>
    <t>Подпрограмма "Школьный автобус"</t>
  </si>
  <si>
    <t>Подпрограмма "Противопожарная безопасность"</t>
  </si>
  <si>
    <t>Бюджетная квассификация</t>
  </si>
  <si>
    <t>ГРБС</t>
  </si>
  <si>
    <t>РзПр</t>
  </si>
  <si>
    <t>ЦСР</t>
  </si>
  <si>
    <t>ВР</t>
  </si>
  <si>
    <t>920</t>
  </si>
  <si>
    <t>0314</t>
  </si>
  <si>
    <t>70 8 00 20020</t>
  </si>
  <si>
    <t>0502</t>
  </si>
  <si>
    <t>70 8 00 20070</t>
  </si>
  <si>
    <t>0707</t>
  </si>
  <si>
    <t>70 8 00 20110</t>
  </si>
  <si>
    <t>922</t>
  </si>
  <si>
    <t>70 8 00 20130</t>
  </si>
  <si>
    <t>1101</t>
  </si>
  <si>
    <t>70 8 00 20150</t>
  </si>
  <si>
    <t>0709</t>
  </si>
  <si>
    <t>70 8 00 20220</t>
  </si>
  <si>
    <t>70 8 00 20310</t>
  </si>
  <si>
    <t>0113</t>
  </si>
  <si>
    <t>70 8 00 20360</t>
  </si>
  <si>
    <t>Подпрограмма "Привлечение и закрепление пед.кадров"</t>
  </si>
  <si>
    <t>муниципального образования Куйтунский район</t>
  </si>
  <si>
    <t>Улучшение условий и охраны труда в муниципальном образовании Куйтунский район на 2017-2020 годы</t>
  </si>
  <si>
    <t>Устойчивое развитие муниципального образования Куйтунский район на 2014-2017 г.г. и на период до 2020 г. Софинансирование на развитие сети общеобразовательных организаций в сельской местности из средств местного бюджета</t>
  </si>
  <si>
    <t>70 8 00 S2790</t>
  </si>
  <si>
    <t>0702</t>
  </si>
  <si>
    <t>0412</t>
  </si>
  <si>
    <t>Профилактика наркомании и социально-негативных явлений на территории муниципального образования Куйтунский район на 2017-2019 гг.</t>
  </si>
  <si>
    <t>800</t>
  </si>
  <si>
    <t>200</t>
  </si>
  <si>
    <t>100</t>
  </si>
  <si>
    <t>600</t>
  </si>
  <si>
    <t>400</t>
  </si>
  <si>
    <t>Подпрограмма "Поддержка инновационного развития управления образования, педагогических кадров</t>
  </si>
  <si>
    <t>70 8 00 20300</t>
  </si>
  <si>
    <t>Молодежь Куйтунского района на 2018-2022 г.г.</t>
  </si>
  <si>
    <t>Развитие физической культуры и спорта в муниципальном образовании Куйтунский район на 2018-2022 гг.</t>
  </si>
  <si>
    <t>Подпрограмма "Здоровье". Софинансирование мероприятий по капитальному ремонту образовательных организаций Иркутской области из средств местного бюджета</t>
  </si>
  <si>
    <t>70 8 00 S2050</t>
  </si>
  <si>
    <t>Подпрограмма "Создание условий для проведения ГИА"</t>
  </si>
  <si>
    <t>Подпрограмма "Школьный автобус". Софинансирование расходных обязательств на приобретение школьных автобусов для обеспечения безопасности школьных перевозок и ежедневного подвоза обучающихся к месту обучения и обратно</t>
  </si>
  <si>
    <t>70 8 00 S2080</t>
  </si>
  <si>
    <t>Подпрограмма "Отдых, оздоровление и занятость детей". Софинансирование из средств местного бюджета расходных обязательств по вопросам местного значения по организации отдыха детей в каникулярное время на оплату стоимости набора продуктов питания в лагерях с дневным пребыванием детей</t>
  </si>
  <si>
    <t>0801</t>
  </si>
  <si>
    <t>Исп. Шишкина А.Н. 8 (395 36) 5-24-70</t>
  </si>
  <si>
    <t>Начальник финансового управления администрации</t>
  </si>
  <si>
    <t>Н.А. Ковшарова</t>
  </si>
  <si>
    <t>7.1.1.</t>
  </si>
  <si>
    <t>70 8 00 S2850</t>
  </si>
  <si>
    <t>Софинансирование мероприятий на 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 по МП "Развитие физической культуры и спорта в муниципальном образовании Куйтунский район на 2018-2022 гг."</t>
  </si>
  <si>
    <t>Информация об исполнении муниципальных программ  и подпрограмм 
муниципального образования Куйтунский район на 01.02.2019 г.</t>
  </si>
  <si>
    <t>План на 2019 год в соответствии со сводной бюджетной росписью</t>
  </si>
  <si>
    <t>Поддержка малого бизнеса на 2019-2024 г.г.</t>
  </si>
  <si>
    <t>0701</t>
  </si>
  <si>
    <t>70 8 00 20420</t>
  </si>
  <si>
    <t>Развитие градостроительной деятельности и управление земельными ресурсами на территории муниципального образования Куйтунский район на 2019-2022 годы</t>
  </si>
  <si>
    <t>70 8 00 20640</t>
  </si>
  <si>
    <t>Охрана окружающей среды</t>
  </si>
  <si>
    <t>0503</t>
  </si>
  <si>
    <t>70 8 00 20650</t>
  </si>
  <si>
    <t>6.1.1.</t>
  </si>
  <si>
    <t>7.1.</t>
  </si>
  <si>
    <t>7.1.2.</t>
  </si>
  <si>
    <t>7.1.3.</t>
  </si>
  <si>
    <t>7.1.4.</t>
  </si>
  <si>
    <t>7.1.5.</t>
  </si>
  <si>
    <t>7.1.6.</t>
  </si>
  <si>
    <t>7.1.7.</t>
  </si>
  <si>
    <t>7.1.8.</t>
  </si>
  <si>
    <t>7.1.9.</t>
  </si>
  <si>
    <t>7.1.10.</t>
  </si>
  <si>
    <t>7.1.11.</t>
  </si>
  <si>
    <t>7.2.</t>
  </si>
  <si>
    <t>7.2.1.</t>
  </si>
  <si>
    <t>7.3.</t>
  </si>
  <si>
    <t>7.3.1.</t>
  </si>
  <si>
    <t>7.3.2.</t>
  </si>
  <si>
    <t>7.3.3.</t>
  </si>
  <si>
    <t>7.3.4.</t>
  </si>
  <si>
    <t>0703</t>
  </si>
  <si>
    <t>Развитие культуры муниципального образования Куйтунский район на 2019-2021 годы</t>
  </si>
  <si>
    <t>70 8 00 20660</t>
  </si>
  <si>
    <t>71 8 00 20660</t>
  </si>
  <si>
    <t>72 8 00 20660</t>
  </si>
  <si>
    <t>Привлечение и закрепление врачебных кадров в муниципальном образовании Куйтунский район на 2019-2020 годы</t>
  </si>
  <si>
    <t>0501</t>
  </si>
  <si>
    <t>708 00 20080</t>
  </si>
  <si>
    <t>709 00 20080</t>
  </si>
  <si>
    <t>300</t>
  </si>
  <si>
    <t>1003</t>
  </si>
  <si>
    <t>Подпрограмма "Дошкольное образование"</t>
  </si>
  <si>
    <t>Подпрограмма "Осуществление муниципальной поддержки приоритетного национального проекта "Образование" в муниципальном образовании Куйтунский район"</t>
  </si>
  <si>
    <t>Подпрограмма "Дополнительное образование детей в сфере образования"</t>
  </si>
  <si>
    <t>Подпрограмма "Создание благоприятных условий для капитализации человеческого потенциала"</t>
  </si>
  <si>
    <t xml:space="preserve">Подпрограмма "Насыщение Управления образования администрации муниципального образования Куйтунский район средствами вычислительной и организационной техники". </t>
  </si>
  <si>
    <t>Подпрограмма "Пожарная безопасность"</t>
  </si>
  <si>
    <t>Подпрограмма "Развитие и поддержка инфраструктуры системы образования района"</t>
  </si>
  <si>
    <t>7.1.12.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</si>
</sst>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/>
    <xf numFmtId="0" fontId="3" fillId="0" borderId="0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justify"/>
    </xf>
    <xf numFmtId="0" fontId="4" fillId="0" borderId="0" xfId="0" applyFont="1" applyFill="1" applyBorder="1"/>
    <xf numFmtId="16" fontId="2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164" fontId="6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59"/>
  <sheetViews>
    <sheetView showGridLines="0" tabSelected="1" view="pageBreakPreview" topLeftCell="A29" zoomScaleNormal="145" zoomScaleSheetLayoutView="100" workbookViewId="0">
      <selection activeCell="H43" sqref="H43"/>
    </sheetView>
  </sheetViews>
  <sheetFormatPr defaultColWidth="9.140625" defaultRowHeight="12.75" x14ac:dyDescent="0.2"/>
  <cols>
    <col min="1" max="1" width="7.42578125" style="7" customWidth="1"/>
    <col min="2" max="2" width="33.85546875" style="7" customWidth="1"/>
    <col min="3" max="3" width="5.42578125" style="7" bestFit="1" customWidth="1"/>
    <col min="4" max="4" width="4.7109375" style="7" bestFit="1" customWidth="1"/>
    <col min="5" max="5" width="13" style="7" customWidth="1"/>
    <col min="6" max="6" width="4" style="7" customWidth="1"/>
    <col min="7" max="7" width="10.5703125" style="7" customWidth="1"/>
    <col min="8" max="8" width="10" style="7" customWidth="1"/>
    <col min="9" max="9" width="6.28515625" style="7" customWidth="1"/>
    <col min="10" max="16384" width="9.140625" style="2"/>
  </cols>
  <sheetData>
    <row r="1" spans="1:9" ht="32.25" customHeight="1" x14ac:dyDescent="0.25">
      <c r="A1" s="34" t="s">
        <v>70</v>
      </c>
      <c r="B1" s="34"/>
      <c r="C1" s="34"/>
      <c r="D1" s="34"/>
      <c r="E1" s="34"/>
      <c r="F1" s="34"/>
      <c r="G1" s="34"/>
      <c r="H1" s="34"/>
      <c r="I1" s="34"/>
    </row>
    <row r="2" spans="1:9" x14ac:dyDescent="0.2">
      <c r="B2" s="32"/>
      <c r="C2" s="32"/>
      <c r="D2" s="32"/>
      <c r="E2" s="32"/>
      <c r="F2" s="32"/>
      <c r="G2" s="33"/>
      <c r="H2" s="33"/>
      <c r="I2" s="33"/>
    </row>
    <row r="3" spans="1:9" x14ac:dyDescent="0.2">
      <c r="G3" s="4"/>
      <c r="H3" s="40" t="s">
        <v>0</v>
      </c>
      <c r="I3" s="40"/>
    </row>
    <row r="4" spans="1:9" x14ac:dyDescent="0.2">
      <c r="A4" s="35" t="s">
        <v>2</v>
      </c>
      <c r="B4" s="35" t="s">
        <v>3</v>
      </c>
      <c r="C4" s="37" t="s">
        <v>19</v>
      </c>
      <c r="D4" s="38"/>
      <c r="E4" s="38"/>
      <c r="F4" s="39"/>
      <c r="G4" s="35" t="s">
        <v>71</v>
      </c>
      <c r="H4" s="35" t="s">
        <v>4</v>
      </c>
      <c r="I4" s="35" t="s">
        <v>5</v>
      </c>
    </row>
    <row r="5" spans="1:9" ht="52.5" customHeight="1" x14ac:dyDescent="0.2">
      <c r="A5" s="36"/>
      <c r="B5" s="36"/>
      <c r="C5" s="11" t="s">
        <v>20</v>
      </c>
      <c r="D5" s="11" t="s">
        <v>21</v>
      </c>
      <c r="E5" s="11" t="s">
        <v>22</v>
      </c>
      <c r="F5" s="11" t="s">
        <v>23</v>
      </c>
      <c r="G5" s="36"/>
      <c r="H5" s="36"/>
      <c r="I5" s="36"/>
    </row>
    <row r="6" spans="1:9" ht="34.5" customHeight="1" x14ac:dyDescent="0.2">
      <c r="A6" s="9">
        <v>1</v>
      </c>
      <c r="B6" s="10" t="s">
        <v>11</v>
      </c>
      <c r="C6" s="11" t="s">
        <v>24</v>
      </c>
      <c r="D6" s="11" t="s">
        <v>25</v>
      </c>
      <c r="E6" s="11" t="s">
        <v>26</v>
      </c>
      <c r="F6" s="11" t="s">
        <v>49</v>
      </c>
      <c r="G6" s="5">
        <v>35</v>
      </c>
      <c r="H6" s="5"/>
      <c r="I6" s="12">
        <f>H6/G6</f>
        <v>0</v>
      </c>
    </row>
    <row r="7" spans="1:9" ht="34.5" customHeight="1" x14ac:dyDescent="0.2">
      <c r="A7" s="9">
        <v>2</v>
      </c>
      <c r="B7" s="10" t="s">
        <v>72</v>
      </c>
      <c r="C7" s="11" t="s">
        <v>24</v>
      </c>
      <c r="D7" s="11" t="s">
        <v>46</v>
      </c>
      <c r="E7" s="11" t="s">
        <v>54</v>
      </c>
      <c r="F7" s="11" t="s">
        <v>48</v>
      </c>
      <c r="G7" s="5">
        <v>1000</v>
      </c>
      <c r="H7" s="5"/>
      <c r="I7" s="12">
        <f>H7/G7</f>
        <v>0</v>
      </c>
    </row>
    <row r="8" spans="1:9" ht="41.25" customHeight="1" x14ac:dyDescent="0.2">
      <c r="A8" s="43">
        <v>3</v>
      </c>
      <c r="B8" s="35" t="s">
        <v>12</v>
      </c>
      <c r="C8" s="11" t="s">
        <v>24</v>
      </c>
      <c r="D8" s="11" t="s">
        <v>27</v>
      </c>
      <c r="E8" s="11" t="s">
        <v>28</v>
      </c>
      <c r="F8" s="11" t="s">
        <v>49</v>
      </c>
      <c r="G8" s="5">
        <v>860</v>
      </c>
      <c r="H8" s="5"/>
      <c r="I8" s="12">
        <f t="shared" ref="I8:I9" si="0">H8/G8</f>
        <v>0</v>
      </c>
    </row>
    <row r="9" spans="1:9" ht="42" customHeight="1" x14ac:dyDescent="0.2">
      <c r="A9" s="44"/>
      <c r="B9" s="36"/>
      <c r="C9" s="11" t="s">
        <v>31</v>
      </c>
      <c r="D9" s="11" t="s">
        <v>35</v>
      </c>
      <c r="E9" s="11" t="s">
        <v>28</v>
      </c>
      <c r="F9" s="11" t="s">
        <v>49</v>
      </c>
      <c r="G9" s="5">
        <v>1545</v>
      </c>
      <c r="H9" s="5"/>
      <c r="I9" s="12">
        <f t="shared" si="0"/>
        <v>0</v>
      </c>
    </row>
    <row r="10" spans="1:9" ht="21.75" customHeight="1" x14ac:dyDescent="0.2">
      <c r="A10" s="9">
        <v>4</v>
      </c>
      <c r="B10" s="10" t="s">
        <v>55</v>
      </c>
      <c r="C10" s="11" t="s">
        <v>24</v>
      </c>
      <c r="D10" s="11" t="s">
        <v>29</v>
      </c>
      <c r="E10" s="11" t="s">
        <v>30</v>
      </c>
      <c r="F10" s="11" t="s">
        <v>49</v>
      </c>
      <c r="G10" s="5">
        <v>510</v>
      </c>
      <c r="H10" s="5"/>
      <c r="I10" s="12">
        <f>H10/G10</f>
        <v>0</v>
      </c>
    </row>
    <row r="11" spans="1:9" ht="35.25" customHeight="1" x14ac:dyDescent="0.2">
      <c r="A11" s="9">
        <v>5</v>
      </c>
      <c r="B11" s="10" t="s">
        <v>13</v>
      </c>
      <c r="C11" s="11" t="s">
        <v>24</v>
      </c>
      <c r="D11" s="11" t="s">
        <v>29</v>
      </c>
      <c r="E11" s="11" t="s">
        <v>32</v>
      </c>
      <c r="F11" s="11" t="s">
        <v>49</v>
      </c>
      <c r="G11" s="5">
        <v>48</v>
      </c>
      <c r="H11" s="5"/>
      <c r="I11" s="12">
        <f>H11/G11</f>
        <v>0</v>
      </c>
    </row>
    <row r="12" spans="1:9" ht="35.25" customHeight="1" x14ac:dyDescent="0.2">
      <c r="A12" s="9">
        <v>6</v>
      </c>
      <c r="B12" s="10" t="s">
        <v>56</v>
      </c>
      <c r="C12" s="11" t="s">
        <v>24</v>
      </c>
      <c r="D12" s="11" t="s">
        <v>33</v>
      </c>
      <c r="E12" s="11" t="s">
        <v>34</v>
      </c>
      <c r="F12" s="11" t="s">
        <v>49</v>
      </c>
      <c r="G12" s="26">
        <v>514</v>
      </c>
      <c r="H12" s="26">
        <v>80</v>
      </c>
      <c r="I12" s="12">
        <f t="shared" ref="I12:I51" si="1">H12/G12</f>
        <v>0.1556420233463035</v>
      </c>
    </row>
    <row r="13" spans="1:9" ht="94.5" hidden="1" x14ac:dyDescent="0.2">
      <c r="A13" s="9" t="s">
        <v>80</v>
      </c>
      <c r="B13" s="10" t="s">
        <v>69</v>
      </c>
      <c r="C13" s="11" t="s">
        <v>24</v>
      </c>
      <c r="D13" s="11" t="s">
        <v>33</v>
      </c>
      <c r="E13" s="11" t="s">
        <v>68</v>
      </c>
      <c r="F13" s="11" t="s">
        <v>49</v>
      </c>
      <c r="G13" s="5"/>
      <c r="H13" s="5"/>
      <c r="I13" s="12" t="e">
        <f t="shared" si="1"/>
        <v>#DIV/0!</v>
      </c>
    </row>
    <row r="14" spans="1:9" ht="16.5" customHeight="1" x14ac:dyDescent="0.2">
      <c r="A14" s="9">
        <v>7</v>
      </c>
      <c r="B14" s="10" t="s">
        <v>14</v>
      </c>
      <c r="C14" s="11" t="s">
        <v>31</v>
      </c>
      <c r="D14" s="11"/>
      <c r="E14" s="11"/>
      <c r="F14" s="11"/>
      <c r="G14" s="26">
        <f>G15+G29+G31</f>
        <v>13247</v>
      </c>
      <c r="H14" s="26">
        <f>H15+H29+H31</f>
        <v>271.5</v>
      </c>
      <c r="I14" s="12">
        <f t="shared" si="1"/>
        <v>2.0495206461840415E-2</v>
      </c>
    </row>
    <row r="15" spans="1:9" x14ac:dyDescent="0.2">
      <c r="A15" s="9" t="s">
        <v>81</v>
      </c>
      <c r="B15" s="10" t="s">
        <v>14</v>
      </c>
      <c r="C15" s="11" t="s">
        <v>31</v>
      </c>
      <c r="D15" s="11"/>
      <c r="E15" s="11"/>
      <c r="F15" s="11" t="s">
        <v>49</v>
      </c>
      <c r="G15" s="26">
        <f>G16+G20+G21+G25+G27+G24+G22+G23+G26+G17+G19+G18+G28</f>
        <v>13047</v>
      </c>
      <c r="H15" s="26">
        <f>H16+H20+H21+H25+H27+H24+H22+H23+H26+H17+H19+H18+H28</f>
        <v>271.5</v>
      </c>
      <c r="I15" s="12">
        <f t="shared" si="1"/>
        <v>2.080938146700391E-2</v>
      </c>
    </row>
    <row r="16" spans="1:9" x14ac:dyDescent="0.2">
      <c r="A16" s="15" t="s">
        <v>67</v>
      </c>
      <c r="B16" s="16" t="s">
        <v>110</v>
      </c>
      <c r="C16" s="13" t="s">
        <v>31</v>
      </c>
      <c r="D16" s="13" t="s">
        <v>35</v>
      </c>
      <c r="E16" s="13" t="s">
        <v>36</v>
      </c>
      <c r="F16" s="13" t="s">
        <v>49</v>
      </c>
      <c r="G16" s="25">
        <v>42.1</v>
      </c>
      <c r="H16" s="25"/>
      <c r="I16" s="14">
        <f t="shared" si="1"/>
        <v>0</v>
      </c>
    </row>
    <row r="17" spans="1:9" s="24" customFormat="1" ht="56.25" x14ac:dyDescent="0.2">
      <c r="A17" s="15" t="s">
        <v>82</v>
      </c>
      <c r="B17" s="16" t="s">
        <v>111</v>
      </c>
      <c r="C17" s="13" t="s">
        <v>31</v>
      </c>
      <c r="D17" s="13" t="s">
        <v>35</v>
      </c>
      <c r="E17" s="13" t="s">
        <v>36</v>
      </c>
      <c r="F17" s="13" t="s">
        <v>49</v>
      </c>
      <c r="G17" s="6">
        <v>100</v>
      </c>
      <c r="H17" s="6"/>
      <c r="I17" s="14">
        <f t="shared" si="1"/>
        <v>0</v>
      </c>
    </row>
    <row r="18" spans="1:9" s="24" customFormat="1" ht="22.5" x14ac:dyDescent="0.2">
      <c r="A18" s="15" t="s">
        <v>83</v>
      </c>
      <c r="B18" s="16" t="s">
        <v>112</v>
      </c>
      <c r="C18" s="13" t="s">
        <v>31</v>
      </c>
      <c r="D18" s="13" t="s">
        <v>35</v>
      </c>
      <c r="E18" s="13" t="s">
        <v>36</v>
      </c>
      <c r="F18" s="13" t="s">
        <v>49</v>
      </c>
      <c r="G18" s="6">
        <v>501</v>
      </c>
      <c r="H18" s="6"/>
      <c r="I18" s="14">
        <f t="shared" si="1"/>
        <v>0</v>
      </c>
    </row>
    <row r="19" spans="1:9" s="24" customFormat="1" ht="22.5" x14ac:dyDescent="0.2">
      <c r="A19" s="15" t="s">
        <v>84</v>
      </c>
      <c r="B19" s="16" t="s">
        <v>15</v>
      </c>
      <c r="C19" s="13" t="s">
        <v>31</v>
      </c>
      <c r="D19" s="13" t="s">
        <v>35</v>
      </c>
      <c r="E19" s="13" t="s">
        <v>36</v>
      </c>
      <c r="F19" s="13" t="s">
        <v>49</v>
      </c>
      <c r="G19" s="6">
        <v>1200</v>
      </c>
      <c r="H19" s="6"/>
      <c r="I19" s="14">
        <f t="shared" si="1"/>
        <v>0</v>
      </c>
    </row>
    <row r="20" spans="1:9" x14ac:dyDescent="0.2">
      <c r="A20" s="15" t="s">
        <v>85</v>
      </c>
      <c r="B20" s="16" t="s">
        <v>16</v>
      </c>
      <c r="C20" s="13" t="s">
        <v>31</v>
      </c>
      <c r="D20" s="13" t="s">
        <v>35</v>
      </c>
      <c r="E20" s="13" t="s">
        <v>36</v>
      </c>
      <c r="F20" s="13" t="s">
        <v>49</v>
      </c>
      <c r="G20" s="25">
        <v>100</v>
      </c>
      <c r="H20" s="25"/>
      <c r="I20" s="14">
        <f t="shared" si="1"/>
        <v>0</v>
      </c>
    </row>
    <row r="21" spans="1:9" ht="33.75" x14ac:dyDescent="0.2">
      <c r="A21" s="15" t="s">
        <v>86</v>
      </c>
      <c r="B21" s="16" t="s">
        <v>113</v>
      </c>
      <c r="C21" s="13" t="s">
        <v>31</v>
      </c>
      <c r="D21" s="13" t="s">
        <v>35</v>
      </c>
      <c r="E21" s="13" t="s">
        <v>36</v>
      </c>
      <c r="F21" s="13" t="s">
        <v>49</v>
      </c>
      <c r="G21" s="25">
        <v>148</v>
      </c>
      <c r="H21" s="25"/>
      <c r="I21" s="14">
        <f t="shared" si="1"/>
        <v>0</v>
      </c>
    </row>
    <row r="22" spans="1:9" s="24" customFormat="1" ht="56.25" x14ac:dyDescent="0.2">
      <c r="A22" s="15" t="s">
        <v>87</v>
      </c>
      <c r="B22" s="16" t="s">
        <v>114</v>
      </c>
      <c r="C22" s="13" t="s">
        <v>31</v>
      </c>
      <c r="D22" s="13" t="s">
        <v>35</v>
      </c>
      <c r="E22" s="13" t="s">
        <v>36</v>
      </c>
      <c r="F22" s="13" t="s">
        <v>49</v>
      </c>
      <c r="G22" s="6">
        <v>100</v>
      </c>
      <c r="H22" s="6"/>
      <c r="I22" s="14">
        <f t="shared" si="1"/>
        <v>0</v>
      </c>
    </row>
    <row r="23" spans="1:9" ht="22.5" x14ac:dyDescent="0.2">
      <c r="A23" s="15" t="s">
        <v>88</v>
      </c>
      <c r="B23" s="16" t="s">
        <v>59</v>
      </c>
      <c r="C23" s="13" t="s">
        <v>31</v>
      </c>
      <c r="D23" s="13" t="s">
        <v>35</v>
      </c>
      <c r="E23" s="13" t="s">
        <v>36</v>
      </c>
      <c r="F23" s="13" t="s">
        <v>49</v>
      </c>
      <c r="G23" s="25">
        <v>281.89999999999998</v>
      </c>
      <c r="H23" s="25"/>
      <c r="I23" s="14">
        <f t="shared" si="1"/>
        <v>0</v>
      </c>
    </row>
    <row r="24" spans="1:9" ht="33.75" x14ac:dyDescent="0.2">
      <c r="A24" s="15" t="s">
        <v>89</v>
      </c>
      <c r="B24" s="16" t="s">
        <v>53</v>
      </c>
      <c r="C24" s="13" t="s">
        <v>31</v>
      </c>
      <c r="D24" s="13" t="s">
        <v>35</v>
      </c>
      <c r="E24" s="13" t="s">
        <v>36</v>
      </c>
      <c r="F24" s="13" t="s">
        <v>49</v>
      </c>
      <c r="G24" s="25">
        <v>50</v>
      </c>
      <c r="H24" s="25">
        <v>50</v>
      </c>
      <c r="I24" s="14">
        <f t="shared" si="1"/>
        <v>1</v>
      </c>
    </row>
    <row r="25" spans="1:9" x14ac:dyDescent="0.2">
      <c r="A25" s="28" t="s">
        <v>90</v>
      </c>
      <c r="B25" s="16" t="s">
        <v>17</v>
      </c>
      <c r="C25" s="13" t="s">
        <v>31</v>
      </c>
      <c r="D25" s="13" t="s">
        <v>35</v>
      </c>
      <c r="E25" s="13" t="s">
        <v>36</v>
      </c>
      <c r="F25" s="13" t="s">
        <v>49</v>
      </c>
      <c r="G25" s="25">
        <v>320</v>
      </c>
      <c r="H25" s="25"/>
      <c r="I25" s="14">
        <f t="shared" si="1"/>
        <v>0</v>
      </c>
    </row>
    <row r="26" spans="1:9" s="24" customFormat="1" ht="67.5" x14ac:dyDescent="0.2">
      <c r="A26" s="29"/>
      <c r="B26" s="16" t="s">
        <v>60</v>
      </c>
      <c r="C26" s="13" t="s">
        <v>31</v>
      </c>
      <c r="D26" s="13" t="s">
        <v>35</v>
      </c>
      <c r="E26" s="13" t="s">
        <v>36</v>
      </c>
      <c r="F26" s="13" t="s">
        <v>49</v>
      </c>
      <c r="G26" s="6">
        <v>600</v>
      </c>
      <c r="H26" s="6"/>
      <c r="I26" s="14">
        <f t="shared" si="1"/>
        <v>0</v>
      </c>
    </row>
    <row r="27" spans="1:9" x14ac:dyDescent="0.2">
      <c r="A27" s="15" t="s">
        <v>91</v>
      </c>
      <c r="B27" s="17" t="s">
        <v>115</v>
      </c>
      <c r="C27" s="13" t="s">
        <v>31</v>
      </c>
      <c r="D27" s="13" t="s">
        <v>35</v>
      </c>
      <c r="E27" s="13" t="s">
        <v>36</v>
      </c>
      <c r="F27" s="13" t="s">
        <v>49</v>
      </c>
      <c r="G27" s="25">
        <v>4654</v>
      </c>
      <c r="H27" s="25">
        <v>221.5</v>
      </c>
      <c r="I27" s="14">
        <f t="shared" ref="I27" si="2">H27/G27</f>
        <v>4.7593467984529438E-2</v>
      </c>
    </row>
    <row r="28" spans="1:9" ht="33.75" x14ac:dyDescent="0.2">
      <c r="A28" s="15" t="s">
        <v>117</v>
      </c>
      <c r="B28" s="17" t="s">
        <v>116</v>
      </c>
      <c r="C28" s="13" t="s">
        <v>31</v>
      </c>
      <c r="D28" s="13" t="s">
        <v>35</v>
      </c>
      <c r="E28" s="13" t="s">
        <v>36</v>
      </c>
      <c r="F28" s="13" t="s">
        <v>49</v>
      </c>
      <c r="G28" s="25">
        <v>4950</v>
      </c>
      <c r="H28" s="25"/>
      <c r="I28" s="14">
        <f t="shared" ref="I28" si="3">H28/G28</f>
        <v>0</v>
      </c>
    </row>
    <row r="29" spans="1:9" x14ac:dyDescent="0.2">
      <c r="A29" s="9" t="s">
        <v>92</v>
      </c>
      <c r="B29" s="10" t="s">
        <v>14</v>
      </c>
      <c r="C29" s="11" t="s">
        <v>31</v>
      </c>
      <c r="D29" s="11" t="s">
        <v>35</v>
      </c>
      <c r="E29" s="11" t="s">
        <v>36</v>
      </c>
      <c r="F29" s="11" t="s">
        <v>50</v>
      </c>
      <c r="G29" s="5">
        <f>G30</f>
        <v>200</v>
      </c>
      <c r="H29" s="5">
        <f>H30</f>
        <v>0</v>
      </c>
      <c r="I29" s="12">
        <f>H29/G29</f>
        <v>0</v>
      </c>
    </row>
    <row r="30" spans="1:9" ht="21.75" customHeight="1" x14ac:dyDescent="0.2">
      <c r="A30" s="18" t="s">
        <v>93</v>
      </c>
      <c r="B30" s="16" t="s">
        <v>40</v>
      </c>
      <c r="C30" s="13" t="s">
        <v>31</v>
      </c>
      <c r="D30" s="13" t="s">
        <v>35</v>
      </c>
      <c r="E30" s="13" t="s">
        <v>36</v>
      </c>
      <c r="F30" s="13" t="s">
        <v>50</v>
      </c>
      <c r="G30" s="6">
        <v>200</v>
      </c>
      <c r="H30" s="6"/>
      <c r="I30" s="12">
        <f t="shared" ref="I30:I34" si="4">H30/G30</f>
        <v>0</v>
      </c>
    </row>
    <row r="31" spans="1:9" hidden="1" x14ac:dyDescent="0.2">
      <c r="A31" s="23" t="s">
        <v>94</v>
      </c>
      <c r="B31" s="10" t="s">
        <v>14</v>
      </c>
      <c r="C31" s="11" t="s">
        <v>31</v>
      </c>
      <c r="D31" s="11"/>
      <c r="E31" s="11"/>
      <c r="F31" s="11" t="s">
        <v>51</v>
      </c>
      <c r="G31" s="26">
        <f>G35+G34+G32+G33+G36</f>
        <v>0</v>
      </c>
      <c r="H31" s="26">
        <f>H35+H34+H32+H33+H36</f>
        <v>0</v>
      </c>
      <c r="I31" s="12" t="e">
        <f t="shared" si="4"/>
        <v>#DIV/0!</v>
      </c>
    </row>
    <row r="32" spans="1:9" s="24" customFormat="1" ht="90" hidden="1" x14ac:dyDescent="0.2">
      <c r="A32" s="18" t="s">
        <v>95</v>
      </c>
      <c r="B32" s="16" t="s">
        <v>62</v>
      </c>
      <c r="C32" s="13" t="s">
        <v>31</v>
      </c>
      <c r="D32" s="13" t="s">
        <v>29</v>
      </c>
      <c r="E32" s="13" t="s">
        <v>61</v>
      </c>
      <c r="F32" s="13" t="s">
        <v>51</v>
      </c>
      <c r="G32" s="6"/>
      <c r="H32" s="6"/>
      <c r="I32" s="12" t="e">
        <f t="shared" si="4"/>
        <v>#DIV/0!</v>
      </c>
    </row>
    <row r="33" spans="1:9" ht="22.5" hidden="1" x14ac:dyDescent="0.2">
      <c r="A33" s="15" t="s">
        <v>67</v>
      </c>
      <c r="B33" s="16" t="s">
        <v>15</v>
      </c>
      <c r="C33" s="13" t="s">
        <v>31</v>
      </c>
      <c r="D33" s="13" t="s">
        <v>35</v>
      </c>
      <c r="E33" s="13" t="s">
        <v>36</v>
      </c>
      <c r="F33" s="13" t="s">
        <v>51</v>
      </c>
      <c r="G33" s="25"/>
      <c r="H33" s="25"/>
      <c r="I33" s="14" t="e">
        <f t="shared" si="4"/>
        <v>#DIV/0!</v>
      </c>
    </row>
    <row r="34" spans="1:9" s="24" customFormat="1" ht="22.5" hidden="1" x14ac:dyDescent="0.2">
      <c r="A34" s="18" t="s">
        <v>96</v>
      </c>
      <c r="B34" s="17" t="s">
        <v>18</v>
      </c>
      <c r="C34" s="13" t="s">
        <v>31</v>
      </c>
      <c r="D34" s="13" t="s">
        <v>35</v>
      </c>
      <c r="E34" s="13" t="s">
        <v>36</v>
      </c>
      <c r="F34" s="13" t="s">
        <v>51</v>
      </c>
      <c r="G34" s="25"/>
      <c r="H34" s="25"/>
      <c r="I34" s="12" t="e">
        <f t="shared" si="4"/>
        <v>#DIV/0!</v>
      </c>
    </row>
    <row r="35" spans="1:9" ht="56.25" hidden="1" x14ac:dyDescent="0.2">
      <c r="A35" s="15" t="s">
        <v>97</v>
      </c>
      <c r="B35" s="16" t="s">
        <v>57</v>
      </c>
      <c r="C35" s="13" t="s">
        <v>31</v>
      </c>
      <c r="D35" s="13" t="s">
        <v>45</v>
      </c>
      <c r="E35" s="13" t="s">
        <v>58</v>
      </c>
      <c r="F35" s="13" t="s">
        <v>51</v>
      </c>
      <c r="G35" s="6"/>
      <c r="H35" s="6"/>
      <c r="I35" s="14" t="e">
        <f>H35/G35</f>
        <v>#DIV/0!</v>
      </c>
    </row>
    <row r="36" spans="1:9" hidden="1" x14ac:dyDescent="0.2">
      <c r="A36" s="15" t="s">
        <v>98</v>
      </c>
      <c r="B36" s="16" t="s">
        <v>17</v>
      </c>
      <c r="C36" s="13" t="s">
        <v>31</v>
      </c>
      <c r="D36" s="13" t="s">
        <v>35</v>
      </c>
      <c r="E36" s="13" t="s">
        <v>36</v>
      </c>
      <c r="F36" s="13" t="s">
        <v>51</v>
      </c>
      <c r="G36" s="25"/>
      <c r="H36" s="25"/>
      <c r="I36" s="14" t="e">
        <f t="shared" ref="I36" si="5">H36/G36</f>
        <v>#DIV/0!</v>
      </c>
    </row>
    <row r="37" spans="1:9" ht="42" customHeight="1" x14ac:dyDescent="0.2">
      <c r="A37" s="43">
        <v>8</v>
      </c>
      <c r="B37" s="41" t="s">
        <v>47</v>
      </c>
      <c r="C37" s="11" t="s">
        <v>24</v>
      </c>
      <c r="D37" s="11" t="s">
        <v>29</v>
      </c>
      <c r="E37" s="11" t="s">
        <v>37</v>
      </c>
      <c r="F37" s="11" t="s">
        <v>49</v>
      </c>
      <c r="G37" s="5">
        <v>36</v>
      </c>
      <c r="H37" s="5"/>
      <c r="I37" s="12">
        <f t="shared" si="1"/>
        <v>0</v>
      </c>
    </row>
    <row r="38" spans="1:9" x14ac:dyDescent="0.2">
      <c r="A38" s="44"/>
      <c r="B38" s="42"/>
      <c r="C38" s="11" t="s">
        <v>31</v>
      </c>
      <c r="D38" s="11" t="s">
        <v>29</v>
      </c>
      <c r="E38" s="11" t="s">
        <v>37</v>
      </c>
      <c r="F38" s="11" t="s">
        <v>49</v>
      </c>
      <c r="G38" s="5">
        <v>20</v>
      </c>
      <c r="H38" s="5"/>
      <c r="I38" s="12">
        <f t="shared" si="1"/>
        <v>0</v>
      </c>
    </row>
    <row r="39" spans="1:9" ht="31.5" x14ac:dyDescent="0.2">
      <c r="A39" s="9">
        <v>9</v>
      </c>
      <c r="B39" s="10" t="s">
        <v>42</v>
      </c>
      <c r="C39" s="11" t="s">
        <v>24</v>
      </c>
      <c r="D39" s="11" t="s">
        <v>38</v>
      </c>
      <c r="E39" s="11" t="s">
        <v>39</v>
      </c>
      <c r="F39" s="11" t="s">
        <v>49</v>
      </c>
      <c r="G39" s="5">
        <v>88</v>
      </c>
      <c r="H39" s="5"/>
      <c r="I39" s="12">
        <f t="shared" si="1"/>
        <v>0</v>
      </c>
    </row>
    <row r="40" spans="1:9" ht="73.5" customHeight="1" x14ac:dyDescent="0.2">
      <c r="A40" s="43">
        <v>10</v>
      </c>
      <c r="B40" s="41" t="s">
        <v>43</v>
      </c>
      <c r="C40" s="11" t="s">
        <v>24</v>
      </c>
      <c r="D40" s="11" t="s">
        <v>73</v>
      </c>
      <c r="E40" s="11" t="s">
        <v>74</v>
      </c>
      <c r="F40" s="11" t="s">
        <v>52</v>
      </c>
      <c r="G40" s="5">
        <v>3093</v>
      </c>
      <c r="H40" s="5"/>
      <c r="I40" s="12">
        <f t="shared" ref="I40" si="6">H40/G40</f>
        <v>0</v>
      </c>
    </row>
    <row r="41" spans="1:9" x14ac:dyDescent="0.2">
      <c r="A41" s="44"/>
      <c r="B41" s="42"/>
      <c r="C41" s="11" t="s">
        <v>24</v>
      </c>
      <c r="D41" s="11" t="s">
        <v>45</v>
      </c>
      <c r="E41" s="11" t="s">
        <v>44</v>
      </c>
      <c r="F41" s="11" t="s">
        <v>52</v>
      </c>
      <c r="G41" s="5">
        <v>20200</v>
      </c>
      <c r="H41" s="5"/>
      <c r="I41" s="12">
        <f t="shared" si="1"/>
        <v>0</v>
      </c>
    </row>
    <row r="42" spans="1:9" ht="52.5" x14ac:dyDescent="0.2">
      <c r="A42" s="9">
        <v>11</v>
      </c>
      <c r="B42" s="27" t="s">
        <v>75</v>
      </c>
      <c r="C42" s="11" t="s">
        <v>24</v>
      </c>
      <c r="D42" s="11" t="s">
        <v>46</v>
      </c>
      <c r="E42" s="11" t="s">
        <v>76</v>
      </c>
      <c r="F42" s="11" t="s">
        <v>49</v>
      </c>
      <c r="G42" s="5">
        <v>283</v>
      </c>
      <c r="H42" s="5"/>
      <c r="I42" s="12">
        <f t="shared" si="1"/>
        <v>0</v>
      </c>
    </row>
    <row r="43" spans="1:9" x14ac:dyDescent="0.2">
      <c r="A43" s="48">
        <v>12</v>
      </c>
      <c r="B43" s="27" t="s">
        <v>77</v>
      </c>
      <c r="C43" s="11" t="s">
        <v>24</v>
      </c>
      <c r="D43" s="11" t="s">
        <v>78</v>
      </c>
      <c r="E43" s="11" t="s">
        <v>79</v>
      </c>
      <c r="F43" s="11" t="s">
        <v>49</v>
      </c>
      <c r="G43" s="5">
        <v>954</v>
      </c>
      <c r="H43" s="5"/>
      <c r="I43" s="12">
        <f t="shared" si="1"/>
        <v>0</v>
      </c>
    </row>
    <row r="44" spans="1:9" x14ac:dyDescent="0.2">
      <c r="A44" s="45">
        <v>13</v>
      </c>
      <c r="B44" s="47" t="s">
        <v>100</v>
      </c>
      <c r="C44" s="11" t="s">
        <v>24</v>
      </c>
      <c r="D44" s="11" t="s">
        <v>99</v>
      </c>
      <c r="E44" s="11" t="s">
        <v>79</v>
      </c>
      <c r="F44" s="11" t="s">
        <v>50</v>
      </c>
      <c r="G44" s="5">
        <v>9113</v>
      </c>
      <c r="H44" s="5">
        <v>774.2</v>
      </c>
      <c r="I44" s="12">
        <f t="shared" ref="I44:I45" si="7">H44/G44</f>
        <v>8.4955557994074407E-2</v>
      </c>
    </row>
    <row r="45" spans="1:9" x14ac:dyDescent="0.2">
      <c r="A45" s="45"/>
      <c r="B45" s="47"/>
      <c r="C45" s="11" t="s">
        <v>24</v>
      </c>
      <c r="D45" s="11" t="s">
        <v>99</v>
      </c>
      <c r="E45" s="11" t="s">
        <v>79</v>
      </c>
      <c r="F45" s="11" t="s">
        <v>49</v>
      </c>
      <c r="G45" s="5">
        <v>556</v>
      </c>
      <c r="H45" s="5">
        <v>8</v>
      </c>
      <c r="I45" s="12">
        <f t="shared" si="7"/>
        <v>1.4388489208633094E-2</v>
      </c>
    </row>
    <row r="46" spans="1:9" x14ac:dyDescent="0.2">
      <c r="A46" s="45"/>
      <c r="B46" s="47"/>
      <c r="C46" s="11" t="s">
        <v>24</v>
      </c>
      <c r="D46" s="11" t="s">
        <v>99</v>
      </c>
      <c r="E46" s="11" t="s">
        <v>79</v>
      </c>
      <c r="F46" s="11" t="s">
        <v>48</v>
      </c>
      <c r="G46" s="5">
        <v>8</v>
      </c>
      <c r="H46" s="5">
        <v>2.1</v>
      </c>
      <c r="I46" s="12">
        <f t="shared" ref="I46:I49" si="8">H46/G46</f>
        <v>0.26250000000000001</v>
      </c>
    </row>
    <row r="47" spans="1:9" ht="12.75" customHeight="1" x14ac:dyDescent="0.2">
      <c r="A47" s="45"/>
      <c r="B47" s="47"/>
      <c r="C47" s="11" t="s">
        <v>24</v>
      </c>
      <c r="D47" s="11" t="s">
        <v>63</v>
      </c>
      <c r="E47" s="11" t="s">
        <v>101</v>
      </c>
      <c r="F47" s="11" t="s">
        <v>50</v>
      </c>
      <c r="G47" s="5">
        <v>12175</v>
      </c>
      <c r="H47" s="5">
        <v>1085.2</v>
      </c>
      <c r="I47" s="12">
        <f t="shared" si="8"/>
        <v>8.9133470225872688E-2</v>
      </c>
    </row>
    <row r="48" spans="1:9" x14ac:dyDescent="0.2">
      <c r="A48" s="45"/>
      <c r="B48" s="47"/>
      <c r="C48" s="11" t="s">
        <v>24</v>
      </c>
      <c r="D48" s="11" t="s">
        <v>63</v>
      </c>
      <c r="E48" s="11" t="s">
        <v>102</v>
      </c>
      <c r="F48" s="11" t="s">
        <v>49</v>
      </c>
      <c r="G48" s="5">
        <v>3507</v>
      </c>
      <c r="H48" s="5">
        <v>38.700000000000003</v>
      </c>
      <c r="I48" s="12">
        <f t="shared" si="8"/>
        <v>1.1035072711719419E-2</v>
      </c>
    </row>
    <row r="49" spans="1:9" x14ac:dyDescent="0.2">
      <c r="A49" s="44"/>
      <c r="B49" s="36"/>
      <c r="C49" s="11" t="s">
        <v>24</v>
      </c>
      <c r="D49" s="11" t="s">
        <v>63</v>
      </c>
      <c r="E49" s="11" t="s">
        <v>103</v>
      </c>
      <c r="F49" s="11" t="s">
        <v>48</v>
      </c>
      <c r="G49" s="5">
        <v>19</v>
      </c>
      <c r="H49" s="5"/>
      <c r="I49" s="12">
        <f t="shared" si="8"/>
        <v>0</v>
      </c>
    </row>
    <row r="50" spans="1:9" ht="63" customHeight="1" x14ac:dyDescent="0.2">
      <c r="A50" s="43">
        <v>14</v>
      </c>
      <c r="B50" s="35" t="s">
        <v>104</v>
      </c>
      <c r="C50" s="11" t="s">
        <v>24</v>
      </c>
      <c r="D50" s="11" t="s">
        <v>105</v>
      </c>
      <c r="E50" s="11" t="s">
        <v>106</v>
      </c>
      <c r="F50" s="11" t="s">
        <v>52</v>
      </c>
      <c r="G50" s="5">
        <v>1500</v>
      </c>
      <c r="H50" s="5"/>
      <c r="I50" s="12">
        <f t="shared" si="1"/>
        <v>0</v>
      </c>
    </row>
    <row r="51" spans="1:9" x14ac:dyDescent="0.2">
      <c r="A51" s="44"/>
      <c r="B51" s="36"/>
      <c r="C51" s="11" t="s">
        <v>24</v>
      </c>
      <c r="D51" s="11" t="s">
        <v>109</v>
      </c>
      <c r="E51" s="11" t="s">
        <v>107</v>
      </c>
      <c r="F51" s="11" t="s">
        <v>108</v>
      </c>
      <c r="G51" s="5">
        <v>200</v>
      </c>
      <c r="H51" s="5"/>
      <c r="I51" s="12">
        <f t="shared" si="1"/>
        <v>0</v>
      </c>
    </row>
    <row r="52" spans="1:9" x14ac:dyDescent="0.2">
      <c r="A52" s="31" t="s">
        <v>1</v>
      </c>
      <c r="B52" s="31"/>
      <c r="C52" s="19"/>
      <c r="D52" s="19"/>
      <c r="E52" s="19"/>
      <c r="F52" s="19"/>
      <c r="G52" s="5">
        <f>G6++G8+G9+G10+G11+G12+G14+G37+G38+G39+G41+G7+G50+G13+G40+G42+G43+G44+G45+G46+G47+G48+G49+G51</f>
        <v>69511</v>
      </c>
      <c r="H52" s="5">
        <f>H6++H8+H9+H10+H11+H12+H14+H37+H38+H39+H41+H7+H50+H13+H40+H42+H43+H44+H45+H46+H47+H48+H49+H51</f>
        <v>2259.6999999999998</v>
      </c>
      <c r="I52" s="12">
        <f t="shared" ref="I52" si="9">H52/G52</f>
        <v>3.2508523830760597E-2</v>
      </c>
    </row>
    <row r="53" spans="1:9" x14ac:dyDescent="0.2">
      <c r="B53" s="20"/>
      <c r="C53" s="20"/>
      <c r="D53" s="20"/>
      <c r="E53" s="20"/>
      <c r="F53" s="20"/>
    </row>
    <row r="54" spans="1:9" x14ac:dyDescent="0.2">
      <c r="B54" s="20"/>
      <c r="C54" s="20"/>
      <c r="D54" s="20"/>
      <c r="E54" s="20"/>
      <c r="F54" s="20"/>
    </row>
    <row r="55" spans="1:9" ht="15.75" x14ac:dyDescent="0.25">
      <c r="A55" s="8" t="s">
        <v>65</v>
      </c>
      <c r="B55" s="21"/>
      <c r="C55" s="21"/>
      <c r="D55" s="21"/>
      <c r="E55" s="21"/>
      <c r="F55" s="21"/>
      <c r="G55" s="8"/>
      <c r="H55" s="8"/>
      <c r="I55" s="8"/>
    </row>
    <row r="56" spans="1:9" ht="15.75" x14ac:dyDescent="0.25">
      <c r="A56" s="8" t="s">
        <v>41</v>
      </c>
      <c r="B56" s="21"/>
      <c r="C56" s="21"/>
      <c r="D56" s="21"/>
      <c r="E56" s="21"/>
      <c r="F56" s="21"/>
      <c r="G56" s="30" t="s">
        <v>66</v>
      </c>
      <c r="H56" s="30"/>
      <c r="I56" s="30"/>
    </row>
    <row r="59" spans="1:9" x14ac:dyDescent="0.2">
      <c r="A59" s="22" t="s">
        <v>64</v>
      </c>
    </row>
  </sheetData>
  <mergeCells count="22">
    <mergeCell ref="A37:A38"/>
    <mergeCell ref="A50:A51"/>
    <mergeCell ref="B50:B51"/>
    <mergeCell ref="B37:B38"/>
    <mergeCell ref="A44:A49"/>
    <mergeCell ref="B44:B49"/>
    <mergeCell ref="A25:A26"/>
    <mergeCell ref="G56:I56"/>
    <mergeCell ref="A52:B52"/>
    <mergeCell ref="B2:I2"/>
    <mergeCell ref="A1:I1"/>
    <mergeCell ref="B4:B5"/>
    <mergeCell ref="A4:A5"/>
    <mergeCell ref="C4:F4"/>
    <mergeCell ref="G4:G5"/>
    <mergeCell ref="H4:H5"/>
    <mergeCell ref="I4:I5"/>
    <mergeCell ref="H3:I3"/>
    <mergeCell ref="B40:B41"/>
    <mergeCell ref="A40:A41"/>
    <mergeCell ref="A8:A9"/>
    <mergeCell ref="B8:B9"/>
  </mergeCells>
  <pageMargins left="0.74803149606299213" right="0.74803149606299213" top="0.98425196850393704" bottom="0.78740157480314965" header="0.51181102362204722" footer="0.51181102362204722"/>
  <pageSetup paperSize="9" scale="92" fitToHeight="2" orientation="portrait" r:id="rId1"/>
  <headerFooter differentFirst="1" alignWithMargins="0">
    <oddFooter>&amp;R&amp;"Times New Roman,обычный"&amp;P</oddFooter>
  </headerFooter>
  <rowBreaks count="1" manualBreakCount="1">
    <brk id="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workbookViewId="0">
      <selection activeCell="K17" sqref="K17"/>
    </sheetView>
  </sheetViews>
  <sheetFormatPr defaultRowHeight="12.75" x14ac:dyDescent="0.2"/>
  <sheetData>
    <row r="3" spans="1:9" x14ac:dyDescent="0.2">
      <c r="A3" s="1" t="s">
        <v>6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3.15" customHeight="1" x14ac:dyDescent="0.2">
      <c r="A5" s="46" t="s">
        <v>7</v>
      </c>
      <c r="B5" s="46"/>
      <c r="C5" s="46"/>
      <c r="D5" s="46"/>
      <c r="E5" s="1"/>
      <c r="F5" s="1"/>
      <c r="G5" s="1"/>
      <c r="I5" s="3" t="s">
        <v>8</v>
      </c>
    </row>
    <row r="6" spans="1:9" x14ac:dyDescent="0.2">
      <c r="A6" s="1"/>
      <c r="B6" s="1"/>
      <c r="C6" s="1"/>
      <c r="D6" s="1"/>
      <c r="E6" s="1"/>
      <c r="F6" s="1"/>
      <c r="G6" s="1"/>
      <c r="H6" s="3"/>
      <c r="I6" s="3"/>
    </row>
    <row r="7" spans="1:9" x14ac:dyDescent="0.2">
      <c r="A7" s="1"/>
      <c r="B7" s="1"/>
      <c r="C7" s="1"/>
      <c r="D7" s="1"/>
      <c r="E7" s="1"/>
      <c r="F7" s="1"/>
      <c r="G7" s="1"/>
      <c r="H7" s="3"/>
      <c r="I7" s="3"/>
    </row>
    <row r="8" spans="1:9" ht="58.15" customHeight="1" x14ac:dyDescent="0.2">
      <c r="A8" s="46" t="s">
        <v>9</v>
      </c>
      <c r="B8" s="46"/>
      <c r="C8" s="46"/>
      <c r="D8" s="46"/>
      <c r="E8" s="1"/>
      <c r="F8" s="1"/>
      <c r="G8" s="1"/>
      <c r="I8" s="3" t="s">
        <v>10</v>
      </c>
    </row>
  </sheetData>
  <mergeCells count="2">
    <mergeCell ref="A5:D5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</vt:lpstr>
      <vt:lpstr>Лист1</vt:lpstr>
      <vt:lpstr>Бюджет!Заголовки_для_печати</vt:lpstr>
      <vt:lpstr>Бюджет!Область_печати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budj5</cp:lastModifiedBy>
  <cp:lastPrinted>2018-11-02T06:20:21Z</cp:lastPrinted>
  <dcterms:created xsi:type="dcterms:W3CDTF">2002-03-11T10:22:12Z</dcterms:created>
  <dcterms:modified xsi:type="dcterms:W3CDTF">2019-04-08T09:13:15Z</dcterms:modified>
</cp:coreProperties>
</file>