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00" windowHeight="11760" activeTab="12"/>
  </bookViews>
  <sheets>
    <sheet name="прил 1 " sheetId="12" r:id="rId1"/>
    <sheet name="прил2" sheetId="5" r:id="rId2"/>
    <sheet name="прил3" sheetId="3" r:id="rId3"/>
    <sheet name="прил4" sheetId="6" r:id="rId4"/>
    <sheet name="прил5" sheetId="7" r:id="rId5"/>
    <sheet name="прил6" sheetId="8" r:id="rId6"/>
    <sheet name="прил7" sheetId="2" r:id="rId7"/>
    <sheet name="прил 8" sheetId="9" r:id="rId8"/>
    <sheet name="прил 9" sheetId="10" r:id="rId9"/>
    <sheet name="прил10" sheetId="11" r:id="rId10"/>
    <sheet name="прил11" sheetId="14" r:id="rId11"/>
    <sheet name="прил12" sheetId="15" r:id="rId12"/>
    <sheet name="прил13" sheetId="13" r:id="rId13"/>
  </sheets>
  <definedNames>
    <definedName name="_xlnm._FilterDatabase" localSheetId="8" hidden="1">'прил 9'!$A$19:$E$74</definedName>
    <definedName name="_xlnm._FilterDatabase" localSheetId="1" hidden="1">прил2!$A$20:$AB$578</definedName>
    <definedName name="_xlnm._FilterDatabase" localSheetId="2" hidden="1">прил3!$A$20:$AB$494</definedName>
    <definedName name="_xlnm._FilterDatabase" localSheetId="3" hidden="1">прил4!$A$20:$AB$584</definedName>
    <definedName name="_xlnm._FilterDatabase" localSheetId="4" hidden="1">прил5!$A$20:$AB$494</definedName>
    <definedName name="_xlnm._FilterDatabase" localSheetId="5" hidden="1">прил6!$A$19:$AB$657</definedName>
    <definedName name="_xlnm._FilterDatabase" localSheetId="6" hidden="1">прил7!$A$18:$H$559</definedName>
    <definedName name="_xlnm.Print_Titles" localSheetId="0">'прил 1 '!$20:$20</definedName>
    <definedName name="_xlnm.Print_Titles" localSheetId="7">'прил 8'!$17:$19</definedName>
    <definedName name="_xlnm.Print_Titles" localSheetId="8">'прил 9'!$17:$19</definedName>
    <definedName name="_xlnm.Print_Titles" localSheetId="1">прил2!$18:$20</definedName>
    <definedName name="_xlnm.Print_Titles" localSheetId="2">прил3!$17:$19</definedName>
    <definedName name="_xlnm.Print_Titles" localSheetId="3">прил4!$18:$20</definedName>
    <definedName name="_xlnm.Print_Titles" localSheetId="4">прил5!$17:$19</definedName>
    <definedName name="_xlnm.Print_Titles" localSheetId="5">прил6!$17:$19</definedName>
    <definedName name="_xlnm.Print_Titles" localSheetId="6">прил7!$16:$18</definedName>
    <definedName name="к_Решению_Думы__О_бюджете_Черемховского" localSheetId="0">#REF!</definedName>
    <definedName name="к_Решению_Думы__О_бюджете_Черемховского" localSheetId="7">#REF!</definedName>
    <definedName name="к_Решению_Думы__О_бюджете_Черемховского" localSheetId="8">#REF!</definedName>
    <definedName name="к_Решению_Думы__О_бюджете_Черемховского" localSheetId="9">#REF!</definedName>
    <definedName name="к_Решению_Думы__О_бюджете_Черемховского">#REF!</definedName>
    <definedName name="_xlnm.Print_Area" localSheetId="0">'прил 1 '!$A$1:$C$115</definedName>
    <definedName name="_xlnm.Print_Area" localSheetId="7">'прил 8'!$A$1:$D$77</definedName>
    <definedName name="_xlnm.Print_Area" localSheetId="8">'прил 9'!$A$1:$E$78</definedName>
    <definedName name="_xlnm.Print_Area" localSheetId="9">прил10!$A$1:$E$42</definedName>
    <definedName name="_xlnm.Print_Area" localSheetId="10">прил11!$A$1:$E$21</definedName>
    <definedName name="_xlnm.Print_Area" localSheetId="1">прил2!$A$1:$F$580</definedName>
    <definedName name="_xlnm.Print_Area" localSheetId="2">прил3!$A$1:$G$494</definedName>
    <definedName name="_xlnm.Print_Area" localSheetId="3">прил4!$A$1:$F$586</definedName>
    <definedName name="_xlnm.Print_Area" localSheetId="4">прил5!$A$1:$G$494</definedName>
    <definedName name="_xlnm.Print_Area" localSheetId="5">прил6!$A$1:$G$659</definedName>
    <definedName name="_xlnm.Print_Area" localSheetId="6">прил7!$A$1:$H$559</definedName>
  </definedNames>
  <calcPr calcId="114210" fullCalcOnLoad="1"/>
</workbook>
</file>

<file path=xl/calcChain.xml><?xml version="1.0" encoding="utf-8"?>
<calcChain xmlns="http://schemas.openxmlformats.org/spreadsheetml/2006/main">
  <c r="G469" i="8"/>
  <c r="G470"/>
  <c r="G471"/>
  <c r="G452"/>
  <c r="G421"/>
  <c r="G420"/>
  <c r="G345"/>
  <c r="G344"/>
  <c r="G343"/>
  <c r="G342"/>
  <c r="G333"/>
  <c r="G332"/>
  <c r="G331"/>
  <c r="G307"/>
  <c r="G306"/>
  <c r="G296"/>
  <c r="G294"/>
  <c r="G293"/>
  <c r="G292"/>
  <c r="G277"/>
  <c r="F334" i="6"/>
  <c r="F217"/>
  <c r="F87"/>
  <c r="F21"/>
  <c r="F334" i="5"/>
  <c r="F217"/>
  <c r="F123"/>
  <c r="F121"/>
  <c r="F120"/>
  <c r="F87"/>
  <c r="F21"/>
  <c r="G223" i="8"/>
  <c r="G221"/>
  <c r="G220"/>
  <c r="G219"/>
  <c r="F384" i="5"/>
  <c r="F385"/>
  <c r="F386"/>
  <c r="F388"/>
  <c r="E19" i="15"/>
  <c r="H19"/>
  <c r="E18"/>
  <c r="H18"/>
  <c r="G16"/>
  <c r="F16"/>
  <c r="D16"/>
  <c r="C16"/>
  <c r="B16"/>
  <c r="D18" i="14"/>
  <c r="E18"/>
  <c r="E17"/>
  <c r="C15"/>
  <c r="B15"/>
  <c r="H16" i="15"/>
  <c r="D15" i="14"/>
  <c r="E15"/>
  <c r="E16" i="15"/>
  <c r="C29" i="13"/>
  <c r="C28"/>
  <c r="C27"/>
  <c r="C26"/>
  <c r="C33"/>
  <c r="C32"/>
  <c r="C31"/>
  <c r="C30"/>
  <c r="C24"/>
  <c r="C23"/>
  <c r="C20"/>
  <c r="C18"/>
  <c r="C17"/>
  <c r="C25"/>
  <c r="C16"/>
  <c r="C112" i="12"/>
  <c r="C111"/>
  <c r="C108"/>
  <c r="C106"/>
  <c r="C104"/>
  <c r="C103"/>
  <c r="C98"/>
  <c r="C93"/>
  <c r="C92"/>
  <c r="C89"/>
  <c r="C84"/>
  <c r="C75"/>
  <c r="C74"/>
  <c r="C71"/>
  <c r="C69"/>
  <c r="C66"/>
  <c r="C65"/>
  <c r="C61"/>
  <c r="C60"/>
  <c r="C59"/>
  <c r="C57"/>
  <c r="C55"/>
  <c r="C54"/>
  <c r="C53"/>
  <c r="C52"/>
  <c r="C49"/>
  <c r="C44"/>
  <c r="C41"/>
  <c r="C35"/>
  <c r="C34"/>
  <c r="C29"/>
  <c r="C28"/>
  <c r="C23"/>
  <c r="C22"/>
  <c r="C68"/>
  <c r="C51"/>
  <c r="C48"/>
  <c r="C21"/>
  <c r="C88"/>
  <c r="C87"/>
  <c r="C113"/>
  <c r="D38" i="11"/>
  <c r="C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38"/>
  <c r="E72" i="10"/>
  <c r="D72"/>
  <c r="H557" i="2"/>
  <c r="G557"/>
  <c r="E70" i="10"/>
  <c r="D70"/>
  <c r="E68"/>
  <c r="D68"/>
  <c r="E66"/>
  <c r="D66"/>
  <c r="E64"/>
  <c r="D64"/>
  <c r="E62"/>
  <c r="D62"/>
  <c r="E60"/>
  <c r="D60"/>
  <c r="E58"/>
  <c r="D58"/>
  <c r="E56"/>
  <c r="D56"/>
  <c r="E54"/>
  <c r="D54"/>
  <c r="E52"/>
  <c r="D52"/>
  <c r="E50"/>
  <c r="D50"/>
  <c r="E48"/>
  <c r="D48"/>
  <c r="E46"/>
  <c r="D46"/>
  <c r="E44"/>
  <c r="D44"/>
  <c r="E42"/>
  <c r="D42"/>
  <c r="E40"/>
  <c r="D40"/>
  <c r="E38"/>
  <c r="D38"/>
  <c r="E36"/>
  <c r="D36"/>
  <c r="E34"/>
  <c r="D34"/>
  <c r="E32"/>
  <c r="D32"/>
  <c r="E28"/>
  <c r="D28"/>
  <c r="E26"/>
  <c r="D26"/>
  <c r="E24"/>
  <c r="D24"/>
  <c r="E22"/>
  <c r="D22"/>
  <c r="E20"/>
  <c r="D20"/>
  <c r="D74"/>
  <c r="E74"/>
  <c r="D72" i="9"/>
  <c r="D70"/>
  <c r="D69"/>
  <c r="D68"/>
  <c r="D66"/>
  <c r="D64"/>
  <c r="D62"/>
  <c r="D58"/>
  <c r="D56"/>
  <c r="D54"/>
  <c r="D52"/>
  <c r="D50"/>
  <c r="D48"/>
  <c r="D46"/>
  <c r="D44"/>
  <c r="D42"/>
  <c r="D40"/>
  <c r="D38"/>
  <c r="D36"/>
  <c r="D34"/>
  <c r="D33"/>
  <c r="D32"/>
  <c r="D28"/>
  <c r="D26"/>
  <c r="D24"/>
  <c r="D22"/>
  <c r="D20"/>
  <c r="D74"/>
  <c r="G492" i="7"/>
  <c r="F492"/>
  <c r="G492" i="3"/>
  <c r="F492"/>
</calcChain>
</file>

<file path=xl/sharedStrings.xml><?xml version="1.0" encoding="utf-8"?>
<sst xmlns="http://schemas.openxmlformats.org/spreadsheetml/2006/main" count="10290" uniqueCount="838">
  <si>
    <t>Создание правовых, экономических, социальных, организационных условий для становления и развития молодых граждан, успешной реализации ими своих конституционных прав, участия молодежи в системе общественных отношений и реализации своего экономического потенциала в интересах общества и государства с учетом возрастных особенностей</t>
  </si>
  <si>
    <t>7500000000</t>
  </si>
  <si>
    <t xml:space="preserve">Молодежная политика в Черемховском районном муниципальном образовании на 2017-2019 </t>
  </si>
  <si>
    <t>66007А2003</t>
  </si>
  <si>
    <t>Развитие системы раннего выявления незаконных потребителей наркотиков среди несовершеннолетних</t>
  </si>
  <si>
    <t>66007А2002</t>
  </si>
  <si>
    <t>Организация и проведение комплекса мероприятий по профилактике социально 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</si>
  <si>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66007А2001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</si>
  <si>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</si>
  <si>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6600700000</t>
  </si>
  <si>
    <t>Сокращение масштабов немедицинского потребления наркотических и психотропных веществ, формирование негативного отношения к незаконному обороту и потреблению наркотиков и существенное снижение спроса на них</t>
  </si>
  <si>
    <t>6600000000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</si>
  <si>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2017-2019 годы"</t>
  </si>
  <si>
    <t>Молодежная политика</t>
  </si>
  <si>
    <t>83024А1203</t>
  </si>
  <si>
    <t>Обучение повышению эффективности противодействия коррупции при осуществлении закупок товаров, работ, услуг для обеспечения государственных и муниципальных нужд</t>
  </si>
  <si>
    <t>83024А1202</t>
  </si>
  <si>
    <t>Обучение муниципальных служащих проведению антикоррупционной экспертизы, при подготовке проектов правовых и нормативно-правовых актов</t>
  </si>
  <si>
    <t>83024А1201</t>
  </si>
  <si>
    <t>Обучение механизмам противодействия коррупции в системе муниципальной службы администрации Черемховского районного муниципального образования</t>
  </si>
  <si>
    <t>8302400000</t>
  </si>
  <si>
    <t>Повышение  профессионального уровня управленческих кадров, для деятельности которых наиболее характерно возникновение коррупционных рисков</t>
  </si>
  <si>
    <t>8300000000</t>
  </si>
  <si>
    <t>Муниципальная программа "Противодействие коррупции в администрации Черемховского районного муниципального образования на 2017-2019 годы"</t>
  </si>
  <si>
    <t>4304000000</t>
  </si>
  <si>
    <t>Переподготовка и повышение квалификации кадров</t>
  </si>
  <si>
    <t>4300000000</t>
  </si>
  <si>
    <t>Мероприятия по переподготовке и повышению квалификации</t>
  </si>
  <si>
    <t>Профессиональная подготовка, переподготовка и повышение квалификации</t>
  </si>
  <si>
    <t>ОБРАЗОВАНИЕ</t>
  </si>
  <si>
    <t>72013А5003</t>
  </si>
  <si>
    <t>Формирование положительного общественного мнения о малом и среднем предпринимательстве</t>
  </si>
  <si>
    <t>72013L0640</t>
  </si>
  <si>
    <t>Государственная поддержка малого и среднего предпринимательства, включая крестьянские (фермерские) хозяйства</t>
  </si>
  <si>
    <t>7201300000</t>
  </si>
  <si>
    <t>Создание благоприятных условий для устойчивого развития и повышения конкурентоспособности субъектов малого и среднего предпринимательства в Черемховском районе</t>
  </si>
  <si>
    <t>7200000000</t>
  </si>
  <si>
    <t>Муниципальная программа "Поддержка и развитие малого и среднего предпринимательства в Черемховском районе на 2017-2019 годы"</t>
  </si>
  <si>
    <t>Другие вопросы в области национальной экономики</t>
  </si>
  <si>
    <t>0200173120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</si>
  <si>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</si>
  <si>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Сельское хозяйство и рыболовство</t>
  </si>
  <si>
    <t>79020А9001</t>
  </si>
  <si>
    <t>Информационно-пропагандистское направление профилактики терроризма и экстремизма</t>
  </si>
  <si>
    <t>7902000000</t>
  </si>
  <si>
    <t>Реализация государственной политики Российской Федерации в области профилактики терроризма и экстремизма на территории Черемховского районного муниципального образования путем совершенствования системы профилактических мер антитеррористической и противоэкстремистской направленности, формирования уважительного отношения к этнокультурным и конфессиональным ценностям народов, проживающих на территории Черемховского районного муниципального образования</t>
  </si>
  <si>
    <t>7900000000</t>
  </si>
  <si>
    <t>Муниципальная программа "Профилактика экстремизма и терроризма в Черемховском районном муниципальном образовании на 2017-2019 гг."</t>
  </si>
  <si>
    <t>76017А8005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</si>
  <si>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</si>
  <si>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76017А8004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</si>
  <si>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</si>
  <si>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76017А8002</t>
  </si>
  <si>
    <t>Формирование позитивного общественного мнения о правоохранительных органах и результатах их деятельности путем повышения уровня информирования населения Черемховского района о деятельности правоохранительных органов</t>
  </si>
  <si>
    <t>7601700000</t>
  </si>
  <si>
    <t>Стабилизация криминальной ситуации на территории Черемховского районного муниципального образования путем комплексного решения проблем по обеспечению надлежащего уровня общественной безопасности, защите общественного порядка, защите конституционных прав и свобод граждан, проживающих на территории Черемховского района</t>
  </si>
  <si>
    <t>7600000000</t>
  </si>
  <si>
    <t>Муниципальная программа "Профилактика правонарушений в Черемховском районном муниципальном образовании на 2017-2019 годы"</t>
  </si>
  <si>
    <t>67008А3002</t>
  </si>
  <si>
    <t>Информационное обеспечение и пропаганда охраны труда</t>
  </si>
  <si>
    <t>6700800000</t>
  </si>
  <si>
    <t>Улучшение условий и охраны труда в Черемховском районном муниципальном образовании</t>
  </si>
  <si>
    <t>6700000000</t>
  </si>
  <si>
    <t>Муниципальная программа "Улучшение условий и охраны труда в Черемховском районном муниципальном образовании на 2017-2019 годы"</t>
  </si>
  <si>
    <t>1004900000</t>
  </si>
  <si>
    <t>Проведение районного трудового соревнования (конкурса) в сфере агропромышленного комплекса</t>
  </si>
  <si>
    <t>1000000000</t>
  </si>
  <si>
    <t>0904709999</t>
  </si>
  <si>
    <t>Реализация мероприятий, осуществляемых органами местного самоуправления</t>
  </si>
  <si>
    <t>0200173150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</si>
  <si>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</si>
  <si>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</si>
  <si>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</si>
  <si>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</si>
  <si>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</si>
  <si>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0200173090</t>
  </si>
  <si>
    <t>Осуществление отдельных областных государственных полномочий в сфере труда</t>
  </si>
  <si>
    <t>0200173070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</si>
  <si>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</si>
  <si>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Другие общегосударственные вопросы</t>
  </si>
  <si>
    <t>0500904300</t>
  </si>
  <si>
    <t>Резервный фонд Администрации Черемховского районного муниципального образования</t>
  </si>
  <si>
    <t>0500900000</t>
  </si>
  <si>
    <t>Резервные фонды местных администраций</t>
  </si>
  <si>
    <t>0500000000</t>
  </si>
  <si>
    <t>Резервные фонды</t>
  </si>
  <si>
    <t>0300700000</t>
  </si>
  <si>
    <t>Проведение выборов в представительный орган муниципального образования</t>
  </si>
  <si>
    <t>0300000000</t>
  </si>
  <si>
    <t>Проведение выборов и референдумов</t>
  </si>
  <si>
    <t>Обеспечение проведения выборов и референдумов</t>
  </si>
  <si>
    <t>0100051200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</si>
  <si>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</si>
  <si>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0100000000</t>
  </si>
  <si>
    <t>Руководство и управление в сфере установленных функций</t>
  </si>
  <si>
    <t>Судебная система</t>
  </si>
  <si>
    <t>64005Ж1002</t>
  </si>
  <si>
    <t>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</si>
  <si>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6400500000</t>
  </si>
  <si>
    <t>Осуществление энергосберегающих мероприятий и повышение эффективности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</si>
  <si>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>6400000000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</si>
  <si>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</si>
  <si>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</si>
  <si>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0200272340</t>
  </si>
  <si>
    <t>0200220190</t>
  </si>
  <si>
    <t>0200200000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</si>
  <si>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</si>
  <si>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</si>
  <si>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</si>
  <si>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0200472340</t>
  </si>
  <si>
    <t>0200420190</t>
  </si>
  <si>
    <t>0200400000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</si>
  <si>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</si>
  <si>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</si>
  <si>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</si>
  <si>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4701000000</t>
  </si>
  <si>
    <t>Предоставление субсидий МУП "Газета "Мое село - край Черемховский""</t>
  </si>
  <si>
    <t>4700000000</t>
  </si>
  <si>
    <t>Периодические издания, учрежденные органами исполнительной власти</t>
  </si>
  <si>
    <t>Периодическая печать и издательства</t>
  </si>
  <si>
    <t>СРЕДСТВА МАССОВОЙ ИНФОРМАЦИИ</t>
  </si>
  <si>
    <t>42000S2370</t>
  </si>
  <si>
    <t>Реализация мероприятий перечня проектов народных инициатив</t>
  </si>
  <si>
    <t>4200000000</t>
  </si>
  <si>
    <t>Библиотеки</t>
  </si>
  <si>
    <t>Культура</t>
  </si>
  <si>
    <t>КУЛЬТУРА, КИНЕМАТОГРАФИЯ</t>
  </si>
  <si>
    <t>600</t>
  </si>
  <si>
    <t>80021О5002</t>
  </si>
  <si>
    <t>Предоставление субсидий бюджетным, автономным учреждениям и иным некоммерческим организациям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</si>
  <si>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</si>
  <si>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8002100000</t>
  </si>
  <si>
    <t>Создание комфортных и безопасных условий для участников образовательных отношений</t>
  </si>
  <si>
    <t>8000000000</t>
  </si>
  <si>
    <t>Развитие современной инфраструктуры объектов образования на 2017-2019 годы</t>
  </si>
  <si>
    <t>Общее образование</t>
  </si>
  <si>
    <t>3504800290</t>
  </si>
  <si>
    <t>Взносы на капитальный ремонт общего имущества в многоквартирных домах</t>
  </si>
  <si>
    <t>3504800000</t>
  </si>
  <si>
    <t>Мероприятия в области жилищного хозяйства</t>
  </si>
  <si>
    <t>3500000000</t>
  </si>
  <si>
    <t>Жилищно-коммунальное хозяйство</t>
  </si>
  <si>
    <t>Жилищное хозяйство</t>
  </si>
  <si>
    <t>69010И1003</t>
  </si>
  <si>
    <t>Оплата расходов по обязательствам прошлых лет</t>
  </si>
  <si>
    <t>69010И1001</t>
  </si>
  <si>
    <t>Обеспечение условий для внесения в реестр муниципального имущества информации об объектах муниципальной собственности для создания условий эффективного их использования</t>
  </si>
  <si>
    <t>6901000000</t>
  </si>
  <si>
    <t>Вовлечение в хозяйственный оборот объектов недвижимости, свободных земельных участков, бесхозяйного имущества для эффективного их использования</t>
  </si>
  <si>
    <t>6900000000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</si>
  <si>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2017-2019 годы"</t>
  </si>
  <si>
    <t>3105026060</t>
  </si>
  <si>
    <t>Осуществление полномочий по строительству, реконструкции, ремонту, капитальному ремонту автомобильных дорог местного значения в границах населенных пунктов поселений Черемховского районного муниципального образования</t>
  </si>
  <si>
    <t>69010И1002</t>
  </si>
  <si>
    <t>Пополнение доходной части бюджета Черемховского районного муниципального образования</t>
  </si>
  <si>
    <t>4600272340</t>
  </si>
  <si>
    <t>4600200000</t>
  </si>
  <si>
    <t>Муниципальное бюджетное учреждение Автоцентр</t>
  </si>
  <si>
    <t>4600172340</t>
  </si>
  <si>
    <t>4600100000</t>
  </si>
  <si>
    <t>Муниципальное бюджетное учреждение Проектсметсервис</t>
  </si>
  <si>
    <t>4600000000</t>
  </si>
  <si>
    <t>Финансовое обеспечение муниципального задания на оказание муниципальных услуг бюджетными учреждениями</t>
  </si>
  <si>
    <t>Комитет по управлению муниципальным имуществом ЧРМО</t>
  </si>
  <si>
    <t>500</t>
  </si>
  <si>
    <t>60001Ф1008</t>
  </si>
  <si>
    <t>Межбюджетные трансферты</t>
  </si>
  <si>
    <t>Иные межбюджетные трансферты бюджетам поселений, входящим в состав Черемховского районного муниципального образования, на поддержку мер по обеспечению сбалансированности местных бюджетов</t>
  </si>
  <si>
    <t>6000100000</t>
  </si>
  <si>
    <t>Повышение качества управления муниципальными финансами</t>
  </si>
  <si>
    <t>6000000000</t>
  </si>
  <si>
    <t>Муниципальная программа "Управление муниципальными финансами Черемховского районного муниципального образования на 2017-2019 годы"</t>
  </si>
  <si>
    <t>Прочие межбюджетные трансферты общего характера</t>
  </si>
  <si>
    <t>60001Ф1007</t>
  </si>
  <si>
    <t>Предоставление из районного фонда финансовой поддержки поселений дотации на выравнивание уровня бюджетной обеспеченности бюджетов поселений</t>
  </si>
  <si>
    <t>6000172680</t>
  </si>
  <si>
    <t>Формирование районных фондов финансовой поддержки поселений Иркутской области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</si>
  <si>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</si>
  <si>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</si>
  <si>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700</t>
  </si>
  <si>
    <t>60001Ф1003</t>
  </si>
  <si>
    <t>Обслуживание государственного (муниципального) долга</t>
  </si>
  <si>
    <t>Управление муниципальным долгом и его обслуживание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</si>
  <si>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</si>
  <si>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</si>
  <si>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60001Ф1002</t>
  </si>
  <si>
    <t>Повышение эффективности расходования средств бюджета</t>
  </si>
  <si>
    <t>4500020290</t>
  </si>
  <si>
    <t>Расходы на обеспечение деятельности (оказание услуг) муниципальных учреждений</t>
  </si>
  <si>
    <t>4500000000</t>
  </si>
  <si>
    <t>Централизованная бухгалтерия</t>
  </si>
  <si>
    <t>60001Ф1005</t>
  </si>
  <si>
    <t>Развитие автоматизированных систем управления муниципальными финансами</t>
  </si>
  <si>
    <t>60001Ф1004</t>
  </si>
  <si>
    <t>Обеспечение качественного ведения бухгалтерского учета, сдачи отчетности муниципальных учреждений</t>
  </si>
  <si>
    <t>4500072340</t>
  </si>
  <si>
    <t>Финансовое управление администрации ЧРМО</t>
  </si>
  <si>
    <t>5301097001</t>
  </si>
  <si>
    <t>Проведение спортивных мероприятий для учащихся в образовательных организациях Черемховского районного муниципального образования</t>
  </si>
  <si>
    <t>5301000000</t>
  </si>
  <si>
    <t>Проведение спортивных мероприятий</t>
  </si>
  <si>
    <t>5300000000</t>
  </si>
  <si>
    <t>Мероприятия в области физической культуры и спорта</t>
  </si>
  <si>
    <t>0200173050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</si>
  <si>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</si>
  <si>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Охрана семьи и детства</t>
  </si>
  <si>
    <t>81022О6002</t>
  </si>
  <si>
    <t>Создание качественных информационно-технологических условий для улучшения аттестационных и мониторинговых процедур при формировании системы объективной оценки подготовки обучающихся и выпускников образовательных организаций Черемховского районного муниципального образования</t>
  </si>
  <si>
    <t>8102200000</t>
  </si>
  <si>
    <t>Развитие единой информационно-образовательной среды как механизма повышения качества образования и воспитания на основе использования современных информационных технологий</t>
  </si>
  <si>
    <t>8100000000</t>
  </si>
  <si>
    <t>Муниципальная программа "Информатизация образовательных организаций Черемховского района на 2017-2019 годы"</t>
  </si>
  <si>
    <t>78019О8006</t>
  </si>
  <si>
    <t>Оказание психолого-педагогической и социально-правовой помощи родителям в воспитании и обеспечении безопасности детей, а также обучение родителей навыкам раннего выявления признаков суицидальных намерений</t>
  </si>
  <si>
    <t>78019О8002</t>
  </si>
  <si>
    <t>Координация и межведомственное взаимодействие со специалистами различных субъектов профилактики на территории г. Черемхово и Черемховского района, службпсихолого-педагогического сопровождения в образовательных организациях по профилактике суицидального поведения подростков</t>
  </si>
  <si>
    <t>7801900000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</si>
  <si>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 Черемховского районного муниципального образования</t>
  </si>
  <si>
    <t>7800000000</t>
  </si>
  <si>
    <t>Муниципальная программа "Профилактика суицидов, предупреждение и предотвращение суицидальных попыток среди несовершеннолетних на 2017-2019 годы"</t>
  </si>
  <si>
    <t>77018Ж3002</t>
  </si>
  <si>
    <t>Обеспечение безопасного участия детей в дорожном движении</t>
  </si>
  <si>
    <t>77018Ж3001</t>
  </si>
  <si>
    <t>Предупреждение опасного поведения участников дорожного движения</t>
  </si>
  <si>
    <t>61002О1005</t>
  </si>
  <si>
    <t>Формирование позитивных жизненных установок у подрастающего поколения</t>
  </si>
  <si>
    <t>61002О1004</t>
  </si>
  <si>
    <t>Пропаганда здорового образа жизни, развитие потребности к активным занятиям физической культурой</t>
  </si>
  <si>
    <t>6100200000</t>
  </si>
  <si>
    <t>Организация качественного и доступного отдыха, оздоровления, досуга, занятости и социально полезной деятельности детей и подростков Черемховского района в летнее каникулярное время</t>
  </si>
  <si>
    <t>6100000000</t>
  </si>
  <si>
    <t>Муниципальная программа "Организация отдыха, оздоровления и занятости детей и подростков на 2017-2019 годы"</t>
  </si>
  <si>
    <t>5401090002</t>
  </si>
  <si>
    <t>Прочие мероприятия в сфере образования</t>
  </si>
  <si>
    <t>5401090001</t>
  </si>
  <si>
    <t>Проведение мероприятий для детей и молодежи</t>
  </si>
  <si>
    <t>5401000000</t>
  </si>
  <si>
    <t>Поддержка мероприятий в сфере образования</t>
  </si>
  <si>
    <t>5400000000</t>
  </si>
  <si>
    <t>Мероприятия в области образования</t>
  </si>
  <si>
    <t>4400172340</t>
  </si>
  <si>
    <t>4400120290</t>
  </si>
  <si>
    <t>4400100000</t>
  </si>
  <si>
    <t>Муниципальное казенное учреждение Центр развития образования</t>
  </si>
  <si>
    <t>4400000000</t>
  </si>
  <si>
    <t>Учреждения по сопровождению учебного процесса образовательных организаций</t>
  </si>
  <si>
    <t>2000020290</t>
  </si>
  <si>
    <t>2000000000</t>
  </si>
  <si>
    <t>Детские дошкольные учреждения</t>
  </si>
  <si>
    <t>Другие вопросы в области образования</t>
  </si>
  <si>
    <t>61002О1002</t>
  </si>
  <si>
    <t>Санитарно-эпидемиологические мероприятия</t>
  </si>
  <si>
    <t>61002S2080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</si>
  <si>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</si>
  <si>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64005Ж1001</t>
  </si>
  <si>
    <t>Создание условий для обеспечения энергосбережения и повышения энергетической эффективности в бюджетной сфере Черемховского районного муниципального образования</t>
  </si>
  <si>
    <t>63004О3001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</si>
  <si>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</si>
  <si>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6300400000</t>
  </si>
  <si>
    <t>Обеспечение необходимых условий для повышения уровня пожарной безопасности в образовательных организациях, защиты жизни и здоровья детей, сокращение материального ущерба, наносимого пожарами</t>
  </si>
  <si>
    <t>6300000000</t>
  </si>
  <si>
    <t>Муниципальная программа "Безопасность образовательных организаций на 2017-2019 гг."</t>
  </si>
  <si>
    <t>23000S2370</t>
  </si>
  <si>
    <t>2300072340</t>
  </si>
  <si>
    <t>2300020290</t>
  </si>
  <si>
    <t>2300000000</t>
  </si>
  <si>
    <t>Учреждения по внешкольной работе с детьми</t>
  </si>
  <si>
    <t>Дополнительное образование детей</t>
  </si>
  <si>
    <t>84025О7001</t>
  </si>
  <si>
    <t>Приобретение учебной литературы для образовательных организаций за счет средств муниципального бюджета</t>
  </si>
  <si>
    <t>8402500000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</si>
  <si>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</si>
  <si>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8400000000</t>
  </si>
  <si>
    <t>Муниципальная программа "Школьный учебник" Черемховского районного муниципального образования на 2017-2019 годы</t>
  </si>
  <si>
    <t>80021О5003</t>
  </si>
  <si>
    <t>Софинансирование строительства зданий образовательных организаций</t>
  </si>
  <si>
    <t>80021О5001</t>
  </si>
  <si>
    <t>Получение положительного заключения в государственной экспертизе на проектно-сметную документацию, разработка проектной документации, проведение инженерных изысканий</t>
  </si>
  <si>
    <t>80021S2200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</si>
  <si>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</si>
  <si>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80021L0971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</si>
  <si>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</si>
  <si>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68009О4002</t>
  </si>
  <si>
    <t>Обеспечение обучающихся муниципальных образовательных организаций горячим питанием</t>
  </si>
  <si>
    <t>68009О4001</t>
  </si>
  <si>
    <t>Проведение комплексной модернизации материально-технической базы школьного питания, реконструкция и переоснащение столовых, пищеблоков, использование новых современных технологий приготовления пищевой продукции, проведение санитарно-эпидемиологических мероприятий</t>
  </si>
  <si>
    <t>68009S2580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</si>
  <si>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</si>
  <si>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6800900000</t>
  </si>
  <si>
    <t>Повышение уровня организации питания в образовательных организациях, расположенных на территории Черемховского районного муниципального образования</t>
  </si>
  <si>
    <t>6800000000</t>
  </si>
  <si>
    <t>Муниципальная программа "Совершенствование организации питания на 2017-2019 годы"</t>
  </si>
  <si>
    <t>62003О2002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</si>
  <si>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</si>
  <si>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62003О2001</t>
  </si>
  <si>
    <t>Обеспечение доступности общеобразовательных организаций путем осуществления перевозок обучающихся к месту организации обучения и обратно к месту проживания</t>
  </si>
  <si>
    <t>62003S2590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</si>
  <si>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</si>
  <si>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6200300000</t>
  </si>
  <si>
    <t>Создание условий для обеспечения безопасности школьных перевозок и равного доступа к качественному образованию обучающихся Черемховского района</t>
  </si>
  <si>
    <t>6200000000</t>
  </si>
  <si>
    <t>Муниципальная программа "Безопасность школьных перевозок на 2017-2019 годы"</t>
  </si>
  <si>
    <t>61002О1003</t>
  </si>
  <si>
    <t>Создание условий для реализации программ муниципальных образовательных организаций, направленных на трудоустройство подростков во время летних каникул</t>
  </si>
  <si>
    <t>21000S2370</t>
  </si>
  <si>
    <t>2100073020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</si>
  <si>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</si>
  <si>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2100072340</t>
  </si>
  <si>
    <t>2100020290</t>
  </si>
  <si>
    <t>2100000000</t>
  </si>
  <si>
    <t>Школы-детские сады, школы начальные, неполные средние и средние</t>
  </si>
  <si>
    <t>81022О6001</t>
  </si>
  <si>
    <t>Проведение образовательной политики, направленной на сетевое взаимодействие всех субъектов единой образовательной среды Черемховского районного муниципального образования</t>
  </si>
  <si>
    <t>20000S2370</t>
  </si>
  <si>
    <t>2000073010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</si>
  <si>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</si>
  <si>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2000072340</t>
  </si>
  <si>
    <t>Дошкольное образование</t>
  </si>
  <si>
    <t>Отдел образования АЧРМО</t>
  </si>
  <si>
    <t>Другие вопросы в области культуры, кинематографии</t>
  </si>
  <si>
    <t>70011К1004</t>
  </si>
  <si>
    <t>Укрепление и модернизация материально-технической базы учреждений культуры</t>
  </si>
  <si>
    <t>70011К1003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</si>
  <si>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</si>
  <si>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70011К1001</t>
  </si>
  <si>
    <t>Развитие культурно-досуговой деятельности и поддержка народного творчества</t>
  </si>
  <si>
    <t>70011L5193</t>
  </si>
  <si>
    <t>Cофинансирование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библиотек)</t>
  </si>
  <si>
    <t>7001100000</t>
  </si>
  <si>
    <t>Сохранение накопленного культурного наследия района, создание условий для развития культуры</t>
  </si>
  <si>
    <t>7000000000</t>
  </si>
  <si>
    <t>Муниципальная программа "Развитие культуры в Черемховском районном муниципальном образовании на 2017-2019 годы"</t>
  </si>
  <si>
    <t>64005Ж1003</t>
  </si>
  <si>
    <t>Создание условий для строительства, реконструкции и капитального ремонта зданий, строений, сооружений, соответствующих высокому классу энергоэффективности</t>
  </si>
  <si>
    <t>4200072340</t>
  </si>
  <si>
    <t>4200020290</t>
  </si>
  <si>
    <t>4100072340</t>
  </si>
  <si>
    <t>4100020290</t>
  </si>
  <si>
    <t>4100000000</t>
  </si>
  <si>
    <t>Музеи и постоянные выставки</t>
  </si>
  <si>
    <t>40000S2370</t>
  </si>
  <si>
    <t>4000072340</t>
  </si>
  <si>
    <t>4000020290</t>
  </si>
  <si>
    <t>4000000000</t>
  </si>
  <si>
    <t>Дворцы и дома культуры</t>
  </si>
  <si>
    <t>70011К1005</t>
  </si>
  <si>
    <t>Формирование кадровой политики в сфере культуры</t>
  </si>
  <si>
    <t>70011К1002</t>
  </si>
  <si>
    <t>Выявление и предоставление мер поддержки одаренным детям и талантливой молодежи</t>
  </si>
  <si>
    <t>Отдел по культуре и библиотечному обслуживанию АЧРМО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</si>
  <si>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на 2017 год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</si>
  <si>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</si>
  <si>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</si>
  <si>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</si>
  <si>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</si>
  <si>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</si>
  <si>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</si>
  <si>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</si>
  <si>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ИТОГО</t>
  </si>
  <si>
    <t>Начальник финансового управления</t>
  </si>
  <si>
    <t>Ю.Н. Гайдук</t>
  </si>
  <si>
    <t>Организация и проведение мероприятий в области сельского хозяйства</t>
  </si>
  <si>
    <t>Сумма, тыс.руб.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</si>
  <si>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на плановый период 2018 и 2019 годов</t>
  </si>
  <si>
    <t>от 20.11.2017 № 174</t>
  </si>
  <si>
    <t>Распределение бюджетных ассигнований по разделам, подразделам классификации расходов бюджетов на 2017 год</t>
  </si>
  <si>
    <t>Распределение бюджетных ассигнований по разделам, подразделам классификации расходов бюджетов на плановый период 2018 и 2019 годов</t>
  </si>
  <si>
    <t>ГРБС</t>
  </si>
  <si>
    <t>Ведомственная структура расходов бюджета Черемховского районного муниципального образования на 2017 год</t>
  </si>
  <si>
    <t>Сумма, тыс. руб.</t>
  </si>
  <si>
    <t>Ведомственная структура расходов бюджета Черемховского районного муниципального образования на плановый период 2018 и 2019 годов</t>
  </si>
  <si>
    <t>Распределение бюджетных ассигнований на реализацию муниципальных программ Черемховского районного муниципального образования на 2017 год</t>
  </si>
  <si>
    <t>тыс.руб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</si>
  <si>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</si>
  <si>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</si>
  <si>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</si>
  <si>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</si>
  <si>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</si>
  <si>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</si>
  <si>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"Безопасность образовательных организаций на 2017-2019 годы"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</si>
  <si>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2017-2019 годы</t>
  </si>
  <si>
    <t>Муниципальная программа "Совершенствование организации питания в образовательных организациях на 2017-2019 годы"</t>
  </si>
  <si>
    <t>Муниципальная программа "Развитие культуры в Черемховском районном муниципальном образовании на  2017-2019 годы"</t>
  </si>
  <si>
    <t>Муниципальная программа "Поддержка и развитие малого и среднего предпринимательства в Черемховском районе на 2017-2019 годы</t>
  </si>
  <si>
    <t>Управление ЖКХ АЧРМО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</si>
  <si>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годы"</t>
  </si>
  <si>
    <t>Муниципальная программа "Молодежная политика в Черемховском районном муниципальном образовании на 2017-2019"</t>
  </si>
  <si>
    <t>Муниципальная программа "Профилактика экстремизма и терроризма в Черемховском районном муниципальном образовании на 2017-2019 годы"</t>
  </si>
  <si>
    <t>Муниципальная программа "Развитие современной инфраструктуры объектов образования на 2017-2019 годы"</t>
  </si>
  <si>
    <t>Муниципальная программа "Информатизация образовательных организаций на 2017-2019 годы"</t>
  </si>
  <si>
    <t>Муниципальная программа "Школьный учебник на 2017-2019 годы"</t>
  </si>
  <si>
    <t>Распределение бюджетных ассигнований на реализацию муниципальных программ Черемховского районного муниципального образования на плановый период 2018 и 2019 годов</t>
  </si>
  <si>
    <t>тыс.руб.</t>
  </si>
  <si>
    <t xml:space="preserve">2018 год сумма </t>
  </si>
  <si>
    <t xml:space="preserve">2019 год сумма </t>
  </si>
  <si>
    <t xml:space="preserve"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</si>
  <si>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</si>
  <si>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</si>
  <si>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</si>
  <si>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</si>
  <si>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</si>
  <si>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</si>
  <si>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</si>
  <si>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</si>
  <si>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</si>
  <si>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</si>
  <si>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</si>
  <si>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</si>
  <si>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</si>
  <si>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</si>
  <si>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</si>
  <si>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</si>
  <si>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</si>
  <si>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</si>
  <si>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</si>
  <si>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</si>
  <si>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</si>
  <si>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</si>
  <si>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</si>
  <si>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</si>
  <si>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 xml:space="preserve">Прогнозируемые доходы бюджета Черемховского районного муниципального образования на 2017 год </t>
  </si>
  <si>
    <t>Наименование</t>
  </si>
  <si>
    <t>Код бюджетной классификации Российской Федерации</t>
  </si>
  <si>
    <t xml:space="preserve">Прогноз на 2017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</si>
  <si>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</si>
  <si>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</si>
  <si>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</si>
  <si>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</si>
  <si>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</si>
  <si>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</si>
  <si>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</si>
  <si>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</si>
  <si>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</si>
  <si>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</si>
  <si>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</si>
  <si>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</si>
  <si>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</si>
  <si>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</si>
  <si>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</si>
  <si>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</si>
  <si>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</si>
  <si>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</si>
  <si>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</si>
  <si>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</si>
  <si>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</si>
  <si>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</si>
  <si>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</si>
  <si>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</si>
  <si>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</si>
  <si>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</si>
  <si>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</si>
  <si>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</si>
  <si>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</si>
  <si>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</si>
  <si>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</si>
  <si>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</si>
  <si>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</si>
  <si>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</si>
  <si>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</si>
  <si>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</si>
  <si>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</si>
  <si>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</si>
  <si>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</si>
  <si>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</si>
  <si>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</si>
  <si>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</si>
  <si>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</si>
  <si>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</si>
  <si>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</si>
  <si>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</si>
  <si>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</si>
  <si>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</si>
  <si>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</si>
  <si>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</si>
  <si>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 на имущество предприятий</t>
  </si>
  <si>
    <t>000 1 09 04010 02 0000 110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</si>
  <si>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</si>
  <si>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</si>
  <si>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</si>
  <si>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</si>
  <si>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</si>
  <si>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</si>
  <si>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</si>
  <si>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</si>
  <si>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</si>
  <si>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</si>
  <si>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</si>
  <si>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</si>
  <si>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</si>
  <si>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</si>
  <si>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</si>
  <si>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</si>
  <si>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</si>
  <si>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</si>
  <si>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</si>
  <si>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</si>
  <si>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</si>
  <si>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</si>
  <si>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</si>
  <si>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</si>
  <si>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</si>
  <si>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</si>
  <si>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</si>
  <si>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</si>
  <si>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</si>
  <si>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</si>
  <si>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</si>
  <si>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</si>
  <si>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</si>
  <si>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</si>
  <si>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</si>
  <si>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</si>
  <si>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</si>
  <si>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</si>
  <si>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</si>
  <si>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</si>
  <si>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</si>
  <si>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</si>
  <si>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</si>
  <si>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</si>
  <si>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</si>
  <si>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</si>
  <si>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</si>
  <si>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</si>
  <si>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</si>
  <si>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</si>
  <si>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</si>
  <si>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</si>
  <si>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</si>
  <si>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</si>
  <si>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</si>
  <si>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</si>
  <si>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</si>
  <si>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</si>
  <si>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</si>
  <si>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</si>
  <si>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</si>
  <si>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</si>
  <si>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</si>
  <si>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</si>
  <si>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</si>
  <si>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</si>
  <si>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</si>
  <si>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</si>
  <si>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</si>
  <si>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</si>
  <si>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</si>
  <si>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</si>
  <si>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</si>
  <si>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</si>
  <si>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</si>
  <si>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</si>
  <si>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</si>
  <si>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</si>
  <si>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</si>
  <si>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</si>
  <si>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</si>
  <si>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</si>
  <si>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</si>
  <si>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</si>
  <si>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</si>
  <si>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</si>
  <si>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</si>
  <si>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</si>
  <si>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</si>
  <si>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</si>
  <si>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</si>
  <si>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</si>
  <si>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</si>
  <si>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</si>
  <si>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</si>
  <si>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</si>
  <si>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</si>
  <si>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</si>
  <si>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</si>
  <si>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</si>
  <si>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</si>
  <si>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</si>
  <si>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</si>
  <si>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</si>
  <si>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</si>
  <si>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</si>
  <si>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</si>
  <si>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</si>
  <si>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</si>
  <si>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</si>
  <si>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</si>
  <si>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</si>
  <si>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</si>
  <si>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</si>
  <si>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</si>
  <si>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</si>
  <si>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 муниципальных районов</t>
  </si>
  <si>
    <t>000 2 02 49999 05 0000 151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</si>
  <si>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</si>
  <si>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</si>
  <si>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</si>
  <si>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</si>
  <si>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</si>
  <si>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</si>
  <si>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</si>
  <si>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</si>
  <si>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</si>
  <si>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</si>
  <si>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</si>
  <si>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</si>
  <si>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</si>
  <si>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000 2 19 60010 05 0000 180</t>
  </si>
  <si>
    <t>ИТОГО ДОХОДОВ</t>
  </si>
  <si>
    <t>к Решению Думы</t>
  </si>
  <si>
    <t>"О внесении изменений в решение районной Думы</t>
  </si>
  <si>
    <t>"О бюджете Черемховского районного муниципального</t>
  </si>
  <si>
    <t>образования на 2017 год и плановый период 2018 и 2019 годов</t>
  </si>
  <si>
    <t xml:space="preserve">Приложение №18 </t>
  </si>
  <si>
    <t>образования на 2017 год и плановый период 2018 и 2019 годов"</t>
  </si>
  <si>
    <t>от  28.12.2016  № 121</t>
  </si>
  <si>
    <t>Источники внутреннего финансирования дефицита бюджета Черемховского районного муниципального образования на 2017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</si>
  <si>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</si>
  <si>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</si>
  <si>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</si>
  <si>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</si>
  <si>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</si>
  <si>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</si>
  <si>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</si>
  <si>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</si>
  <si>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</si>
  <si>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</si>
  <si>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</si>
  <si>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</si>
  <si>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</si>
  <si>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</si>
  <si>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</si>
  <si>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</si>
  <si>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</si>
  <si>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</si>
  <si>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</si>
  <si>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</si>
  <si>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</si>
  <si>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</si>
  <si>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</si>
  <si>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</si>
  <si>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</si>
  <si>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</si>
  <si>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</si>
  <si>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</si>
  <si>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</si>
  <si>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</si>
  <si>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</si>
  <si>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</si>
  <si>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</si>
  <si>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</si>
  <si>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</si>
  <si>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</si>
  <si>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</si>
  <si>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</si>
  <si>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</si>
  <si>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</si>
  <si>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</si>
  <si>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</si>
  <si>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</si>
  <si>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</si>
  <si>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</si>
  <si>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</si>
  <si>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</si>
  <si>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</si>
  <si>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</si>
  <si>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 xml:space="preserve">"О бюджете Черемховского районного муниципального </t>
  </si>
  <si>
    <t>образования на 2017 год и плановый период 2018-2019 годов</t>
  </si>
  <si>
    <t>Приложение №  16 к Решению Думы</t>
  </si>
  <si>
    <t>от 28.12.2016г   №   121</t>
  </si>
  <si>
    <t>Программа муниципальных внутренних заимствований Черемховского районного муниципального образования на 2017 год</t>
  </si>
  <si>
    <t>Виды долговых обязательств (привлечение/погашение)</t>
  </si>
  <si>
    <t>Объем муниципального долга на 1 января 2017 года</t>
  </si>
  <si>
    <t>Объем привлечения в 2017 году</t>
  </si>
  <si>
    <t>Объем погашения в 2017 году</t>
  </si>
  <si>
    <t xml:space="preserve">Верхний предел муниципального долга на 1 января 2018 года 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</si>
  <si>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</si>
  <si>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</si>
  <si>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</si>
  <si>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</si>
  <si>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Приложение №  11 к Решению Думы</t>
  </si>
  <si>
    <t>Приложение № 17</t>
  </si>
  <si>
    <t>"О бюджете Черемховского районного</t>
  </si>
  <si>
    <t xml:space="preserve"> муниципального образования на 2017 год и на</t>
  </si>
  <si>
    <t>" плановый период 2018 и 2019 годов</t>
  </si>
  <si>
    <t>Программа муниципальных внутренних заимствований Черемховского районного муниципального образования на  плановый период 2018 и 2019 годов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</si>
  <si>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</si>
  <si>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</si>
  <si>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</si>
  <si>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</si>
  <si>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</si>
  <si>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</si>
  <si>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</si>
  <si>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Приложение № 13</t>
  </si>
  <si>
    <t>Объем заимствований  всего, в том числе:</t>
  </si>
  <si>
    <t>0200572340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</si>
  <si>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</si>
  <si>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</si>
  <si>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</si>
  <si>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</si>
  <si>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0200520190</t>
  </si>
  <si>
    <t>Расходы на обеспечение функций муниципальных органов</t>
  </si>
  <si>
    <t>0200500000</t>
  </si>
  <si>
    <t>Руководитель контрольно-счетной палаты муниципального образования и его заместители</t>
  </si>
  <si>
    <t>0200372340</t>
  </si>
  <si>
    <t>800</t>
  </si>
  <si>
    <t>0200320190</t>
  </si>
  <si>
    <t>Иные бюджетные ассигнования</t>
  </si>
  <si>
    <t>300</t>
  </si>
  <si>
    <t>Социальное обеспечение и иные выплаты населению</t>
  </si>
  <si>
    <t>200</t>
  </si>
  <si>
    <t>Закупка товаров, работ и услуг для государственных (муниципальных) нужд</t>
  </si>
  <si>
    <t>0200300000</t>
  </si>
  <si>
    <t>Центральный аппарат</t>
  </si>
  <si>
    <t>0200000000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</si>
  <si>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</si>
  <si>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</si>
  <si>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</si>
  <si>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</si>
  <si>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82023А1101</t>
  </si>
  <si>
    <t>Развитие сети плоскостных спортивных сооружений</t>
  </si>
  <si>
    <t>400</t>
  </si>
  <si>
    <t>82023L0184</t>
  </si>
  <si>
    <t>Капитальные вложения в объекты государственной (муниципальной) собственности</t>
  </si>
  <si>
    <t>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</si>
  <si>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8202300000</t>
  </si>
  <si>
    <t>Комплексное обустройство сельских территорий</t>
  </si>
  <si>
    <t>8200000000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</si>
  <si>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</si>
  <si>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Физическая культура</t>
  </si>
  <si>
    <t>ФИЗИЧЕСКАЯ КУЛЬТУРА И СПОРТ</t>
  </si>
  <si>
    <t>0200173030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</si>
  <si>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</si>
  <si>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0200100000</t>
  </si>
  <si>
    <t>Осуществление отдельных областных государственных полномочий</t>
  </si>
  <si>
    <t>Другие вопросы в области социальной политики</t>
  </si>
  <si>
    <t>0200173040</t>
  </si>
  <si>
    <t>Предоставление гражданам субсидий на оплату жилых помещений и коммунальных услуг</t>
  </si>
  <si>
    <t>Социальное обеспечение населения</t>
  </si>
  <si>
    <t>СОЦИАЛЬНАЯ ПОЛИТИКА</t>
  </si>
  <si>
    <t>73014Ж2001</t>
  </si>
  <si>
    <t>Введение в эксплуатацию объекта "Полигон твердых бытовых отходов на территории Черемховского районного муниципального образования"</t>
  </si>
  <si>
    <t>73014L0291</t>
  </si>
  <si>
    <t>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"Охрана озера Байкал и социально - экономическое развитие Байкальской природной территории на 2012 - 2020 годы"</t>
  </si>
  <si>
    <t>7301400000</t>
  </si>
  <si>
    <t>Обеспечение реализации мер по охране окружающей среды и сохранению здоровья населения, создание экологически безопасной и комфортной среды на территории Черемховского района для обеспечения устойчивого развития общества</t>
  </si>
  <si>
    <t>7300000000</t>
  </si>
  <si>
    <t>Муниципальная программа "Охрана окружающей среды на территории Черемховского районного муниципального образования на 2017-2019 годы"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</si>
  <si>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</si>
  <si>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</si>
  <si>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</si>
  <si>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77018S2730</t>
  </si>
  <si>
    <t>Строительство пешеходных переходов (мостов, виадуков) на территориях муниципальных образований Иркутской области</t>
  </si>
  <si>
    <t>7701800000</t>
  </si>
  <si>
    <t>Обеспечение безопасности участников дорожного движения и развитие сети искусственных сооружений</t>
  </si>
  <si>
    <t>7700000000</t>
  </si>
  <si>
    <t>Муниципальная программа "Повышение безопасности дорожного движения в Черемховском районе на 2017-2019 годы"</t>
  </si>
  <si>
    <t>Благоустройство</t>
  </si>
  <si>
    <t>ЖИЛИЩНО-КОММУНАЛЬНОЕ ХОЗЯЙСТВО</t>
  </si>
  <si>
    <t>3105000280</t>
  </si>
  <si>
    <t>Содержание автомобильных дорог общего пользования</t>
  </si>
  <si>
    <t>3105000000</t>
  </si>
  <si>
    <t>Мероприятия в области дорожного хозяйства</t>
  </si>
  <si>
    <t>3100000000</t>
  </si>
  <si>
    <t>Дорожное хозяйство</t>
  </si>
  <si>
    <t>Дорожное хозяйство (дорожные фонды)</t>
  </si>
  <si>
    <t>НАЦИОНАЛЬНАЯ ЭКОНОМИКА</t>
  </si>
  <si>
    <t>Управление жилищно-коммунального хозяйства, строительства, транспорта, связи и экологии АЧРМО</t>
  </si>
  <si>
    <t>65006А1003</t>
  </si>
  <si>
    <t>Пополнение материально-технической базы для развития физической культуры и массового спорта</t>
  </si>
  <si>
    <t>65006А1002</t>
  </si>
  <si>
    <t>Развитие массового спорта, планирование проведения физкультурно-массовых и спортивных мероприятий</t>
  </si>
  <si>
    <t>65006А1001</t>
  </si>
  <si>
    <t>Пропаганда физической культуры, спорта и здорового образа жизни</t>
  </si>
  <si>
    <t>65006S2850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</si>
  <si>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</si>
  <si>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6500600000</t>
  </si>
  <si>
    <t>Обеспечение условий для развития на территории Черемховского районного муниципального образования физической культуры и массового спорта</t>
  </si>
  <si>
    <t>6500000000</t>
  </si>
  <si>
    <t>Муниципальная программа "Развитие физической культуры и спорта в Черемховском районном муниципальном образовании на 2017-2019 годы"</t>
  </si>
  <si>
    <t>74015А6001</t>
  </si>
  <si>
    <t>Повышение эффективности деятельности Общественной организации ветеранов (пенсионеров) войны, труда, Вооруженных сил и правоохранительных органов Черемховского района</t>
  </si>
  <si>
    <t>7401500000</t>
  </si>
  <si>
    <t>Создание условий для поддержки функционирования, развития и стимулирования деятельности ветеранского движения на территории Черемховского района</t>
  </si>
  <si>
    <t>7400000000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</si>
  <si>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гг."</t>
  </si>
  <si>
    <t>0200173060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</si>
  <si>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</si>
  <si>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71012А4001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</si>
  <si>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</si>
  <si>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71012L0201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</si>
  <si>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</si>
  <si>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7101200000</t>
  </si>
  <si>
    <t>Разработка и внедрение на территории Черемховского районного муниципального образования правового, организационного и финансового механизма государственной и муниципальной поддержки молодых семей и молодых специалистов в решении жилищной проблемы</t>
  </si>
  <si>
    <t>7100000000</t>
  </si>
  <si>
    <t>Муниципальная программа "Молодым семьям-доступное жилье на 2014-2019 гг.</t>
  </si>
  <si>
    <t>0904723600</t>
  </si>
  <si>
    <t>Единовременная денежная выплата лицу, удостоенному звания "Почетный гражданин Черемховского района"</t>
  </si>
  <si>
    <t>0904723500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</si>
  <si>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</si>
  <si>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0904700000</t>
  </si>
  <si>
    <t>Выполнение других обязательств муниципальных образований</t>
  </si>
  <si>
    <t>0900000000</t>
  </si>
  <si>
    <t>Реализация функций, связанных с общегосударственным управлением</t>
  </si>
  <si>
    <t>4901023490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</si>
  <si>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</si>
  <si>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4901000000</t>
  </si>
  <si>
    <t>Предоставление мер социальной поддержки</t>
  </si>
  <si>
    <t>4900000000</t>
  </si>
  <si>
    <t>Доплаты к пенсиям, дополнительное пенсионное обеспечение</t>
  </si>
  <si>
    <t>Пенсионное обеспечение</t>
  </si>
  <si>
    <t>85009А1304</t>
  </si>
  <si>
    <t>Содействие укреплению материально-технической базы учреждений здравоохранения в Черемховском районе</t>
  </si>
  <si>
    <t>85009А1303</t>
  </si>
  <si>
    <t>Содействие в обеспечении системы здравоохранения мотивированными и высококвалифицированными кадрами</t>
  </si>
  <si>
    <t>8500900000</t>
  </si>
  <si>
    <t>Повышение доступности и эффективности оказания специализированной медицинской помощи в поселениях Черемховского района</t>
  </si>
  <si>
    <t>8500000000</t>
  </si>
  <si>
    <t>Муниципальная программа "Развитие здравоохранения в Черемховском районном муниципальном образовании на 2017-2019 годы"</t>
  </si>
  <si>
    <t>Другие вопросы в области здравоохранения</t>
  </si>
  <si>
    <t>ЗДРАВООХРАНЕНИЕ</t>
  </si>
  <si>
    <t>75016А7007</t>
  </si>
  <si>
    <t>Организационное, техническое и методическое обеспечение мероприятий в сфере молодежной политики</t>
  </si>
  <si>
    <t>75016А7006</t>
  </si>
  <si>
    <t>Поддержка молодежи, оказавшейся в трудной жизненной ситуации</t>
  </si>
  <si>
    <t>75016А7005</t>
  </si>
  <si>
    <t>Содействие развитию института семьи и традиционных ценностей</t>
  </si>
  <si>
    <t>75016А7003</t>
  </si>
  <si>
    <t>Создание условий для духовно-нравственного воспитания, гражданского и патриотического становления молодежи</t>
  </si>
  <si>
    <t>75016А7002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</si>
  <si>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</si>
  <si>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75016А7001</t>
  </si>
  <si>
    <t>Выявление и поддержка талантливой молодежи, реализация творческого потенциала молодежи</t>
  </si>
  <si>
    <t>75016S2140</t>
  </si>
  <si>
    <t>Реализация программ по работе с детьми и молодежью (средства местного бюджета)</t>
  </si>
  <si>
    <t>7501672140</t>
  </si>
  <si>
    <t>Реализация программ по работе с детьми и молодежью</t>
  </si>
  <si>
    <t>7501600000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</si>
</sst>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#,##0.0"/>
    <numFmt numFmtId="171" formatCode="0.0"/>
    <numFmt numFmtId="172" formatCode="#,##0.00000"/>
    <numFmt numFmtId="173" formatCode="0.000"/>
    <numFmt numFmtId="174" formatCode="#,##0.0_ ;[Red]\-#,##0.0\ "/>
  </numFmts>
  <fonts count="4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5">
    <xf numFmtId="0" fontId="0" fillId="0" borderId="0"/>
    <xf numFmtId="0" fontId="19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5"/>
    <xf numFmtId="0" fontId="2" fillId="0" borderId="0" xfId="5" applyProtection="1">
      <protection hidden="1"/>
    </xf>
    <xf numFmtId="0" fontId="7" fillId="0" borderId="0" xfId="5" applyFont="1"/>
    <xf numFmtId="0" fontId="8" fillId="0" borderId="0" xfId="5" applyNumberFormat="1" applyFont="1" applyFill="1" applyAlignment="1" applyProtection="1">
      <protection hidden="1"/>
    </xf>
    <xf numFmtId="0" fontId="7" fillId="0" borderId="0" xfId="5" applyFont="1" applyProtection="1">
      <protection hidden="1"/>
    </xf>
    <xf numFmtId="0" fontId="7" fillId="0" borderId="0" xfId="5" applyNumberFormat="1" applyFont="1" applyFill="1" applyAlignment="1" applyProtection="1">
      <alignment horizontal="centerContinuous"/>
      <protection hidden="1"/>
    </xf>
    <xf numFmtId="0" fontId="7" fillId="0" borderId="0" xfId="6" applyFont="1"/>
    <xf numFmtId="0" fontId="7" fillId="0" borderId="0" xfId="6" applyFont="1" applyAlignment="1">
      <alignment horizontal="center"/>
    </xf>
    <xf numFmtId="0" fontId="9" fillId="0" borderId="0" xfId="10" applyFont="1"/>
    <xf numFmtId="0" fontId="9" fillId="0" borderId="0" xfId="10" applyFont="1" applyAlignment="1">
      <alignment horizontal="center"/>
    </xf>
    <xf numFmtId="0" fontId="10" fillId="0" borderId="0" xfId="10" applyFont="1" applyAlignment="1">
      <alignment horizontal="center" wrapText="1"/>
    </xf>
    <xf numFmtId="0" fontId="5" fillId="0" borderId="1" xfId="47" applyNumberFormat="1" applyFont="1" applyFill="1" applyBorder="1" applyAlignment="1" applyProtection="1">
      <alignment horizontal="center" wrapText="1"/>
      <protection hidden="1"/>
    </xf>
    <xf numFmtId="0" fontId="5" fillId="0" borderId="1" xfId="47" applyNumberFormat="1" applyFont="1" applyFill="1" applyBorder="1" applyAlignment="1" applyProtection="1">
      <alignment horizontal="center"/>
      <protection hidden="1"/>
    </xf>
    <xf numFmtId="0" fontId="7" fillId="0" borderId="0" xfId="5" applyNumberFormat="1" applyFont="1" applyFill="1" applyBorder="1" applyAlignment="1" applyProtection="1">
      <alignment horizontal="center"/>
      <protection hidden="1"/>
    </xf>
    <xf numFmtId="169" fontId="7" fillId="0" borderId="1" xfId="5" applyNumberFormat="1" applyFont="1" applyFill="1" applyBorder="1" applyAlignment="1" applyProtection="1">
      <alignment wrapText="1"/>
      <protection hidden="1"/>
    </xf>
    <xf numFmtId="165" fontId="7" fillId="0" borderId="1" xfId="5" applyNumberFormat="1" applyFont="1" applyFill="1" applyBorder="1" applyAlignment="1" applyProtection="1">
      <protection hidden="1"/>
    </xf>
    <xf numFmtId="169" fontId="8" fillId="0" borderId="1" xfId="5" applyNumberFormat="1" applyFont="1" applyFill="1" applyBorder="1" applyAlignment="1" applyProtection="1">
      <alignment wrapText="1"/>
      <protection hidden="1"/>
    </xf>
    <xf numFmtId="165" fontId="8" fillId="0" borderId="1" xfId="5" applyNumberFormat="1" applyFont="1" applyFill="1" applyBorder="1" applyAlignment="1" applyProtection="1">
      <protection hidden="1"/>
    </xf>
    <xf numFmtId="0" fontId="8" fillId="0" borderId="0" xfId="5" applyFont="1"/>
    <xf numFmtId="0" fontId="7" fillId="0" borderId="0" xfId="6" applyNumberFormat="1" applyFont="1" applyFill="1" applyAlignment="1" applyProtection="1">
      <alignment horizontal="left"/>
      <protection hidden="1"/>
    </xf>
    <xf numFmtId="0" fontId="7" fillId="0" borderId="0" xfId="6" applyFont="1" applyAlignment="1" applyProtection="1">
      <alignment horizontal="center"/>
      <protection hidden="1"/>
    </xf>
    <xf numFmtId="0" fontId="7" fillId="0" borderId="0" xfId="6" applyFont="1" applyProtection="1">
      <protection hidden="1"/>
    </xf>
    <xf numFmtId="166" fontId="8" fillId="0" borderId="1" xfId="5" applyNumberFormat="1" applyFont="1" applyFill="1" applyBorder="1" applyAlignment="1" applyProtection="1">
      <alignment horizontal="center"/>
      <protection hidden="1"/>
    </xf>
    <xf numFmtId="168" fontId="8" fillId="0" borderId="1" xfId="5" applyNumberFormat="1" applyFont="1" applyFill="1" applyBorder="1" applyAlignment="1" applyProtection="1">
      <alignment horizontal="center"/>
      <protection hidden="1"/>
    </xf>
    <xf numFmtId="167" fontId="8" fillId="0" borderId="1" xfId="5" applyNumberFormat="1" applyFont="1" applyFill="1" applyBorder="1" applyAlignment="1" applyProtection="1">
      <alignment horizontal="center"/>
      <protection hidden="1"/>
    </xf>
    <xf numFmtId="166" fontId="7" fillId="0" borderId="1" xfId="5" applyNumberFormat="1" applyFont="1" applyFill="1" applyBorder="1" applyAlignment="1" applyProtection="1">
      <alignment horizontal="center"/>
      <protection hidden="1"/>
    </xf>
    <xf numFmtId="168" fontId="7" fillId="0" borderId="1" xfId="5" applyNumberFormat="1" applyFont="1" applyFill="1" applyBorder="1" applyAlignment="1" applyProtection="1">
      <alignment horizontal="center"/>
      <protection hidden="1"/>
    </xf>
    <xf numFmtId="167" fontId="7" fillId="0" borderId="1" xfId="5" applyNumberFormat="1" applyFont="1" applyFill="1" applyBorder="1" applyAlignment="1" applyProtection="1">
      <alignment horizontal="center"/>
      <protection hidden="1"/>
    </xf>
    <xf numFmtId="0" fontId="7" fillId="0" borderId="0" xfId="5" applyFont="1" applyBorder="1" applyAlignment="1" applyProtection="1">
      <alignment horizontal="center"/>
      <protection hidden="1"/>
    </xf>
    <xf numFmtId="0" fontId="7" fillId="0" borderId="0" xfId="5" applyFont="1" applyAlignment="1" applyProtection="1">
      <alignment horizontal="center"/>
      <protection hidden="1"/>
    </xf>
    <xf numFmtId="0" fontId="7" fillId="0" borderId="0" xfId="5" applyFont="1" applyAlignment="1">
      <alignment horizontal="center"/>
    </xf>
    <xf numFmtId="0" fontId="11" fillId="0" borderId="1" xfId="47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47" applyNumberFormat="1" applyFont="1" applyFill="1" applyBorder="1" applyAlignment="1" applyProtection="1">
      <alignment horizontal="center"/>
      <protection hidden="1"/>
    </xf>
    <xf numFmtId="0" fontId="11" fillId="0" borderId="1" xfId="11" applyNumberFormat="1" applyFont="1" applyFill="1" applyBorder="1" applyAlignment="1" applyProtection="1">
      <alignment horizontal="center"/>
      <protection hidden="1"/>
    </xf>
    <xf numFmtId="0" fontId="2" fillId="0" borderId="0" xfId="5" applyNumberFormat="1" applyFont="1" applyFill="1" applyAlignment="1" applyProtection="1">
      <alignment horizontal="center"/>
      <protection hidden="1"/>
    </xf>
    <xf numFmtId="0" fontId="3" fillId="0" borderId="0" xfId="5" applyNumberFormat="1" applyFont="1" applyFill="1" applyBorder="1" applyAlignment="1" applyProtection="1">
      <alignment horizontal="center"/>
      <protection hidden="1"/>
    </xf>
    <xf numFmtId="0" fontId="2" fillId="0" borderId="0" xfId="5" applyAlignment="1" applyProtection="1">
      <alignment horizontal="center"/>
      <protection hidden="1"/>
    </xf>
    <xf numFmtId="0" fontId="2" fillId="0" borderId="0" xfId="5" applyBorder="1" applyAlignment="1" applyProtection="1">
      <alignment horizontal="center"/>
      <protection hidden="1"/>
    </xf>
    <xf numFmtId="0" fontId="2" fillId="0" borderId="0" xfId="5" applyAlignment="1">
      <alignment horizontal="center"/>
    </xf>
    <xf numFmtId="0" fontId="5" fillId="0" borderId="1" xfId="47" applyNumberFormat="1" applyFont="1" applyFill="1" applyBorder="1" applyAlignment="1" applyProtection="1">
      <alignment horizontal="center" vertical="center" wrapText="1"/>
      <protection hidden="1"/>
    </xf>
    <xf numFmtId="169" fontId="7" fillId="0" borderId="1" xfId="5" applyNumberFormat="1" applyFont="1" applyFill="1" applyBorder="1" applyAlignment="1" applyProtection="1">
      <alignment horizontal="center"/>
      <protection hidden="1"/>
    </xf>
    <xf numFmtId="169" fontId="8" fillId="0" borderId="1" xfId="5" applyNumberFormat="1" applyFont="1" applyFill="1" applyBorder="1" applyAlignment="1" applyProtection="1">
      <alignment horizontal="center"/>
      <protection hidden="1"/>
    </xf>
    <xf numFmtId="0" fontId="7" fillId="0" borderId="0" xfId="11" applyFont="1"/>
    <xf numFmtId="0" fontId="11" fillId="0" borderId="1" xfId="6" applyNumberFormat="1" applyFont="1" applyFill="1" applyBorder="1" applyAlignment="1" applyProtection="1">
      <alignment horizontal="center"/>
      <protection hidden="1"/>
    </xf>
    <xf numFmtId="0" fontId="43" fillId="0" borderId="0" xfId="43"/>
    <xf numFmtId="0" fontId="43" fillId="0" borderId="0" xfId="43" applyFill="1"/>
    <xf numFmtId="0" fontId="12" fillId="0" borderId="0" xfId="46" applyFill="1" applyAlignment="1">
      <alignment horizontal="center" vertical="center"/>
    </xf>
    <xf numFmtId="0" fontId="12" fillId="0" borderId="0" xfId="46" applyFill="1"/>
    <xf numFmtId="0" fontId="12" fillId="0" borderId="0" xfId="46" applyFill="1" applyAlignment="1">
      <alignment horizontal="left"/>
    </xf>
    <xf numFmtId="170" fontId="12" fillId="0" borderId="0" xfId="46" applyNumberFormat="1" applyFill="1" applyAlignment="1">
      <alignment horizontal="right" vertical="center"/>
    </xf>
    <xf numFmtId="0" fontId="14" fillId="0" borderId="0" xfId="46" applyFont="1" applyFill="1" applyBorder="1" applyAlignment="1">
      <alignment horizontal="center" vertical="center" wrapText="1"/>
    </xf>
    <xf numFmtId="0" fontId="14" fillId="0" borderId="0" xfId="46" applyFont="1" applyFill="1" applyBorder="1" applyAlignment="1">
      <alignment horizontal="center" wrapText="1"/>
    </xf>
    <xf numFmtId="0" fontId="14" fillId="0" borderId="0" xfId="46" applyFont="1" applyFill="1" applyBorder="1" applyAlignment="1">
      <alignment horizontal="left" wrapText="1"/>
    </xf>
    <xf numFmtId="0" fontId="6" fillId="0" borderId="2" xfId="46" applyFont="1" applyFill="1" applyBorder="1" applyAlignment="1">
      <alignment horizontal="right" vertical="center" wrapText="1"/>
    </xf>
    <xf numFmtId="0" fontId="15" fillId="0" borderId="1" xfId="46" applyFont="1" applyFill="1" applyBorder="1" applyAlignment="1">
      <alignment horizontal="center" vertical="center" wrapText="1"/>
    </xf>
    <xf numFmtId="0" fontId="15" fillId="0" borderId="1" xfId="46" applyNumberFormat="1" applyFont="1" applyFill="1" applyBorder="1" applyAlignment="1">
      <alignment horizontal="center" vertical="center" wrapText="1"/>
    </xf>
    <xf numFmtId="0" fontId="15" fillId="0" borderId="3" xfId="46" applyFont="1" applyFill="1" applyBorder="1" applyAlignment="1">
      <alignment horizontal="left" vertical="center" wrapText="1"/>
    </xf>
    <xf numFmtId="170" fontId="15" fillId="0" borderId="1" xfId="46" applyNumberFormat="1" applyFont="1" applyFill="1" applyBorder="1" applyAlignment="1">
      <alignment horizontal="right" vertical="center" wrapText="1"/>
    </xf>
    <xf numFmtId="0" fontId="15" fillId="0" borderId="1" xfId="46" applyFont="1" applyFill="1" applyBorder="1" applyAlignment="1">
      <alignment horizontal="left" vertical="center" wrapText="1"/>
    </xf>
    <xf numFmtId="0" fontId="15" fillId="0" borderId="4" xfId="46" applyFont="1" applyFill="1" applyBorder="1" applyAlignment="1">
      <alignment horizontal="left" vertical="center" wrapText="1"/>
    </xf>
    <xf numFmtId="170" fontId="16" fillId="0" borderId="1" xfId="40" applyNumberFormat="1" applyFont="1" applyFill="1" applyBorder="1" applyAlignment="1">
      <alignment horizontal="right" vertical="center"/>
    </xf>
    <xf numFmtId="0" fontId="15" fillId="0" borderId="3" xfId="46" applyFont="1" applyBorder="1" applyAlignment="1">
      <alignment horizontal="left" wrapText="1"/>
    </xf>
    <xf numFmtId="170" fontId="15" fillId="0" borderId="1" xfId="46" applyNumberFormat="1" applyFont="1" applyFill="1" applyBorder="1" applyAlignment="1">
      <alignment horizontal="right" vertical="center"/>
    </xf>
    <xf numFmtId="0" fontId="15" fillId="0" borderId="1" xfId="46" applyFont="1" applyBorder="1" applyAlignment="1">
      <alignment horizontal="left" vertical="center" wrapText="1"/>
    </xf>
    <xf numFmtId="0" fontId="15" fillId="0" borderId="1" xfId="46" applyFont="1" applyFill="1" applyBorder="1" applyAlignment="1">
      <alignment vertical="center" wrapText="1"/>
    </xf>
    <xf numFmtId="170" fontId="17" fillId="0" borderId="1" xfId="40" applyNumberFormat="1" applyFont="1" applyFill="1" applyBorder="1" applyAlignment="1">
      <alignment horizontal="right" vertical="center"/>
    </xf>
    <xf numFmtId="0" fontId="15" fillId="0" borderId="5" xfId="46" applyFont="1" applyBorder="1" applyAlignment="1">
      <alignment horizontal="left" vertical="center" wrapText="1"/>
    </xf>
    <xf numFmtId="170" fontId="18" fillId="0" borderId="1" xfId="40" applyNumberFormat="1" applyFont="1" applyFill="1" applyBorder="1" applyAlignment="1">
      <alignment horizontal="right" vertical="center"/>
    </xf>
    <xf numFmtId="171" fontId="43" fillId="0" borderId="0" xfId="43" applyNumberFormat="1"/>
    <xf numFmtId="0" fontId="16" fillId="0" borderId="0" xfId="40" applyFont="1" applyAlignment="1">
      <alignment horizontal="center" vertical="center"/>
    </xf>
    <xf numFmtId="0" fontId="15" fillId="0" borderId="0" xfId="46" applyFont="1" applyBorder="1" applyAlignment="1">
      <alignment horizontal="center" vertical="center" wrapText="1"/>
    </xf>
    <xf numFmtId="0" fontId="16" fillId="0" borderId="0" xfId="40" applyFont="1" applyAlignment="1">
      <alignment horizontal="left"/>
    </xf>
    <xf numFmtId="170" fontId="16" fillId="0" borderId="0" xfId="40" applyNumberFormat="1" applyFont="1" applyFill="1" applyAlignment="1">
      <alignment horizontal="right" vertical="center"/>
    </xf>
    <xf numFmtId="0" fontId="7" fillId="0" borderId="0" xfId="8" applyFont="1"/>
    <xf numFmtId="0" fontId="7" fillId="0" borderId="0" xfId="8" applyFont="1" applyAlignment="1">
      <alignment horizontal="center"/>
    </xf>
    <xf numFmtId="0" fontId="12" fillId="0" borderId="0" xfId="3"/>
    <xf numFmtId="0" fontId="4" fillId="0" borderId="0" xfId="46" applyFont="1" applyBorder="1" applyAlignment="1">
      <alignment horizontal="center" vertical="center" wrapText="1"/>
    </xf>
    <xf numFmtId="0" fontId="12" fillId="0" borderId="0" xfId="3" applyFill="1"/>
    <xf numFmtId="0" fontId="43" fillId="0" borderId="0" xfId="40"/>
    <xf numFmtId="0" fontId="43" fillId="0" borderId="0" xfId="40" applyFill="1"/>
    <xf numFmtId="171" fontId="16" fillId="0" borderId="0" xfId="40" applyNumberFormat="1" applyFont="1" applyAlignment="1">
      <alignment vertical="center"/>
    </xf>
    <xf numFmtId="171" fontId="22" fillId="0" borderId="0" xfId="40" applyNumberFormat="1" applyFont="1" applyAlignment="1">
      <alignment vertical="center"/>
    </xf>
    <xf numFmtId="0" fontId="16" fillId="0" borderId="1" xfId="40" applyNumberFormat="1" applyFont="1" applyBorder="1" applyAlignment="1">
      <alignment horizontal="center" vertical="center"/>
    </xf>
    <xf numFmtId="171" fontId="15" fillId="0" borderId="1" xfId="46" applyNumberFormat="1" applyFont="1" applyFill="1" applyBorder="1" applyAlignment="1">
      <alignment horizontal="right" vertical="center" wrapText="1"/>
    </xf>
    <xf numFmtId="171" fontId="16" fillId="0" borderId="1" xfId="40" applyNumberFormat="1" applyFont="1" applyBorder="1" applyAlignment="1">
      <alignment vertical="center"/>
    </xf>
    <xf numFmtId="171" fontId="16" fillId="0" borderId="1" xfId="40" applyNumberFormat="1" applyFont="1" applyFill="1" applyBorder="1" applyAlignment="1">
      <alignment vertical="center"/>
    </xf>
    <xf numFmtId="171" fontId="16" fillId="0" borderId="1" xfId="40" applyNumberFormat="1" applyFont="1" applyFill="1" applyBorder="1" applyAlignment="1">
      <alignment horizontal="right" vertical="center"/>
    </xf>
    <xf numFmtId="171" fontId="15" fillId="0" borderId="1" xfId="46" applyNumberFormat="1" applyFont="1" applyFill="1" applyBorder="1" applyAlignment="1">
      <alignment horizontal="right" vertical="center"/>
    </xf>
    <xf numFmtId="171" fontId="17" fillId="0" borderId="1" xfId="40" applyNumberFormat="1" applyFont="1" applyFill="1" applyBorder="1" applyAlignment="1">
      <alignment horizontal="right" vertical="center"/>
    </xf>
    <xf numFmtId="0" fontId="7" fillId="0" borderId="0" xfId="7" applyFont="1"/>
    <xf numFmtId="0" fontId="7" fillId="0" borderId="0" xfId="7" applyFont="1" applyAlignment="1">
      <alignment horizontal="center"/>
    </xf>
    <xf numFmtId="0" fontId="12" fillId="0" borderId="0" xfId="3" applyAlignment="1">
      <alignment vertical="center"/>
    </xf>
    <xf numFmtId="0" fontId="43" fillId="0" borderId="0" xfId="40" applyAlignment="1">
      <alignment vertical="center"/>
    </xf>
    <xf numFmtId="0" fontId="17" fillId="0" borderId="0" xfId="41" applyFont="1"/>
    <xf numFmtId="0" fontId="17" fillId="0" borderId="0" xfId="41" applyFont="1" applyAlignment="1">
      <alignment horizontal="center"/>
    </xf>
    <xf numFmtId="0" fontId="17" fillId="0" borderId="0" xfId="41" applyFont="1" applyAlignment="1">
      <alignment horizontal="left" readingOrder="2"/>
    </xf>
    <xf numFmtId="0" fontId="4" fillId="0" borderId="0" xfId="3" applyFont="1"/>
    <xf numFmtId="0" fontId="4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8" fillId="0" borderId="1" xfId="49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/>
    </xf>
    <xf numFmtId="0" fontId="25" fillId="0" borderId="1" xfId="3" applyFont="1" applyBorder="1" applyAlignment="1">
      <alignment horizontal="center" vertical="center"/>
    </xf>
    <xf numFmtId="0" fontId="14" fillId="0" borderId="1" xfId="41" applyFont="1" applyBorder="1"/>
    <xf numFmtId="171" fontId="14" fillId="0" borderId="1" xfId="49" applyNumberFormat="1" applyFont="1" applyBorder="1" applyAlignment="1">
      <alignment horizontal="center" vertical="center" wrapText="1"/>
    </xf>
    <xf numFmtId="171" fontId="14" fillId="0" borderId="1" xfId="3" applyNumberFormat="1" applyFont="1" applyBorder="1" applyAlignment="1">
      <alignment horizontal="center"/>
    </xf>
    <xf numFmtId="171" fontId="25" fillId="0" borderId="1" xfId="41" applyNumberFormat="1" applyFont="1" applyBorder="1" applyAlignment="1">
      <alignment horizontal="center"/>
    </xf>
    <xf numFmtId="0" fontId="25" fillId="0" borderId="1" xfId="3" applyFont="1" applyBorder="1"/>
    <xf numFmtId="0" fontId="10" fillId="0" borderId="1" xfId="3" applyFont="1" applyBorder="1" applyAlignment="1">
      <alignment horizontal="center" vertical="center" wrapText="1"/>
    </xf>
    <xf numFmtId="171" fontId="10" fillId="0" borderId="1" xfId="3" applyNumberFormat="1" applyFont="1" applyBorder="1" applyAlignment="1">
      <alignment horizontal="center" vertical="center" wrapText="1"/>
    </xf>
    <xf numFmtId="0" fontId="23" fillId="0" borderId="0" xfId="3" applyFont="1"/>
    <xf numFmtId="0" fontId="7" fillId="0" borderId="0" xfId="15" applyFont="1"/>
    <xf numFmtId="0" fontId="7" fillId="0" borderId="0" xfId="15" applyFont="1" applyAlignment="1">
      <alignment horizontal="center"/>
    </xf>
    <xf numFmtId="0" fontId="7" fillId="0" borderId="0" xfId="15" applyFont="1" applyAlignment="1"/>
    <xf numFmtId="170" fontId="4" fillId="2" borderId="0" xfId="3" applyNumberFormat="1" applyFont="1" applyFill="1"/>
    <xf numFmtId="0" fontId="23" fillId="0" borderId="0" xfId="50" applyFont="1" applyFill="1"/>
    <xf numFmtId="0" fontId="24" fillId="2" borderId="0" xfId="50" applyFont="1" applyFill="1" applyAlignment="1">
      <alignment horizontal="center" vertical="center" wrapText="1"/>
    </xf>
    <xf numFmtId="0" fontId="24" fillId="0" borderId="0" xfId="50" applyFont="1" applyFill="1" applyAlignment="1">
      <alignment horizontal="center" vertical="center" wrapText="1"/>
    </xf>
    <xf numFmtId="170" fontId="6" fillId="0" borderId="0" xfId="3" applyNumberFormat="1" applyFont="1" applyFill="1" applyAlignment="1">
      <alignment horizontal="right"/>
    </xf>
    <xf numFmtId="0" fontId="27" fillId="0" borderId="1" xfId="50" applyFont="1" applyFill="1" applyBorder="1" applyAlignment="1">
      <alignment horizontal="center" vertical="center"/>
    </xf>
    <xf numFmtId="0" fontId="27" fillId="0" borderId="1" xfId="50" applyFont="1" applyFill="1" applyBorder="1" applyAlignment="1">
      <alignment horizontal="center" vertical="center" wrapText="1"/>
    </xf>
    <xf numFmtId="170" fontId="28" fillId="2" borderId="1" xfId="3" applyNumberFormat="1" applyFont="1" applyFill="1" applyBorder="1" applyAlignment="1">
      <alignment horizontal="center" vertical="center" wrapText="1"/>
    </xf>
    <xf numFmtId="0" fontId="27" fillId="0" borderId="1" xfId="50" applyFont="1" applyFill="1" applyBorder="1"/>
    <xf numFmtId="170" fontId="28" fillId="2" borderId="1" xfId="50" applyNumberFormat="1" applyFont="1" applyFill="1" applyBorder="1" applyAlignment="1">
      <alignment vertical="center"/>
    </xf>
    <xf numFmtId="170" fontId="12" fillId="0" borderId="0" xfId="3" applyNumberFormat="1"/>
    <xf numFmtId="0" fontId="29" fillId="0" borderId="0" xfId="3" applyFont="1"/>
    <xf numFmtId="170" fontId="29" fillId="0" borderId="0" xfId="3" applyNumberFormat="1" applyFont="1"/>
    <xf numFmtId="0" fontId="5" fillId="0" borderId="1" xfId="3" applyFont="1" applyBorder="1"/>
    <xf numFmtId="0" fontId="28" fillId="0" borderId="1" xfId="3" applyFont="1" applyBorder="1" applyAlignment="1">
      <alignment horizontal="center"/>
    </xf>
    <xf numFmtId="0" fontId="15" fillId="0" borderId="1" xfId="3" applyFont="1" applyBorder="1" applyAlignment="1">
      <alignment wrapText="1"/>
    </xf>
    <xf numFmtId="0" fontId="17" fillId="0" borderId="1" xfId="50" applyFont="1" applyFill="1" applyBorder="1" applyAlignment="1">
      <alignment horizontal="center" vertical="center"/>
    </xf>
    <xf numFmtId="170" fontId="15" fillId="2" borderId="1" xfId="3" applyNumberFormat="1" applyFont="1" applyFill="1" applyBorder="1" applyAlignment="1">
      <alignment vertical="center"/>
    </xf>
    <xf numFmtId="172" fontId="12" fillId="0" borderId="0" xfId="3" applyNumberFormat="1"/>
    <xf numFmtId="0" fontId="15" fillId="0" borderId="1" xfId="2" applyFont="1" applyBorder="1" applyAlignment="1" applyProtection="1">
      <alignment wrapText="1"/>
    </xf>
    <xf numFmtId="0" fontId="17" fillId="2" borderId="1" xfId="48" applyFont="1" applyFill="1" applyBorder="1" applyAlignment="1">
      <alignment horizontal="center" vertical="center"/>
    </xf>
    <xf numFmtId="0" fontId="6" fillId="0" borderId="0" xfId="29" applyFont="1"/>
    <xf numFmtId="0" fontId="28" fillId="0" borderId="1" xfId="3" applyFont="1" applyBorder="1" applyAlignment="1">
      <alignment horizontal="left" wrapText="1"/>
    </xf>
    <xf numFmtId="0" fontId="15" fillId="0" borderId="1" xfId="3" applyFont="1" applyBorder="1" applyAlignment="1">
      <alignment horizontal="center" vertical="center" wrapText="1"/>
    </xf>
    <xf numFmtId="170" fontId="15" fillId="0" borderId="1" xfId="3" applyNumberFormat="1" applyFont="1" applyBorder="1" applyAlignment="1">
      <alignment vertical="center" wrapText="1"/>
    </xf>
    <xf numFmtId="0" fontId="15" fillId="0" borderId="0" xfId="3" applyFont="1"/>
    <xf numFmtId="0" fontId="27" fillId="0" borderId="1" xfId="50" applyFont="1" applyFill="1" applyBorder="1" applyAlignment="1"/>
    <xf numFmtId="0" fontId="17" fillId="0" borderId="1" xfId="2" applyFont="1" applyBorder="1" applyAlignment="1" applyProtection="1">
      <alignment wrapText="1"/>
    </xf>
    <xf numFmtId="0" fontId="15" fillId="0" borderId="1" xfId="3" applyFont="1" applyBorder="1" applyAlignment="1">
      <alignment horizontal="center"/>
    </xf>
    <xf numFmtId="170" fontId="15" fillId="2" borderId="1" xfId="50" applyNumberFormat="1" applyFont="1" applyFill="1" applyBorder="1" applyAlignment="1">
      <alignment vertical="center"/>
    </xf>
    <xf numFmtId="0" fontId="15" fillId="0" borderId="1" xfId="3" applyFont="1" applyBorder="1" applyAlignment="1">
      <alignment horizontal="center" wrapText="1"/>
    </xf>
    <xf numFmtId="0" fontId="15" fillId="0" borderId="1" xfId="50" applyFont="1" applyFill="1" applyBorder="1" applyAlignment="1">
      <alignment horizontal="left" vertical="center" wrapText="1"/>
    </xf>
    <xf numFmtId="0" fontId="27" fillId="0" borderId="1" xfId="50" applyFont="1" applyFill="1" applyBorder="1" applyAlignment="1">
      <alignment wrapText="1"/>
    </xf>
    <xf numFmtId="0" fontId="15" fillId="2" borderId="1" xfId="50" applyFont="1" applyFill="1" applyBorder="1" applyAlignment="1">
      <alignment wrapText="1"/>
    </xf>
    <xf numFmtId="0" fontId="17" fillId="2" borderId="1" xfId="50" applyFont="1" applyFill="1" applyBorder="1" applyAlignment="1">
      <alignment horizontal="center" vertical="center"/>
    </xf>
    <xf numFmtId="0" fontId="12" fillId="2" borderId="0" xfId="3" applyFill="1"/>
    <xf numFmtId="0" fontId="27" fillId="2" borderId="1" xfId="50" applyFont="1" applyFill="1" applyBorder="1" applyAlignment="1">
      <alignment wrapText="1"/>
    </xf>
    <xf numFmtId="0" fontId="27" fillId="2" borderId="1" xfId="50" applyFont="1" applyFill="1" applyBorder="1" applyAlignment="1">
      <alignment horizontal="center" vertical="center"/>
    </xf>
    <xf numFmtId="173" fontId="29" fillId="2" borderId="0" xfId="3" applyNumberFormat="1" applyFont="1" applyFill="1" applyBorder="1"/>
    <xf numFmtId="173" fontId="29" fillId="2" borderId="0" xfId="3" applyNumberFormat="1" applyFont="1" applyFill="1"/>
    <xf numFmtId="0" fontId="29" fillId="2" borderId="0" xfId="3" applyFont="1" applyFill="1"/>
    <xf numFmtId="0" fontId="17" fillId="2" borderId="1" xfId="50" applyFont="1" applyFill="1" applyBorder="1" applyAlignment="1">
      <alignment wrapText="1"/>
    </xf>
    <xf numFmtId="170" fontId="15" fillId="2" borderId="1" xfId="3" applyNumberFormat="1" applyFont="1" applyFill="1" applyBorder="1"/>
    <xf numFmtId="173" fontId="12" fillId="2" borderId="0" xfId="3" applyNumberFormat="1" applyFill="1" applyBorder="1"/>
    <xf numFmtId="173" fontId="12" fillId="2" borderId="0" xfId="3" applyNumberFormat="1" applyFill="1"/>
    <xf numFmtId="0" fontId="17" fillId="0" borderId="1" xfId="5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2" borderId="1" xfId="50" applyFont="1" applyFill="1" applyBorder="1" applyAlignment="1">
      <alignment vertical="top" wrapText="1"/>
    </xf>
    <xf numFmtId="0" fontId="15" fillId="0" borderId="1" xfId="3" applyFont="1" applyBorder="1"/>
    <xf numFmtId="0" fontId="16" fillId="0" borderId="1" xfId="0" applyFont="1" applyBorder="1" applyAlignment="1">
      <alignment wrapText="1"/>
    </xf>
    <xf numFmtId="0" fontId="15" fillId="0" borderId="1" xfId="50" applyFont="1" applyFill="1" applyBorder="1" applyAlignment="1">
      <alignment wrapText="1"/>
    </xf>
    <xf numFmtId="0" fontId="15" fillId="0" borderId="1" xfId="3" applyFont="1" applyBorder="1" applyAlignment="1">
      <alignment horizontal="left" wrapText="1"/>
    </xf>
    <xf numFmtId="0" fontId="15" fillId="0" borderId="1" xfId="3" applyFont="1" applyBorder="1" applyAlignment="1">
      <alignment horizontal="center" vertical="center"/>
    </xf>
    <xf numFmtId="0" fontId="12" fillId="0" borderId="0" xfId="3" applyFont="1"/>
    <xf numFmtId="0" fontId="17" fillId="0" borderId="1" xfId="3" applyFont="1" applyFill="1" applyBorder="1" applyAlignment="1">
      <alignment horizontal="left" vertical="top" wrapText="1"/>
    </xf>
    <xf numFmtId="0" fontId="17" fillId="2" borderId="1" xfId="50" applyFont="1" applyFill="1" applyBorder="1" applyAlignment="1">
      <alignment horizontal="left" vertical="top" wrapText="1"/>
    </xf>
    <xf numFmtId="0" fontId="17" fillId="0" borderId="1" xfId="50" applyFont="1" applyFill="1" applyBorder="1" applyAlignment="1">
      <alignment horizontal="left" vertical="top" wrapText="1"/>
    </xf>
    <xf numFmtId="170" fontId="28" fillId="0" borderId="1" xfId="3" applyNumberFormat="1" applyFont="1" applyFill="1" applyBorder="1" applyAlignment="1">
      <alignment vertical="center" wrapText="1"/>
    </xf>
    <xf numFmtId="170" fontId="28" fillId="0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>
      <alignment horizontal="justify" vertical="center" wrapText="1"/>
    </xf>
    <xf numFmtId="0" fontId="15" fillId="0" borderId="1" xfId="3" applyFont="1" applyFill="1" applyBorder="1" applyAlignment="1">
      <alignment horizontal="center" vertical="center" wrapText="1"/>
    </xf>
    <xf numFmtId="173" fontId="12" fillId="0" borderId="0" xfId="3" applyNumberFormat="1"/>
    <xf numFmtId="0" fontId="28" fillId="0" borderId="1" xfId="3" applyFont="1" applyFill="1" applyBorder="1" applyAlignment="1">
      <alignment horizontal="justify" vertical="center" wrapText="1"/>
    </xf>
    <xf numFmtId="0" fontId="28" fillId="0" borderId="1" xfId="3" applyFont="1" applyFill="1" applyBorder="1" applyAlignment="1">
      <alignment horizontal="center" vertical="center" wrapText="1"/>
    </xf>
    <xf numFmtId="174" fontId="15" fillId="2" borderId="1" xfId="51" applyNumberFormat="1" applyFont="1" applyFill="1" applyBorder="1" applyAlignment="1">
      <alignment horizontal="left" vertical="top" wrapText="1"/>
    </xf>
    <xf numFmtId="49" fontId="17" fillId="2" borderId="1" xfId="50" applyNumberFormat="1" applyFont="1" applyFill="1" applyBorder="1" applyAlignment="1">
      <alignment horizontal="center" vertical="center"/>
    </xf>
    <xf numFmtId="170" fontId="28" fillId="2" borderId="1" xfId="50" applyNumberFormat="1" applyFont="1" applyFill="1" applyBorder="1" applyAlignment="1">
      <alignment horizontal="right" vertical="center"/>
    </xf>
    <xf numFmtId="0" fontId="17" fillId="2" borderId="1" xfId="12" applyFont="1" applyFill="1" applyBorder="1" applyAlignment="1">
      <alignment horizontal="left" vertical="center" wrapText="1"/>
    </xf>
    <xf numFmtId="170" fontId="15" fillId="2" borderId="1" xfId="50" applyNumberFormat="1" applyFont="1" applyFill="1" applyBorder="1" applyAlignment="1">
      <alignment horizontal="right" vertical="center"/>
    </xf>
    <xf numFmtId="170" fontId="17" fillId="2" borderId="1" xfId="50" applyNumberFormat="1" applyFont="1" applyFill="1" applyBorder="1" applyAlignment="1">
      <alignment vertical="center"/>
    </xf>
    <xf numFmtId="170" fontId="27" fillId="0" borderId="1" xfId="50" applyNumberFormat="1" applyFont="1" applyFill="1" applyBorder="1" applyAlignment="1">
      <alignment vertical="center"/>
    </xf>
    <xf numFmtId="0" fontId="29" fillId="0" borderId="0" xfId="3" applyFont="1" applyFill="1"/>
    <xf numFmtId="0" fontId="17" fillId="0" borderId="1" xfId="38" applyFont="1" applyFill="1" applyBorder="1" applyAlignment="1">
      <alignment wrapText="1"/>
    </xf>
    <xf numFmtId="170" fontId="15" fillId="2" borderId="1" xfId="3" applyNumberFormat="1" applyFont="1" applyFill="1" applyBorder="1" applyAlignment="1">
      <alignment horizontal="right" vertical="center"/>
    </xf>
    <xf numFmtId="0" fontId="31" fillId="0" borderId="1" xfId="3" applyFont="1" applyBorder="1" applyAlignment="1">
      <alignment horizontal="justify" wrapText="1"/>
    </xf>
    <xf numFmtId="170" fontId="28" fillId="2" borderId="1" xfId="3" applyNumberFormat="1" applyFont="1" applyFill="1" applyBorder="1" applyAlignment="1">
      <alignment horizontal="right" vertical="center"/>
    </xf>
    <xf numFmtId="0" fontId="33" fillId="0" borderId="1" xfId="3" applyFont="1" applyBorder="1" applyAlignment="1">
      <alignment vertical="center" wrapText="1"/>
    </xf>
    <xf numFmtId="0" fontId="17" fillId="0" borderId="1" xfId="3" applyFont="1" applyBorder="1" applyAlignment="1">
      <alignment horizontal="center" vertical="center"/>
    </xf>
    <xf numFmtId="0" fontId="27" fillId="0" borderId="0" xfId="50" applyFont="1" applyFill="1" applyBorder="1" applyAlignment="1">
      <alignment wrapText="1"/>
    </xf>
    <xf numFmtId="0" fontId="27" fillId="0" borderId="0" xfId="50" applyFont="1" applyFill="1" applyBorder="1" applyAlignment="1">
      <alignment horizontal="center" vertical="center"/>
    </xf>
    <xf numFmtId="170" fontId="15" fillId="2" borderId="0" xfId="3" applyNumberFormat="1" applyFont="1" applyFill="1"/>
    <xf numFmtId="0" fontId="17" fillId="0" borderId="0" xfId="50" applyFont="1" applyFill="1"/>
    <xf numFmtId="0" fontId="34" fillId="0" borderId="0" xfId="0" applyFont="1" applyAlignment="1">
      <alignment horizontal="left" readingOrder="1"/>
    </xf>
    <xf numFmtId="0" fontId="4" fillId="0" borderId="0" xfId="3" applyFont="1" applyFill="1"/>
    <xf numFmtId="0" fontId="15" fillId="0" borderId="0" xfId="44" applyFont="1"/>
    <xf numFmtId="0" fontId="34" fillId="0" borderId="0" xfId="3" applyFont="1" applyAlignment="1">
      <alignment horizontal="left" readingOrder="1"/>
    </xf>
    <xf numFmtId="0" fontId="16" fillId="0" borderId="0" xfId="0" applyFont="1"/>
    <xf numFmtId="0" fontId="8" fillId="0" borderId="7" xfId="1" applyFont="1" applyBorder="1" applyAlignment="1">
      <alignment horizontal="center" wrapText="1"/>
    </xf>
    <xf numFmtId="0" fontId="8" fillId="0" borderId="7" xfId="1" applyFont="1" applyBorder="1" applyAlignment="1">
      <alignment vertical="center" wrapText="1"/>
    </xf>
    <xf numFmtId="0" fontId="8" fillId="0" borderId="7" xfId="1" applyFont="1" applyBorder="1" applyAlignment="1">
      <alignment horizontal="center" vertical="center"/>
    </xf>
    <xf numFmtId="170" fontId="8" fillId="0" borderId="7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/>
    </xf>
    <xf numFmtId="170" fontId="7" fillId="0" borderId="7" xfId="1" applyNumberFormat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170" fontId="0" fillId="0" borderId="0" xfId="0" applyNumberFormat="1"/>
    <xf numFmtId="170" fontId="7" fillId="0" borderId="7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170" fontId="7" fillId="0" borderId="8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70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wrapText="1"/>
    </xf>
    <xf numFmtId="2" fontId="7" fillId="0" borderId="1" xfId="1" applyNumberFormat="1" applyFont="1" applyBorder="1" applyAlignment="1">
      <alignment horizontal="center"/>
    </xf>
    <xf numFmtId="171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3" applyFont="1" applyAlignment="1">
      <alignment horizontal="right"/>
    </xf>
    <xf numFmtId="0" fontId="12" fillId="0" borderId="0" xfId="3" applyAlignment="1">
      <alignment horizontal="right"/>
    </xf>
    <xf numFmtId="0" fontId="12" fillId="0" borderId="0" xfId="44"/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wrapText="1"/>
    </xf>
    <xf numFmtId="170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wrapText="1"/>
    </xf>
    <xf numFmtId="0" fontId="38" fillId="0" borderId="0" xfId="3" applyFont="1" applyFill="1" applyBorder="1" applyAlignment="1">
      <alignment vertical="center" wrapText="1"/>
    </xf>
    <xf numFmtId="170" fontId="39" fillId="0" borderId="0" xfId="3" applyNumberFormat="1" applyFont="1" applyFill="1" applyBorder="1" applyAlignment="1">
      <alignment horizontal="center" vertical="center"/>
    </xf>
    <xf numFmtId="170" fontId="38" fillId="0" borderId="0" xfId="3" applyNumberFormat="1" applyFont="1" applyBorder="1" applyAlignment="1">
      <alignment horizontal="center" wrapText="1"/>
    </xf>
    <xf numFmtId="0" fontId="7" fillId="0" borderId="0" xfId="12" applyNumberFormat="1" applyFont="1" applyFill="1" applyAlignment="1" applyProtection="1">
      <alignment horizontal="left"/>
      <protection hidden="1"/>
    </xf>
    <xf numFmtId="0" fontId="7" fillId="0" borderId="0" xfId="12" applyFont="1" applyAlignment="1" applyProtection="1">
      <alignment horizontal="center"/>
      <protection hidden="1"/>
    </xf>
    <xf numFmtId="0" fontId="9" fillId="0" borderId="0" xfId="12" applyFont="1" applyAlignment="1">
      <alignment horizontal="center"/>
    </xf>
    <xf numFmtId="0" fontId="7" fillId="0" borderId="0" xfId="12" applyFont="1" applyAlignment="1" applyProtection="1">
      <alignment horizontal="right"/>
      <protection hidden="1"/>
    </xf>
    <xf numFmtId="0" fontId="7" fillId="0" borderId="0" xfId="12" applyFont="1" applyAlignment="1" applyProtection="1">
      <protection hidden="1"/>
    </xf>
    <xf numFmtId="4" fontId="7" fillId="0" borderId="1" xfId="3" applyNumberFormat="1" applyFont="1" applyBorder="1" applyAlignment="1">
      <alignment horizontal="center" vertical="center" wrapText="1"/>
    </xf>
    <xf numFmtId="0" fontId="7" fillId="0" borderId="0" xfId="3" applyFont="1" applyFill="1" applyAlignment="1">
      <alignment horizontal="left" indent="3"/>
    </xf>
    <xf numFmtId="0" fontId="15" fillId="0" borderId="0" xfId="3" applyFont="1" applyAlignment="1">
      <alignment horizontal="left" readingOrder="2"/>
    </xf>
    <xf numFmtId="0" fontId="7" fillId="0" borderId="0" xfId="3" applyFont="1" applyFill="1" applyAlignment="1"/>
    <xf numFmtId="170" fontId="7" fillId="0" borderId="0" xfId="3" applyNumberFormat="1" applyFont="1" applyFill="1" applyAlignment="1"/>
    <xf numFmtId="0" fontId="34" fillId="0" borderId="0" xfId="0" applyFont="1" applyAlignment="1">
      <alignment horizontal="left" readingOrder="2"/>
    </xf>
    <xf numFmtId="0" fontId="8" fillId="2" borderId="1" xfId="3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170" fontId="7" fillId="0" borderId="0" xfId="3" applyNumberFormat="1" applyFont="1" applyFill="1"/>
    <xf numFmtId="3" fontId="7" fillId="0" borderId="0" xfId="3" applyNumberFormat="1" applyFont="1" applyFill="1"/>
    <xf numFmtId="0" fontId="40" fillId="0" borderId="0" xfId="12" applyFont="1" applyAlignment="1" applyProtection="1">
      <alignment horizontal="center"/>
      <protection hidden="1"/>
    </xf>
    <xf numFmtId="0" fontId="41" fillId="0" borderId="0" xfId="12" applyFont="1" applyAlignment="1">
      <alignment horizontal="center"/>
    </xf>
    <xf numFmtId="0" fontId="42" fillId="0" borderId="0" xfId="39" applyFont="1"/>
    <xf numFmtId="0" fontId="40" fillId="0" borderId="0" xfId="12" applyFont="1" applyAlignment="1" applyProtection="1">
      <protection hidden="1"/>
    </xf>
    <xf numFmtId="0" fontId="40" fillId="0" borderId="0" xfId="12" applyFont="1" applyAlignment="1" applyProtection="1">
      <alignment horizontal="right"/>
      <protection hidden="1"/>
    </xf>
    <xf numFmtId="4" fontId="7" fillId="0" borderId="0" xfId="3" applyNumberFormat="1" applyFont="1" applyFill="1"/>
    <xf numFmtId="171" fontId="8" fillId="0" borderId="7" xfId="1" applyNumberFormat="1" applyFont="1" applyBorder="1" applyAlignment="1">
      <alignment horizontal="center" vertical="center" wrapText="1"/>
    </xf>
    <xf numFmtId="165" fontId="7" fillId="0" borderId="0" xfId="5" applyNumberFormat="1" applyFont="1"/>
    <xf numFmtId="174" fontId="7" fillId="0" borderId="0" xfId="5" applyNumberFormat="1" applyFont="1"/>
    <xf numFmtId="0" fontId="26" fillId="0" borderId="0" xfId="50" applyFont="1" applyFill="1" applyAlignment="1">
      <alignment horizontal="center" vertical="center" wrapText="1"/>
    </xf>
    <xf numFmtId="0" fontId="27" fillId="0" borderId="1" xfId="50" applyFont="1" applyFill="1" applyBorder="1" applyAlignment="1">
      <alignment horizontal="center" wrapText="1"/>
    </xf>
    <xf numFmtId="170" fontId="15" fillId="2" borderId="0" xfId="3" applyNumberFormat="1" applyFont="1" applyFill="1" applyAlignment="1">
      <alignment horizontal="right"/>
    </xf>
    <xf numFmtId="0" fontId="10" fillId="0" borderId="0" xfId="10" applyFont="1" applyAlignment="1">
      <alignment horizontal="center" wrapText="1"/>
    </xf>
    <xf numFmtId="0" fontId="5" fillId="0" borderId="1" xfId="47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5" applyNumberFormat="1" applyFont="1" applyFill="1" applyBorder="1" applyAlignment="1" applyProtection="1">
      <alignment horizontal="center"/>
      <protection hidden="1"/>
    </xf>
    <xf numFmtId="0" fontId="7" fillId="0" borderId="0" xfId="6" applyFont="1" applyAlignment="1" applyProtection="1">
      <alignment horizontal="right"/>
      <protection hidden="1"/>
    </xf>
    <xf numFmtId="0" fontId="5" fillId="0" borderId="1" xfId="47" applyNumberFormat="1" applyFont="1" applyFill="1" applyBorder="1" applyAlignment="1" applyProtection="1">
      <alignment horizontal="center" wrapText="1"/>
      <protection hidden="1"/>
    </xf>
    <xf numFmtId="0" fontId="11" fillId="0" borderId="1" xfId="11" applyFont="1" applyBorder="1" applyAlignment="1" applyProtection="1">
      <alignment horizontal="center" vertical="center"/>
      <protection hidden="1"/>
    </xf>
    <xf numFmtId="0" fontId="11" fillId="0" borderId="1" xfId="4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6" applyFont="1" applyAlignment="1" applyProtection="1">
      <protection hidden="1"/>
    </xf>
    <xf numFmtId="0" fontId="10" fillId="0" borderId="0" xfId="12" applyFont="1" applyAlignment="1">
      <alignment horizontal="center" wrapText="1"/>
    </xf>
    <xf numFmtId="0" fontId="18" fillId="0" borderId="10" xfId="40" applyFont="1" applyBorder="1" applyAlignment="1">
      <alignment horizontal="center" vertical="center"/>
    </xf>
    <xf numFmtId="0" fontId="18" fillId="0" borderId="11" xfId="40" applyFont="1" applyBorder="1" applyAlignment="1">
      <alignment horizontal="center" vertical="center"/>
    </xf>
    <xf numFmtId="0" fontId="18" fillId="0" borderId="6" xfId="40" applyFont="1" applyBorder="1" applyAlignment="1">
      <alignment horizontal="center" vertical="center"/>
    </xf>
    <xf numFmtId="0" fontId="15" fillId="0" borderId="3" xfId="46" applyFont="1" applyBorder="1" applyAlignment="1">
      <alignment horizontal="left" vertical="center" wrapText="1"/>
    </xf>
    <xf numFmtId="0" fontId="15" fillId="0" borderId="5" xfId="46" applyFont="1" applyBorder="1" applyAlignment="1">
      <alignment horizontal="left" vertical="center" wrapText="1"/>
    </xf>
    <xf numFmtId="0" fontId="16" fillId="0" borderId="3" xfId="40" applyFont="1" applyBorder="1" applyAlignment="1">
      <alignment horizontal="center" vertical="center"/>
    </xf>
    <xf numFmtId="0" fontId="16" fillId="0" borderId="4" xfId="40" applyFont="1" applyBorder="1" applyAlignment="1">
      <alignment horizontal="center" vertical="center"/>
    </xf>
    <xf numFmtId="0" fontId="15" fillId="0" borderId="4" xfId="46" applyFont="1" applyBorder="1" applyAlignment="1">
      <alignment horizontal="left" vertical="center" wrapText="1"/>
    </xf>
    <xf numFmtId="0" fontId="16" fillId="0" borderId="1" xfId="40" applyFont="1" applyBorder="1" applyAlignment="1">
      <alignment horizontal="center" vertical="center"/>
    </xf>
    <xf numFmtId="0" fontId="7" fillId="0" borderId="0" xfId="8" applyFont="1" applyAlignment="1">
      <alignment horizontal="right"/>
    </xf>
    <xf numFmtId="0" fontId="16" fillId="0" borderId="3" xfId="40" applyFont="1" applyFill="1" applyBorder="1" applyAlignment="1">
      <alignment horizontal="center" vertical="center"/>
    </xf>
    <xf numFmtId="0" fontId="16" fillId="0" borderId="4" xfId="40" applyFont="1" applyFill="1" applyBorder="1" applyAlignment="1">
      <alignment horizontal="center" vertical="center"/>
    </xf>
    <xf numFmtId="0" fontId="16" fillId="0" borderId="5" xfId="40" applyFont="1" applyBorder="1" applyAlignment="1">
      <alignment horizontal="center" vertical="center"/>
    </xf>
    <xf numFmtId="0" fontId="15" fillId="0" borderId="3" xfId="46" applyFont="1" applyBorder="1" applyAlignment="1">
      <alignment horizontal="center" vertical="center"/>
    </xf>
    <xf numFmtId="0" fontId="15" fillId="0" borderId="4" xfId="46" applyFont="1" applyBorder="1" applyAlignment="1">
      <alignment horizontal="center" vertical="center"/>
    </xf>
    <xf numFmtId="0" fontId="15" fillId="0" borderId="3" xfId="46" applyFont="1" applyBorder="1" applyAlignment="1">
      <alignment horizontal="center" vertical="center" wrapText="1"/>
    </xf>
    <xf numFmtId="0" fontId="15" fillId="0" borderId="4" xfId="46" applyFont="1" applyBorder="1" applyAlignment="1">
      <alignment horizontal="center" vertical="center" wrapText="1"/>
    </xf>
    <xf numFmtId="0" fontId="15" fillId="2" borderId="3" xfId="46" applyFont="1" applyFill="1" applyBorder="1" applyAlignment="1">
      <alignment horizontal="left" vertical="center" wrapText="1"/>
    </xf>
    <xf numFmtId="0" fontId="15" fillId="2" borderId="4" xfId="46" applyFont="1" applyFill="1" applyBorder="1" applyAlignment="1">
      <alignment horizontal="left" vertical="center" wrapText="1"/>
    </xf>
    <xf numFmtId="0" fontId="16" fillId="0" borderId="3" xfId="40" applyFont="1" applyBorder="1" applyAlignment="1">
      <alignment vertical="center" wrapText="1"/>
    </xf>
    <xf numFmtId="0" fontId="16" fillId="0" borderId="4" xfId="40" applyFont="1" applyBorder="1" applyAlignment="1">
      <alignment vertical="center" wrapText="1"/>
    </xf>
    <xf numFmtId="0" fontId="13" fillId="0" borderId="0" xfId="46" applyFont="1" applyFill="1" applyBorder="1" applyAlignment="1">
      <alignment horizontal="center" wrapText="1"/>
    </xf>
    <xf numFmtId="0" fontId="15" fillId="0" borderId="3" xfId="46" applyFont="1" applyFill="1" applyBorder="1" applyAlignment="1">
      <alignment horizontal="center" vertical="center" wrapText="1"/>
    </xf>
    <xf numFmtId="0" fontId="15" fillId="0" borderId="4" xfId="46" applyFont="1" applyFill="1" applyBorder="1" applyAlignment="1">
      <alignment horizontal="center" vertical="center" wrapText="1"/>
    </xf>
    <xf numFmtId="170" fontId="15" fillId="0" borderId="3" xfId="46" applyNumberFormat="1" applyFont="1" applyFill="1" applyBorder="1" applyAlignment="1">
      <alignment horizontal="center" vertical="center" wrapText="1"/>
    </xf>
    <xf numFmtId="170" fontId="15" fillId="0" borderId="4" xfId="46" applyNumberFormat="1" applyFont="1" applyFill="1" applyBorder="1" applyAlignment="1">
      <alignment horizontal="center" vertical="center" wrapText="1"/>
    </xf>
    <xf numFmtId="0" fontId="15" fillId="0" borderId="5" xfId="46" applyFont="1" applyBorder="1" applyAlignment="1">
      <alignment horizontal="center" vertical="center" wrapText="1"/>
    </xf>
    <xf numFmtId="0" fontId="15" fillId="2" borderId="5" xfId="46" applyFont="1" applyFill="1" applyBorder="1" applyAlignment="1">
      <alignment horizontal="left" vertical="center" wrapText="1"/>
    </xf>
    <xf numFmtId="0" fontId="15" fillId="0" borderId="3" xfId="46" applyFont="1" applyFill="1" applyBorder="1" applyAlignment="1">
      <alignment horizontal="left" vertical="center" wrapText="1"/>
    </xf>
    <xf numFmtId="0" fontId="15" fillId="0" borderId="4" xfId="46" applyFont="1" applyFill="1" applyBorder="1" applyAlignment="1">
      <alignment horizontal="left" vertical="center" wrapText="1"/>
    </xf>
    <xf numFmtId="171" fontId="15" fillId="0" borderId="3" xfId="46" applyNumberFormat="1" applyFont="1" applyFill="1" applyBorder="1" applyAlignment="1">
      <alignment horizontal="center" vertical="center" wrapText="1"/>
    </xf>
    <xf numFmtId="171" fontId="15" fillId="0" borderId="4" xfId="46" applyNumberFormat="1" applyFont="1" applyFill="1" applyBorder="1" applyAlignment="1">
      <alignment horizontal="center" vertical="center" wrapText="1"/>
    </xf>
    <xf numFmtId="0" fontId="7" fillId="0" borderId="0" xfId="7" applyFont="1" applyAlignment="1">
      <alignment horizontal="right" vertical="center"/>
    </xf>
    <xf numFmtId="0" fontId="7" fillId="0" borderId="0" xfId="15" applyFont="1" applyAlignment="1">
      <alignment horizontal="right"/>
    </xf>
    <xf numFmtId="0" fontId="13" fillId="0" borderId="0" xfId="3" applyFont="1" applyFill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8" fillId="0" borderId="3" xfId="49" applyFont="1" applyBorder="1" applyAlignment="1">
      <alignment horizontal="center" vertical="center" wrapText="1"/>
    </xf>
    <xf numFmtId="0" fontId="8" fillId="0" borderId="4" xfId="49" applyFont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</xf>
    <xf numFmtId="0" fontId="8" fillId="0" borderId="11" xfId="49" applyFont="1" applyBorder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0" fontId="10" fillId="0" borderId="0" xfId="3" applyFont="1" applyFill="1" applyAlignment="1">
      <alignment horizontal="center" wrapText="1"/>
    </xf>
    <xf numFmtId="0" fontId="37" fillId="0" borderId="0" xfId="3" applyFont="1" applyAlignment="1">
      <alignment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170" fontId="7" fillId="0" borderId="3" xfId="3" applyNumberFormat="1" applyFont="1" applyBorder="1" applyAlignment="1">
      <alignment horizontal="center" vertical="center" wrapText="1"/>
    </xf>
    <xf numFmtId="170" fontId="7" fillId="0" borderId="4" xfId="3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35" fillId="0" borderId="0" xfId="3" applyFont="1" applyAlignment="1">
      <alignment horizontal="center" wrapText="1"/>
    </xf>
    <xf numFmtId="0" fontId="15" fillId="0" borderId="12" xfId="1" applyFont="1" applyBorder="1" applyAlignment="1">
      <alignment horizontal="right"/>
    </xf>
  </cellXfs>
  <cellStyles count="55">
    <cellStyle name="Excel Built-in Обычный 10" xfId="1"/>
    <cellStyle name="Гиперссылка" xfId="2" builtinId="8"/>
    <cellStyle name="Обычный" xfId="0" builtinId="0"/>
    <cellStyle name="Обычный 10" xfId="3"/>
    <cellStyle name="Обычный 11" xfId="4"/>
    <cellStyle name="Обычный 2" xfId="5"/>
    <cellStyle name="Обычный 2 10" xfId="6"/>
    <cellStyle name="Обычный 2 10 2" xfId="7"/>
    <cellStyle name="Обычный 2 10 2 2" xfId="8"/>
    <cellStyle name="Обычный 2 10 3" xfId="9"/>
    <cellStyle name="Обычный 2 11" xfId="10"/>
    <cellStyle name="Обычный 2 11 2" xfId="11"/>
    <cellStyle name="Обычный 2 11 3" xfId="12"/>
    <cellStyle name="Обычный 2 11 4" xfId="13"/>
    <cellStyle name="Обычный 2 11 4 2" xfId="14"/>
    <cellStyle name="Обычный 2 11 4 2 2" xfId="15"/>
    <cellStyle name="Обычный 2 12" xfId="16"/>
    <cellStyle name="Обычный 2 12 2" xfId="17"/>
    <cellStyle name="Обычный 2 12 3" xfId="18"/>
    <cellStyle name="Обычный 2 12 3 2" xfId="19"/>
    <cellStyle name="Обычный 2 12 3 2 2" xfId="20"/>
    <cellStyle name="Обычный 2 13" xfId="21"/>
    <cellStyle name="Обычный 2 14" xfId="22"/>
    <cellStyle name="Обычный 2 14 2" xfId="23"/>
    <cellStyle name="Обычный 2 14 3" xfId="24"/>
    <cellStyle name="Обычный 2 15" xfId="25"/>
    <cellStyle name="Обычный 2 16" xfId="26"/>
    <cellStyle name="Обычный 2 17" xfId="27"/>
    <cellStyle name="Обычный 2 18" xfId="28"/>
    <cellStyle name="Обычный 2 2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37"/>
    <cellStyle name="Обычный 3 2" xfId="38"/>
    <cellStyle name="Обычный 4" xfId="39"/>
    <cellStyle name="Обычный 4 2" xfId="40"/>
    <cellStyle name="Обычный 4 3" xfId="41"/>
    <cellStyle name="Обычный 5" xfId="42"/>
    <cellStyle name="Обычный 6" xfId="43"/>
    <cellStyle name="Обычный 7" xfId="44"/>
    <cellStyle name="Обычный 8" xfId="45"/>
    <cellStyle name="Обычный 9" xfId="46"/>
    <cellStyle name="Обычный_tmp" xfId="47"/>
    <cellStyle name="Обычный_доходы изменения КБК" xfId="48"/>
    <cellStyle name="Обычный_Лист1" xfId="49"/>
    <cellStyle name="Обычный_Лист1 2" xfId="50"/>
    <cellStyle name="Обычный_Лист1 3" xfId="51"/>
    <cellStyle name="Стиль 1" xfId="52"/>
    <cellStyle name="Стиль 1 2" xfId="53"/>
    <cellStyle name="Финансовый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15</xdr:row>
      <xdr:rowOff>0</xdr:rowOff>
    </xdr:from>
    <xdr:to>
      <xdr:col>2</xdr:col>
      <xdr:colOff>409575</xdr:colOff>
      <xdr:row>15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086350" y="2381250"/>
          <a:ext cx="2057400" cy="123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971550</xdr:colOff>
      <xdr:row>8</xdr:row>
      <xdr:rowOff>104775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791075" y="0"/>
          <a:ext cx="2914650" cy="1352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2017 год и на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20.11.2017 № 174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4781550</xdr:colOff>
      <xdr:row>8</xdr:row>
      <xdr:rowOff>123825</xdr:rowOff>
    </xdr:from>
    <xdr:to>
      <xdr:col>2</xdr:col>
      <xdr:colOff>971550</xdr:colOff>
      <xdr:row>16</xdr:row>
      <xdr:rowOff>38100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781550" y="1371600"/>
          <a:ext cx="2924175" cy="1171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на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28.12.2016  № 121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411480</xdr:colOff>
      <xdr:row>7</xdr:row>
      <xdr:rowOff>0</xdr:rowOff>
    </xdr:from>
    <xdr:to>
      <xdr:col>4</xdr:col>
      <xdr:colOff>1051560</xdr:colOff>
      <xdr:row>13</xdr:row>
      <xdr:rowOff>83820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89960" y="1356360"/>
          <a:ext cx="2994660" cy="12039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2017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2018 и 2019 годов"</a:t>
          </a: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28.12.2016  № 121</a:t>
          </a: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388620</xdr:colOff>
      <xdr:row>0</xdr:row>
      <xdr:rowOff>0</xdr:rowOff>
    </xdr:from>
    <xdr:to>
      <xdr:col>4</xdr:col>
      <xdr:colOff>1051560</xdr:colOff>
      <xdr:row>7</xdr:row>
      <xdr:rowOff>53340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67100" y="0"/>
          <a:ext cx="3017520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10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78980" y="0"/>
          <a:ext cx="3352800" cy="1440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12</a:t>
          </a:r>
        </a:p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 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</a:p>
        <a:p>
          <a:pPr algn="l" rtl="0">
            <a:defRPr sz="1000"/>
          </a:pPr>
          <a:endParaRPr lang="ru-RU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502920</xdr:colOff>
      <xdr:row>7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13860" y="1386840"/>
          <a:ext cx="3017520" cy="10363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6</xdr:col>
      <xdr:colOff>0</xdr:colOff>
      <xdr:row>7</xdr:row>
      <xdr:rowOff>9525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581525" y="0"/>
          <a:ext cx="2905125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7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113020" y="1386840"/>
          <a:ext cx="3070860" cy="10058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2018 и 2019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28.12.2016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121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7</xdr:col>
      <xdr:colOff>0</xdr:colOff>
      <xdr:row>7</xdr:row>
      <xdr:rowOff>9525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657725" y="0"/>
          <a:ext cx="2809875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590550</xdr:colOff>
      <xdr:row>7</xdr:row>
      <xdr:rowOff>0</xdr:rowOff>
    </xdr:from>
    <xdr:to>
      <xdr:col>7</xdr:col>
      <xdr:colOff>0</xdr:colOff>
      <xdr:row>14</xdr:row>
      <xdr:rowOff>19050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4676775" y="1400175"/>
          <a:ext cx="2790825" cy="1152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2190750</xdr:colOff>
      <xdr:row>0</xdr:row>
      <xdr:rowOff>9525</xdr:rowOff>
    </xdr:from>
    <xdr:to>
      <xdr:col>3</xdr:col>
      <xdr:colOff>114300</xdr:colOff>
      <xdr:row>6</xdr:row>
      <xdr:rowOff>28575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2190750" y="9525"/>
          <a:ext cx="2657475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4505325</xdr:colOff>
      <xdr:row>8</xdr:row>
      <xdr:rowOff>28575</xdr:rowOff>
    </xdr:from>
    <xdr:to>
      <xdr:col>6</xdr:col>
      <xdr:colOff>0</xdr:colOff>
      <xdr:row>14</xdr:row>
      <xdr:rowOff>142875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4505325" y="1590675"/>
          <a:ext cx="2705100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6</xdr:col>
      <xdr:colOff>0</xdr:colOff>
      <xdr:row>8</xdr:row>
      <xdr:rowOff>9525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95800" y="0"/>
          <a:ext cx="2714625" cy="15716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7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6096000" y="1400175"/>
          <a:ext cx="1343025" cy="971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4791075</xdr:colOff>
      <xdr:row>7</xdr:row>
      <xdr:rowOff>95250</xdr:rowOff>
    </xdr:from>
    <xdr:to>
      <xdr:col>7</xdr:col>
      <xdr:colOff>0</xdr:colOff>
      <xdr:row>14</xdr:row>
      <xdr:rowOff>85725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791075" y="1495425"/>
          <a:ext cx="2647950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4800600</xdr:colOff>
      <xdr:row>0</xdr:row>
      <xdr:rowOff>0</xdr:rowOff>
    </xdr:from>
    <xdr:to>
      <xdr:col>6</xdr:col>
      <xdr:colOff>666750</xdr:colOff>
      <xdr:row>7</xdr:row>
      <xdr:rowOff>104775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800600" y="0"/>
          <a:ext cx="2619375" cy="1504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0</xdr:rowOff>
    </xdr:from>
    <xdr:to>
      <xdr:col>7</xdr:col>
      <xdr:colOff>9525</xdr:colOff>
      <xdr:row>12</xdr:row>
      <xdr:rowOff>152400</xdr:rowOff>
    </xdr:to>
    <xdr:sp macro="" textlink="">
      <xdr:nvSpPr>
        <xdr:cNvPr id="7169" name="Text Box 2"/>
        <xdr:cNvSpPr txBox="1">
          <a:spLocks noChangeArrowheads="1"/>
        </xdr:cNvSpPr>
      </xdr:nvSpPr>
      <xdr:spPr bwMode="auto">
        <a:xfrm>
          <a:off x="4286250" y="1400175"/>
          <a:ext cx="3181350" cy="1152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10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7</xdr:col>
      <xdr:colOff>0</xdr:colOff>
      <xdr:row>7</xdr:row>
      <xdr:rowOff>9525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248150" y="0"/>
          <a:ext cx="3209925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7</xdr:row>
      <xdr:rowOff>123825</xdr:rowOff>
    </xdr:from>
    <xdr:to>
      <xdr:col>8</xdr:col>
      <xdr:colOff>0</xdr:colOff>
      <xdr:row>13</xdr:row>
      <xdr:rowOff>57150</xdr:rowOff>
    </xdr:to>
    <xdr:sp macro="" textlink="">
      <xdr:nvSpPr>
        <xdr:cNvPr id="8193" name="Text Box 2"/>
        <xdr:cNvSpPr txBox="1">
          <a:spLocks noChangeArrowheads="1"/>
        </xdr:cNvSpPr>
      </xdr:nvSpPr>
      <xdr:spPr bwMode="auto">
        <a:xfrm>
          <a:off x="4724400" y="1524000"/>
          <a:ext cx="2781300" cy="1133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№ 121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8</xdr:col>
      <xdr:colOff>0</xdr:colOff>
      <xdr:row>7</xdr:row>
      <xdr:rowOff>161925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762500" y="0"/>
          <a:ext cx="2743200" cy="1562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3981450</xdr:colOff>
      <xdr:row>8</xdr:row>
      <xdr:rowOff>76200</xdr:rowOff>
    </xdr:from>
    <xdr:to>
      <xdr:col>4</xdr:col>
      <xdr:colOff>0</xdr:colOff>
      <xdr:row>14</xdr:row>
      <xdr:rowOff>0</xdr:rowOff>
    </xdr:to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229100" y="1657350"/>
          <a:ext cx="2800350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 № 121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4067175</xdr:colOff>
      <xdr:row>0</xdr:row>
      <xdr:rowOff>0</xdr:rowOff>
    </xdr:from>
    <xdr:to>
      <xdr:col>4</xdr:col>
      <xdr:colOff>19050</xdr:colOff>
      <xdr:row>7</xdr:row>
      <xdr:rowOff>219075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4314825" y="0"/>
          <a:ext cx="2733675" cy="1552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4095750</xdr:colOff>
      <xdr:row>8</xdr:row>
      <xdr:rowOff>57150</xdr:rowOff>
    </xdr:from>
    <xdr:to>
      <xdr:col>5</xdr:col>
      <xdr:colOff>0</xdr:colOff>
      <xdr:row>14</xdr:row>
      <xdr:rowOff>28575</xdr:rowOff>
    </xdr:to>
    <xdr:sp macro="" textlink="">
      <xdr:nvSpPr>
        <xdr:cNvPr id="10241" name="Text Box 2"/>
        <xdr:cNvSpPr txBox="1">
          <a:spLocks noChangeArrowheads="1"/>
        </xdr:cNvSpPr>
      </xdr:nvSpPr>
      <xdr:spPr bwMode="auto">
        <a:xfrm>
          <a:off x="4343400" y="1581150"/>
          <a:ext cx="2714625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13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28.12.2016  № 121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4076700</xdr:colOff>
      <xdr:row>0</xdr:row>
      <xdr:rowOff>0</xdr:rowOff>
    </xdr:from>
    <xdr:to>
      <xdr:col>5</xdr:col>
      <xdr:colOff>0</xdr:colOff>
      <xdr:row>8</xdr:row>
      <xdr:rowOff>66675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4324350" y="0"/>
          <a:ext cx="2733675" cy="1590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2017 год и плановый период 2018 и 2019 годов"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20.11.2017 №  174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15"/>
  <sheetViews>
    <sheetView workbookViewId="0">
      <selection activeCell="D24" sqref="D24"/>
    </sheetView>
  </sheetViews>
  <sheetFormatPr defaultRowHeight="12.75"/>
  <cols>
    <col min="1" max="1" width="71.85546875" style="77" customWidth="1"/>
    <col min="2" max="2" width="29.140625" style="77" customWidth="1"/>
    <col min="3" max="3" width="18.7109375" style="115" customWidth="1"/>
    <col min="4" max="5" width="9.140625" style="77"/>
    <col min="6" max="6" width="12.140625" style="77" bestFit="1" customWidth="1"/>
    <col min="7" max="7" width="9.140625" style="77"/>
    <col min="8" max="8" width="10.140625" style="77" bestFit="1" customWidth="1"/>
    <col min="9" max="16384" width="9.140625" style="77"/>
  </cols>
  <sheetData>
    <row r="8" spans="1:2" ht="9" customHeight="1"/>
    <row r="16" spans="1:2" ht="9.75" customHeight="1">
      <c r="A16" s="116"/>
      <c r="B16" s="116"/>
    </row>
    <row r="17" spans="1:8" ht="21" customHeight="1">
      <c r="A17" s="260" t="s">
        <v>420</v>
      </c>
      <c r="B17" s="260"/>
      <c r="C17" s="260"/>
    </row>
    <row r="18" spans="1:8" ht="18" customHeight="1">
      <c r="A18" s="260"/>
      <c r="B18" s="260"/>
      <c r="C18" s="260"/>
    </row>
    <row r="19" spans="1:8" ht="10.5" customHeight="1">
      <c r="A19" s="117"/>
      <c r="B19" s="118"/>
      <c r="C19" s="119" t="s">
        <v>396</v>
      </c>
    </row>
    <row r="20" spans="1:8" ht="48.75" customHeight="1">
      <c r="A20" s="120" t="s">
        <v>421</v>
      </c>
      <c r="B20" s="121" t="s">
        <v>422</v>
      </c>
      <c r="C20" s="122" t="s">
        <v>423</v>
      </c>
    </row>
    <row r="21" spans="1:8" ht="19.149999999999999" customHeight="1">
      <c r="A21" s="123" t="s">
        <v>424</v>
      </c>
      <c r="B21" s="120" t="s">
        <v>425</v>
      </c>
      <c r="C21" s="124">
        <f>C22+C34+C41+C48+C59+C65+C68+C74+C84+C28+C44</f>
        <v>111752.29093999999</v>
      </c>
      <c r="E21" s="125"/>
    </row>
    <row r="22" spans="1:8" s="126" customFormat="1" ht="16.149999999999999" customHeight="1">
      <c r="A22" s="123" t="s">
        <v>426</v>
      </c>
      <c r="B22" s="120" t="s">
        <v>427</v>
      </c>
      <c r="C22" s="124">
        <f>C24+C25+C26+C27</f>
        <v>67696.439999999988</v>
      </c>
      <c r="E22" s="127"/>
    </row>
    <row r="23" spans="1:8" s="126" customFormat="1" ht="16.149999999999999" customHeight="1">
      <c r="A23" s="128" t="s">
        <v>428</v>
      </c>
      <c r="B23" s="129" t="s">
        <v>429</v>
      </c>
      <c r="C23" s="124">
        <f>C24+C25+C26+C27</f>
        <v>67696.439999999988</v>
      </c>
      <c r="E23" s="127"/>
    </row>
    <row r="24" spans="1:8" ht="60" customHeight="1">
      <c r="A24" s="130" t="s">
        <v>430</v>
      </c>
      <c r="B24" s="131" t="s">
        <v>431</v>
      </c>
      <c r="C24" s="132">
        <v>67217.539999999994</v>
      </c>
      <c r="E24" s="125"/>
      <c r="F24" s="133"/>
      <c r="H24" s="125"/>
    </row>
    <row r="25" spans="1:8" ht="88.5" customHeight="1">
      <c r="A25" s="134" t="s">
        <v>432</v>
      </c>
      <c r="B25" s="131" t="s">
        <v>433</v>
      </c>
      <c r="C25" s="132">
        <v>90.7</v>
      </c>
    </row>
    <row r="26" spans="1:8" s="136" customFormat="1" ht="30" customHeight="1">
      <c r="A26" s="134" t="s">
        <v>434</v>
      </c>
      <c r="B26" s="135" t="s">
        <v>435</v>
      </c>
      <c r="C26" s="132">
        <v>380</v>
      </c>
    </row>
    <row r="27" spans="1:8" s="136" customFormat="1" ht="78.75" customHeight="1">
      <c r="A27" s="130" t="s">
        <v>436</v>
      </c>
      <c r="B27" s="135" t="s">
        <v>437</v>
      </c>
      <c r="C27" s="132">
        <v>8.1999999999999993</v>
      </c>
    </row>
    <row r="28" spans="1:8" ht="32.450000000000003" customHeight="1">
      <c r="A28" s="137" t="s">
        <v>438</v>
      </c>
      <c r="B28" s="120" t="s">
        <v>439</v>
      </c>
      <c r="C28" s="124">
        <f>SUM(C30:C33)</f>
        <v>114.51344</v>
      </c>
    </row>
    <row r="29" spans="1:8" s="140" customFormat="1" ht="32.450000000000003" customHeight="1">
      <c r="A29" s="134" t="s">
        <v>440</v>
      </c>
      <c r="B29" s="138" t="s">
        <v>441</v>
      </c>
      <c r="C29" s="139">
        <f>C30+C31+C32+C33</f>
        <v>114.51344</v>
      </c>
    </row>
    <row r="30" spans="1:8" ht="61.5" customHeight="1">
      <c r="A30" s="130" t="s">
        <v>442</v>
      </c>
      <c r="B30" s="131" t="s">
        <v>443</v>
      </c>
      <c r="C30" s="132">
        <v>42.403849999999998</v>
      </c>
    </row>
    <row r="31" spans="1:8" ht="61.5" customHeight="1">
      <c r="A31" s="130" t="s">
        <v>444</v>
      </c>
      <c r="B31" s="131" t="s">
        <v>445</v>
      </c>
      <c r="C31" s="132">
        <v>0.3967</v>
      </c>
    </row>
    <row r="32" spans="1:8" ht="61.5" customHeight="1">
      <c r="A32" s="130" t="s">
        <v>446</v>
      </c>
      <c r="B32" s="131" t="s">
        <v>447</v>
      </c>
      <c r="C32" s="132">
        <v>78.898499999999999</v>
      </c>
    </row>
    <row r="33" spans="1:13" ht="61.5" customHeight="1">
      <c r="A33" s="130" t="s">
        <v>448</v>
      </c>
      <c r="B33" s="131" t="s">
        <v>449</v>
      </c>
      <c r="C33" s="132">
        <v>-7.1856099999999996</v>
      </c>
    </row>
    <row r="34" spans="1:13" s="126" customFormat="1" ht="19.149999999999999" customHeight="1">
      <c r="A34" s="141" t="s">
        <v>450</v>
      </c>
      <c r="B34" s="120" t="s">
        <v>451</v>
      </c>
      <c r="C34" s="124">
        <f>C35+C39+C40</f>
        <v>8715</v>
      </c>
    </row>
    <row r="35" spans="1:13" s="126" customFormat="1" ht="30" customHeight="1">
      <c r="A35" s="142" t="s">
        <v>452</v>
      </c>
      <c r="B35" s="143" t="s">
        <v>453</v>
      </c>
      <c r="C35" s="144">
        <f>C36+C37+C38</f>
        <v>3474.6000000000004</v>
      </c>
    </row>
    <row r="36" spans="1:13" s="126" customFormat="1" ht="29.25" customHeight="1">
      <c r="A36" s="130" t="s">
        <v>454</v>
      </c>
      <c r="B36" s="143" t="s">
        <v>455</v>
      </c>
      <c r="C36" s="144">
        <v>2427.8000000000002</v>
      </c>
    </row>
    <row r="37" spans="1:13" s="126" customFormat="1" ht="29.25" customHeight="1">
      <c r="A37" s="130" t="s">
        <v>456</v>
      </c>
      <c r="B37" s="143" t="s">
        <v>457</v>
      </c>
      <c r="C37" s="144">
        <v>907.8</v>
      </c>
    </row>
    <row r="38" spans="1:13" s="126" customFormat="1" ht="27.75" customHeight="1">
      <c r="A38" s="130" t="s">
        <v>458</v>
      </c>
      <c r="B38" s="145" t="s">
        <v>459</v>
      </c>
      <c r="C38" s="144">
        <v>139</v>
      </c>
    </row>
    <row r="39" spans="1:13" ht="15.75" customHeight="1">
      <c r="A39" s="146" t="s">
        <v>460</v>
      </c>
      <c r="B39" s="131" t="s">
        <v>461</v>
      </c>
      <c r="C39" s="132">
        <v>4638</v>
      </c>
    </row>
    <row r="40" spans="1:13" ht="15" customHeight="1">
      <c r="A40" s="146" t="s">
        <v>462</v>
      </c>
      <c r="B40" s="131" t="s">
        <v>463</v>
      </c>
      <c r="C40" s="132">
        <v>602.4</v>
      </c>
    </row>
    <row r="41" spans="1:13" s="126" customFormat="1" ht="18" customHeight="1">
      <c r="A41" s="147" t="s">
        <v>464</v>
      </c>
      <c r="B41" s="120" t="s">
        <v>465</v>
      </c>
      <c r="C41" s="124">
        <f>C42+C43</f>
        <v>546</v>
      </c>
    </row>
    <row r="42" spans="1:13" s="150" customFormat="1" ht="45" customHeight="1">
      <c r="A42" s="148" t="s">
        <v>466</v>
      </c>
      <c r="B42" s="149" t="s">
        <v>467</v>
      </c>
      <c r="C42" s="132">
        <v>50</v>
      </c>
    </row>
    <row r="43" spans="1:13" s="150" customFormat="1" ht="60.75" customHeight="1">
      <c r="A43" s="130" t="s">
        <v>468</v>
      </c>
      <c r="B43" s="149" t="s">
        <v>469</v>
      </c>
      <c r="C43" s="132">
        <v>496</v>
      </c>
    </row>
    <row r="44" spans="1:13" s="155" customFormat="1" ht="30.75" customHeight="1">
      <c r="A44" s="151" t="s">
        <v>470</v>
      </c>
      <c r="B44" s="152" t="s">
        <v>471</v>
      </c>
      <c r="C44" s="124">
        <f>C47+C45+C46</f>
        <v>1.52</v>
      </c>
      <c r="D44" s="153"/>
      <c r="E44" s="153"/>
      <c r="F44" s="153"/>
      <c r="G44" s="154"/>
      <c r="H44" s="154"/>
      <c r="I44" s="154"/>
      <c r="J44" s="154"/>
      <c r="K44" s="154"/>
      <c r="L44" s="154"/>
      <c r="M44" s="154"/>
    </row>
    <row r="45" spans="1:13" s="155" customFormat="1" ht="30.75" customHeight="1">
      <c r="A45" s="130" t="s">
        <v>472</v>
      </c>
      <c r="B45" s="149" t="s">
        <v>473</v>
      </c>
      <c r="C45" s="144">
        <v>0.72499999999999998</v>
      </c>
      <c r="D45" s="153"/>
      <c r="E45" s="153"/>
      <c r="F45" s="153"/>
      <c r="G45" s="154"/>
      <c r="H45" s="154"/>
      <c r="I45" s="154"/>
      <c r="J45" s="154"/>
      <c r="K45" s="154"/>
      <c r="L45" s="154"/>
      <c r="M45" s="154"/>
    </row>
    <row r="46" spans="1:13" s="155" customFormat="1" ht="15.75" customHeight="1">
      <c r="A46" s="130" t="s">
        <v>474</v>
      </c>
      <c r="B46" s="149" t="s">
        <v>475</v>
      </c>
      <c r="C46" s="144">
        <v>5.1999999999999998E-2</v>
      </c>
      <c r="D46" s="153"/>
      <c r="E46" s="153"/>
      <c r="F46" s="153"/>
      <c r="G46" s="154"/>
      <c r="H46" s="154"/>
      <c r="I46" s="154"/>
      <c r="J46" s="154"/>
      <c r="K46" s="154"/>
      <c r="L46" s="154"/>
      <c r="M46" s="154"/>
    </row>
    <row r="47" spans="1:13" s="150" customFormat="1" ht="15">
      <c r="A47" s="156" t="s">
        <v>476</v>
      </c>
      <c r="B47" s="149" t="s">
        <v>477</v>
      </c>
      <c r="C47" s="157">
        <v>0.74299999999999999</v>
      </c>
      <c r="D47" s="158"/>
      <c r="E47" s="158"/>
      <c r="F47" s="158"/>
      <c r="G47" s="159"/>
      <c r="H47" s="159"/>
      <c r="I47" s="159"/>
      <c r="J47" s="159"/>
      <c r="K47" s="159"/>
      <c r="L47" s="159"/>
      <c r="M47" s="159"/>
    </row>
    <row r="48" spans="1:13" s="126" customFormat="1" ht="43.5" customHeight="1">
      <c r="A48" s="147" t="s">
        <v>478</v>
      </c>
      <c r="B48" s="120" t="s">
        <v>479</v>
      </c>
      <c r="C48" s="124">
        <f>C49+C51+C57</f>
        <v>14095.302500000002</v>
      </c>
    </row>
    <row r="49" spans="1:3" s="126" customFormat="1" ht="30" customHeight="1">
      <c r="A49" s="160" t="s">
        <v>480</v>
      </c>
      <c r="B49" s="131" t="s">
        <v>481</v>
      </c>
      <c r="C49" s="144">
        <f>C50</f>
        <v>5.2517699999999996</v>
      </c>
    </row>
    <row r="50" spans="1:3" s="126" customFormat="1" ht="31.5" customHeight="1">
      <c r="A50" s="160" t="s">
        <v>482</v>
      </c>
      <c r="B50" s="131" t="s">
        <v>483</v>
      </c>
      <c r="C50" s="144">
        <v>5.2517699999999996</v>
      </c>
    </row>
    <row r="51" spans="1:3" ht="75.75" customHeight="1">
      <c r="A51" s="130" t="s">
        <v>484</v>
      </c>
      <c r="B51" s="131" t="s">
        <v>485</v>
      </c>
      <c r="C51" s="144">
        <f>C52+C55</f>
        <v>14068.40933</v>
      </c>
    </row>
    <row r="52" spans="1:3" ht="60.75" customHeight="1">
      <c r="A52" s="130" t="s">
        <v>486</v>
      </c>
      <c r="B52" s="131" t="s">
        <v>487</v>
      </c>
      <c r="C52" s="144">
        <f>C53+C54</f>
        <v>13585.088400000001</v>
      </c>
    </row>
    <row r="53" spans="1:3" ht="60.75" customHeight="1">
      <c r="A53" s="130" t="s">
        <v>488</v>
      </c>
      <c r="B53" s="131" t="s">
        <v>489</v>
      </c>
      <c r="C53" s="132">
        <f>3485.282+4894.2034+3900</f>
        <v>12279.485400000001</v>
      </c>
    </row>
    <row r="54" spans="1:3" ht="63" customHeight="1">
      <c r="A54" s="130" t="s">
        <v>490</v>
      </c>
      <c r="B54" s="131" t="s">
        <v>491</v>
      </c>
      <c r="C54" s="132">
        <f>467.803+672.53191+165.26809</f>
        <v>1305.6030000000001</v>
      </c>
    </row>
    <row r="55" spans="1:3" ht="75" customHeight="1">
      <c r="A55" s="130" t="s">
        <v>492</v>
      </c>
      <c r="B55" s="131" t="s">
        <v>493</v>
      </c>
      <c r="C55" s="132">
        <f>C56</f>
        <v>483.32092999999998</v>
      </c>
    </row>
    <row r="56" spans="1:3" ht="61.15" customHeight="1">
      <c r="A56" s="130" t="s">
        <v>494</v>
      </c>
      <c r="B56" s="131" t="s">
        <v>495</v>
      </c>
      <c r="C56" s="132">
        <v>483.32092999999998</v>
      </c>
    </row>
    <row r="57" spans="1:3" ht="18.75" customHeight="1">
      <c r="A57" s="161" t="s">
        <v>496</v>
      </c>
      <c r="B57" s="131" t="s">
        <v>497</v>
      </c>
      <c r="C57" s="132">
        <f>C58</f>
        <v>21.641400000000001</v>
      </c>
    </row>
    <row r="58" spans="1:3" ht="43.5" customHeight="1">
      <c r="A58" s="162" t="s">
        <v>498</v>
      </c>
      <c r="B58" s="131" t="s">
        <v>499</v>
      </c>
      <c r="C58" s="132">
        <v>21.641400000000001</v>
      </c>
    </row>
    <row r="59" spans="1:3" s="155" customFormat="1" ht="13.5" customHeight="1">
      <c r="A59" s="151" t="s">
        <v>500</v>
      </c>
      <c r="B59" s="152" t="s">
        <v>501</v>
      </c>
      <c r="C59" s="124">
        <f>C60</f>
        <v>311.08</v>
      </c>
    </row>
    <row r="60" spans="1:3" s="150" customFormat="1" ht="16.5" customHeight="1">
      <c r="A60" s="163" t="s">
        <v>502</v>
      </c>
      <c r="B60" s="149" t="s">
        <v>503</v>
      </c>
      <c r="C60" s="144">
        <f>C61+C62+C64+C63</f>
        <v>311.08</v>
      </c>
    </row>
    <row r="61" spans="1:3" s="150" customFormat="1" ht="28.5" customHeight="1">
      <c r="A61" s="163" t="s">
        <v>504</v>
      </c>
      <c r="B61" s="149" t="s">
        <v>505</v>
      </c>
      <c r="C61" s="132">
        <f>70.268+20.372-1.94444</f>
        <v>88.69556</v>
      </c>
    </row>
    <row r="62" spans="1:3" s="150" customFormat="1" ht="30" customHeight="1">
      <c r="A62" s="163" t="s">
        <v>506</v>
      </c>
      <c r="B62" s="149" t="s">
        <v>507</v>
      </c>
      <c r="C62" s="132">
        <v>1.9444399999999999</v>
      </c>
    </row>
    <row r="63" spans="1:3" s="150" customFormat="1" ht="13.5" hidden="1" customHeight="1">
      <c r="A63" s="163" t="s">
        <v>508</v>
      </c>
      <c r="B63" s="149" t="s">
        <v>509</v>
      </c>
      <c r="C63" s="132">
        <v>0</v>
      </c>
    </row>
    <row r="64" spans="1:3" s="150" customFormat="1" ht="14.25" customHeight="1">
      <c r="A64" s="163" t="s">
        <v>510</v>
      </c>
      <c r="B64" s="149" t="s">
        <v>511</v>
      </c>
      <c r="C64" s="132">
        <v>220.44</v>
      </c>
    </row>
    <row r="65" spans="1:3" s="126" customFormat="1" ht="30" customHeight="1">
      <c r="A65" s="147" t="s">
        <v>512</v>
      </c>
      <c r="B65" s="120" t="s">
        <v>513</v>
      </c>
      <c r="C65" s="124">
        <f>C66</f>
        <v>12625.434999999999</v>
      </c>
    </row>
    <row r="66" spans="1:3" s="150" customFormat="1" ht="19.5" customHeight="1">
      <c r="A66" s="164" t="s">
        <v>514</v>
      </c>
      <c r="B66" s="149" t="s">
        <v>515</v>
      </c>
      <c r="C66" s="144">
        <f>C67</f>
        <v>12625.434999999999</v>
      </c>
    </row>
    <row r="67" spans="1:3" s="150" customFormat="1" ht="35.25" customHeight="1">
      <c r="A67" s="130" t="s">
        <v>516</v>
      </c>
      <c r="B67" s="149" t="s">
        <v>517</v>
      </c>
      <c r="C67" s="144">
        <v>12625.434999999999</v>
      </c>
    </row>
    <row r="68" spans="1:3" s="126" customFormat="1" ht="29.25" customHeight="1">
      <c r="A68" s="147" t="s">
        <v>518</v>
      </c>
      <c r="B68" s="120" t="s">
        <v>519</v>
      </c>
      <c r="C68" s="124">
        <f>C71+C69</f>
        <v>742</v>
      </c>
    </row>
    <row r="69" spans="1:3" s="126" customFormat="1" ht="62.25" customHeight="1">
      <c r="A69" s="165" t="s">
        <v>520</v>
      </c>
      <c r="B69" s="131" t="s">
        <v>521</v>
      </c>
      <c r="C69" s="144">
        <f>C70</f>
        <v>227</v>
      </c>
    </row>
    <row r="70" spans="1:3" s="126" customFormat="1" ht="77.25" customHeight="1">
      <c r="A70" s="165" t="s">
        <v>522</v>
      </c>
      <c r="B70" s="131" t="s">
        <v>523</v>
      </c>
      <c r="C70" s="144">
        <v>227</v>
      </c>
    </row>
    <row r="71" spans="1:3" ht="35.25" customHeight="1">
      <c r="A71" s="166" t="s">
        <v>524</v>
      </c>
      <c r="B71" s="131" t="s">
        <v>525</v>
      </c>
      <c r="C71" s="144">
        <f>C72+C73</f>
        <v>515</v>
      </c>
    </row>
    <row r="72" spans="1:3" ht="45.75" customHeight="1">
      <c r="A72" s="166" t="s">
        <v>526</v>
      </c>
      <c r="B72" s="131" t="s">
        <v>527</v>
      </c>
      <c r="C72" s="132">
        <v>490</v>
      </c>
    </row>
    <row r="73" spans="1:3" ht="44.25" customHeight="1">
      <c r="A73" s="166" t="s">
        <v>528</v>
      </c>
      <c r="B73" s="131" t="s">
        <v>529</v>
      </c>
      <c r="C73" s="132">
        <v>25</v>
      </c>
    </row>
    <row r="74" spans="1:3" s="126" customFormat="1" ht="15" customHeight="1">
      <c r="A74" s="147" t="s">
        <v>530</v>
      </c>
      <c r="B74" s="120" t="s">
        <v>531</v>
      </c>
      <c r="C74" s="124">
        <f>C75+C76+C78+C79+C81+C82+C83+C77+C80</f>
        <v>6900</v>
      </c>
    </row>
    <row r="75" spans="1:3" ht="28.5" customHeight="1">
      <c r="A75" s="160" t="s">
        <v>532</v>
      </c>
      <c r="B75" s="131" t="s">
        <v>533</v>
      </c>
      <c r="C75" s="132">
        <f>25+4.75</f>
        <v>29.75</v>
      </c>
    </row>
    <row r="76" spans="1:3" ht="48" customHeight="1">
      <c r="A76" s="167" t="s">
        <v>534</v>
      </c>
      <c r="B76" s="168" t="s">
        <v>535</v>
      </c>
      <c r="C76" s="132">
        <v>3.5</v>
      </c>
    </row>
    <row r="77" spans="1:3" ht="48" customHeight="1">
      <c r="A77" s="167" t="s">
        <v>536</v>
      </c>
      <c r="B77" s="168" t="s">
        <v>537</v>
      </c>
      <c r="C77" s="132">
        <v>10</v>
      </c>
    </row>
    <row r="78" spans="1:3" s="169" customFormat="1" ht="90" customHeight="1">
      <c r="A78" s="130" t="s">
        <v>538</v>
      </c>
      <c r="B78" s="131" t="s">
        <v>539</v>
      </c>
      <c r="C78" s="144">
        <v>190.9</v>
      </c>
    </row>
    <row r="79" spans="1:3" s="169" customFormat="1" ht="48.75" customHeight="1">
      <c r="A79" s="130" t="s">
        <v>540</v>
      </c>
      <c r="B79" s="131" t="s">
        <v>541</v>
      </c>
      <c r="C79" s="132">
        <v>117</v>
      </c>
    </row>
    <row r="80" spans="1:3" s="169" customFormat="1" ht="30" customHeight="1">
      <c r="A80" s="130" t="s">
        <v>542</v>
      </c>
      <c r="B80" s="149" t="s">
        <v>543</v>
      </c>
      <c r="C80" s="132">
        <v>3.6</v>
      </c>
    </row>
    <row r="81" spans="1:13" ht="15">
      <c r="A81" s="170" t="s">
        <v>544</v>
      </c>
      <c r="B81" s="149" t="s">
        <v>545</v>
      </c>
      <c r="C81" s="132">
        <v>22.75</v>
      </c>
    </row>
    <row r="82" spans="1:13" s="126" customFormat="1" ht="46.15" customHeight="1">
      <c r="A82" s="171" t="s">
        <v>546</v>
      </c>
      <c r="B82" s="149" t="s">
        <v>547</v>
      </c>
      <c r="C82" s="132">
        <v>9.25</v>
      </c>
    </row>
    <row r="83" spans="1:13" s="126" customFormat="1" ht="32.450000000000003" customHeight="1">
      <c r="A83" s="172" t="s">
        <v>548</v>
      </c>
      <c r="B83" s="131" t="s">
        <v>549</v>
      </c>
      <c r="C83" s="144">
        <v>6513.25</v>
      </c>
    </row>
    <row r="84" spans="1:13" s="126" customFormat="1" ht="14.25">
      <c r="A84" s="147" t="s">
        <v>550</v>
      </c>
      <c r="B84" s="120" t="s">
        <v>551</v>
      </c>
      <c r="C84" s="124">
        <f>C85+C86</f>
        <v>5</v>
      </c>
    </row>
    <row r="85" spans="1:13" ht="15" customHeight="1">
      <c r="A85" s="166" t="s">
        <v>552</v>
      </c>
      <c r="B85" s="131" t="s">
        <v>553</v>
      </c>
      <c r="C85" s="132">
        <v>0</v>
      </c>
    </row>
    <row r="86" spans="1:13" ht="15.75" customHeight="1">
      <c r="A86" s="166" t="s">
        <v>554</v>
      </c>
      <c r="B86" s="131" t="s">
        <v>555</v>
      </c>
      <c r="C86" s="132">
        <v>5</v>
      </c>
    </row>
    <row r="87" spans="1:13" ht="14.25">
      <c r="A87" s="147" t="s">
        <v>556</v>
      </c>
      <c r="B87" s="120" t="s">
        <v>557</v>
      </c>
      <c r="C87" s="124">
        <f>C88+C106+C111</f>
        <v>851194.32260999992</v>
      </c>
    </row>
    <row r="88" spans="1:13" s="126" customFormat="1" ht="30.75" customHeight="1">
      <c r="A88" s="147" t="s">
        <v>558</v>
      </c>
      <c r="B88" s="120" t="s">
        <v>559</v>
      </c>
      <c r="C88" s="124">
        <f>C89+C92+C98+C103</f>
        <v>855011.43851999997</v>
      </c>
    </row>
    <row r="89" spans="1:13" s="126" customFormat="1" ht="20.45" customHeight="1">
      <c r="A89" s="173" t="s">
        <v>560</v>
      </c>
      <c r="B89" s="174" t="s">
        <v>561</v>
      </c>
      <c r="C89" s="124">
        <f>C90+C91</f>
        <v>111639.5</v>
      </c>
    </row>
    <row r="90" spans="1:13" ht="30">
      <c r="A90" s="175" t="s">
        <v>562</v>
      </c>
      <c r="B90" s="176" t="s">
        <v>563</v>
      </c>
      <c r="C90" s="132">
        <v>51724.4</v>
      </c>
    </row>
    <row r="91" spans="1:13" ht="30">
      <c r="A91" s="166" t="s">
        <v>564</v>
      </c>
      <c r="B91" s="131" t="s">
        <v>565</v>
      </c>
      <c r="C91" s="132">
        <v>59915.1</v>
      </c>
      <c r="D91" s="177"/>
      <c r="E91" s="177"/>
      <c r="F91" s="177"/>
      <c r="G91" s="177"/>
      <c r="H91" s="177"/>
      <c r="I91" s="177"/>
      <c r="J91" s="177"/>
      <c r="K91" s="177"/>
      <c r="L91" s="177"/>
      <c r="M91" s="177"/>
    </row>
    <row r="92" spans="1:13" s="126" customFormat="1" ht="28.5">
      <c r="A92" s="178" t="s">
        <v>566</v>
      </c>
      <c r="B92" s="179" t="s">
        <v>567</v>
      </c>
      <c r="C92" s="124">
        <f>C97+C93+C95+C94+C96</f>
        <v>237131.86000000002</v>
      </c>
    </row>
    <row r="93" spans="1:13" s="150" customFormat="1" ht="30">
      <c r="A93" s="180" t="s">
        <v>568</v>
      </c>
      <c r="B93" s="181" t="s">
        <v>569</v>
      </c>
      <c r="C93" s="132">
        <f>101.06074+87.09926</f>
        <v>188.16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</row>
    <row r="94" spans="1:13" s="150" customFormat="1" ht="30">
      <c r="A94" s="180" t="s">
        <v>570</v>
      </c>
      <c r="B94" s="181" t="s">
        <v>571</v>
      </c>
      <c r="C94" s="132">
        <v>63307.1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59"/>
    </row>
    <row r="95" spans="1:13" s="150" customFormat="1" ht="45">
      <c r="A95" s="180" t="s">
        <v>572</v>
      </c>
      <c r="B95" s="181" t="s">
        <v>573</v>
      </c>
      <c r="C95" s="132">
        <v>1485.5</v>
      </c>
      <c r="D95" s="159"/>
      <c r="E95" s="159"/>
      <c r="F95" s="159"/>
      <c r="G95" s="159"/>
      <c r="H95" s="159"/>
      <c r="I95" s="159"/>
      <c r="J95" s="159"/>
      <c r="K95" s="159"/>
      <c r="L95" s="159"/>
      <c r="M95" s="159"/>
    </row>
    <row r="96" spans="1:13" s="150" customFormat="1" ht="20.25" customHeight="1">
      <c r="A96" s="180" t="s">
        <v>574</v>
      </c>
      <c r="B96" s="181" t="s">
        <v>575</v>
      </c>
      <c r="C96" s="132">
        <v>96.4</v>
      </c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7" spans="1:3" s="126" customFormat="1" ht="15">
      <c r="A97" s="166" t="s">
        <v>576</v>
      </c>
      <c r="B97" s="131" t="s">
        <v>577</v>
      </c>
      <c r="C97" s="144">
        <v>172054.7</v>
      </c>
    </row>
    <row r="98" spans="1:3" s="126" customFormat="1" ht="14.25">
      <c r="A98" s="178" t="s">
        <v>578</v>
      </c>
      <c r="B98" s="120" t="s">
        <v>579</v>
      </c>
      <c r="C98" s="182">
        <f>C99+C100+C102+C101</f>
        <v>494744.89999999997</v>
      </c>
    </row>
    <row r="99" spans="1:3" s="126" customFormat="1" ht="37.5" customHeight="1">
      <c r="A99" s="183" t="s">
        <v>580</v>
      </c>
      <c r="B99" s="131" t="s">
        <v>581</v>
      </c>
      <c r="C99" s="184">
        <v>13089.9</v>
      </c>
    </row>
    <row r="100" spans="1:3" s="169" customFormat="1" ht="30" customHeight="1">
      <c r="A100" s="175" t="s">
        <v>582</v>
      </c>
      <c r="B100" s="131" t="s">
        <v>583</v>
      </c>
      <c r="C100" s="144">
        <v>13044.1</v>
      </c>
    </row>
    <row r="101" spans="1:3" s="169" customFormat="1" ht="49.5" customHeight="1">
      <c r="A101" s="175" t="s">
        <v>584</v>
      </c>
      <c r="B101" s="131" t="s">
        <v>585</v>
      </c>
      <c r="C101" s="144">
        <v>3.8</v>
      </c>
    </row>
    <row r="102" spans="1:3" s="169" customFormat="1" ht="15">
      <c r="A102" s="166" t="s">
        <v>586</v>
      </c>
      <c r="B102" s="131" t="s">
        <v>587</v>
      </c>
      <c r="C102" s="185">
        <v>468607.1</v>
      </c>
    </row>
    <row r="103" spans="1:3" s="126" customFormat="1" ht="16.5" customHeight="1">
      <c r="A103" s="147" t="s">
        <v>588</v>
      </c>
      <c r="B103" s="120" t="s">
        <v>589</v>
      </c>
      <c r="C103" s="124">
        <f>C104+C105</f>
        <v>11495.178520000001</v>
      </c>
    </row>
    <row r="104" spans="1:3" ht="60" customHeight="1">
      <c r="A104" s="175" t="s">
        <v>590</v>
      </c>
      <c r="B104" s="149" t="s">
        <v>591</v>
      </c>
      <c r="C104" s="144">
        <f>1496.78419+9369.75719+128.63714</f>
        <v>10995.178520000001</v>
      </c>
    </row>
    <row r="105" spans="1:3" ht="30" customHeight="1">
      <c r="A105" s="175" t="s">
        <v>592</v>
      </c>
      <c r="B105" s="149" t="s">
        <v>593</v>
      </c>
      <c r="C105" s="144">
        <v>500</v>
      </c>
    </row>
    <row r="106" spans="1:3" s="187" customFormat="1" ht="14.25">
      <c r="A106" s="147" t="s">
        <v>594</v>
      </c>
      <c r="B106" s="120" t="s">
        <v>595</v>
      </c>
      <c r="C106" s="186">
        <f>C107+C108</f>
        <v>10032</v>
      </c>
    </row>
    <row r="107" spans="1:3" s="79" customFormat="1" ht="31.9" customHeight="1">
      <c r="A107" s="188" t="s">
        <v>596</v>
      </c>
      <c r="B107" s="131" t="s">
        <v>597</v>
      </c>
      <c r="C107" s="189">
        <v>130</v>
      </c>
    </row>
    <row r="108" spans="1:3" s="79" customFormat="1" ht="20.25" customHeight="1">
      <c r="A108" s="146" t="s">
        <v>598</v>
      </c>
      <c r="B108" s="131" t="s">
        <v>599</v>
      </c>
      <c r="C108" s="189">
        <f>9800+2+100</f>
        <v>9902</v>
      </c>
    </row>
    <row r="109" spans="1:3" s="79" customFormat="1" ht="83.45" hidden="1" customHeight="1">
      <c r="A109" s="190" t="s">
        <v>600</v>
      </c>
      <c r="B109" s="120" t="s">
        <v>601</v>
      </c>
      <c r="C109" s="191">
        <v>0</v>
      </c>
    </row>
    <row r="110" spans="1:3" s="79" customFormat="1" ht="27.6" hidden="1" customHeight="1">
      <c r="A110" s="192" t="s">
        <v>602</v>
      </c>
      <c r="B110" s="193" t="s">
        <v>603</v>
      </c>
      <c r="C110" s="189">
        <v>0</v>
      </c>
    </row>
    <row r="111" spans="1:3" s="126" customFormat="1" ht="15.75" customHeight="1">
      <c r="A111" s="147" t="s">
        <v>604</v>
      </c>
      <c r="B111" s="120" t="s">
        <v>605</v>
      </c>
      <c r="C111" s="124">
        <f>C112</f>
        <v>-13849.115909999999</v>
      </c>
    </row>
    <row r="112" spans="1:3" ht="26.25" customHeight="1">
      <c r="A112" s="166" t="s">
        <v>606</v>
      </c>
      <c r="B112" s="131" t="s">
        <v>607</v>
      </c>
      <c r="C112" s="189">
        <f>-13847.934-1.18191</f>
        <v>-13849.115909999999</v>
      </c>
    </row>
    <row r="113" spans="1:3" ht="14.25">
      <c r="A113" s="261" t="s">
        <v>608</v>
      </c>
      <c r="B113" s="261"/>
      <c r="C113" s="124">
        <f>C87+C21</f>
        <v>962946.61354999989</v>
      </c>
    </row>
    <row r="114" spans="1:3" ht="15">
      <c r="A114" s="194"/>
      <c r="B114" s="195"/>
      <c r="C114" s="196"/>
    </row>
    <row r="115" spans="1:3" ht="15">
      <c r="A115" s="197" t="s">
        <v>359</v>
      </c>
      <c r="B115" s="262" t="s">
        <v>360</v>
      </c>
      <c r="C115" s="262"/>
    </row>
  </sheetData>
  <mergeCells count="3">
    <mergeCell ref="A17:C18"/>
    <mergeCell ref="A113:B113"/>
    <mergeCell ref="B115:C115"/>
  </mergeCells>
  <phoneticPr fontId="0" type="noConversion"/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59055118110236227" header="0.51181102362204722" footer="0"/>
  <pageSetup paperSize="9" scale="75" orientation="portrait" verticalDpi="200" r:id="rId5"/>
  <headerFooter differentFirst="1" alignWithMargins="0">
    <oddHeader>&amp;C&amp;P</oddHeader>
  </headerFooter>
  <colBreaks count="1" manualBreakCount="1">
    <brk id="4" max="84" man="1"/>
  </col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42"/>
  <sheetViews>
    <sheetView workbookViewId="0">
      <selection activeCell="I13" sqref="I13"/>
    </sheetView>
  </sheetViews>
  <sheetFormatPr defaultColWidth="8.85546875" defaultRowHeight="15"/>
  <cols>
    <col min="1" max="1" width="10.42578125" style="95" customWidth="1"/>
    <col min="2" max="2" width="34.42578125" style="95" customWidth="1"/>
    <col min="3" max="3" width="17.28515625" style="95" customWidth="1"/>
    <col min="4" max="4" width="17" style="96" customWidth="1"/>
    <col min="5" max="5" width="15.7109375" style="96" customWidth="1"/>
    <col min="6" max="16384" width="8.85546875" style="95"/>
  </cols>
  <sheetData>
    <row r="7" spans="1:8" ht="24" customHeight="1"/>
    <row r="8" spans="1:8">
      <c r="C8" s="97"/>
    </row>
    <row r="9" spans="1:8">
      <c r="C9" s="97"/>
    </row>
    <row r="10" spans="1:8">
      <c r="C10" s="97"/>
    </row>
    <row r="11" spans="1:8">
      <c r="C11" s="97"/>
    </row>
    <row r="12" spans="1:8" ht="19.5" customHeight="1"/>
    <row r="14" spans="1:8">
      <c r="A14" s="98"/>
      <c r="B14" s="98"/>
      <c r="C14" s="98"/>
      <c r="D14" s="99"/>
      <c r="E14" s="99"/>
      <c r="F14" s="98"/>
      <c r="G14" s="98"/>
      <c r="H14" s="98"/>
    </row>
    <row r="15" spans="1:8" ht="60.6" customHeight="1">
      <c r="A15" s="306" t="s">
        <v>395</v>
      </c>
      <c r="B15" s="306"/>
      <c r="C15" s="306"/>
      <c r="D15" s="306"/>
      <c r="E15" s="306"/>
      <c r="F15" s="98"/>
      <c r="G15" s="98"/>
      <c r="H15" s="98"/>
    </row>
    <row r="16" spans="1:8">
      <c r="A16" s="98"/>
      <c r="B16" s="98"/>
      <c r="C16" s="98"/>
      <c r="D16" s="99"/>
      <c r="E16" s="99"/>
      <c r="F16" s="98"/>
      <c r="G16" s="98"/>
      <c r="H16" s="98"/>
    </row>
    <row r="17" spans="1:8">
      <c r="A17" s="98"/>
      <c r="B17" s="98"/>
      <c r="D17" s="99"/>
      <c r="E17" s="100" t="s">
        <v>396</v>
      </c>
      <c r="F17" s="98"/>
      <c r="G17" s="98"/>
      <c r="H17" s="98"/>
    </row>
    <row r="18" spans="1:8" ht="34.9" customHeight="1">
      <c r="A18" s="307" t="s">
        <v>397</v>
      </c>
      <c r="B18" s="309" t="s">
        <v>398</v>
      </c>
      <c r="C18" s="311" t="s">
        <v>399</v>
      </c>
      <c r="D18" s="312"/>
      <c r="E18" s="313"/>
      <c r="F18" s="98"/>
      <c r="G18" s="98"/>
      <c r="H18" s="98"/>
    </row>
    <row r="19" spans="1:8" ht="15.75">
      <c r="A19" s="308"/>
      <c r="B19" s="310"/>
      <c r="C19" s="101">
        <v>2017</v>
      </c>
      <c r="D19" s="102">
        <v>2018</v>
      </c>
      <c r="E19" s="102">
        <v>2019</v>
      </c>
      <c r="F19" s="98"/>
      <c r="G19" s="98"/>
      <c r="H19" s="98"/>
    </row>
    <row r="20" spans="1:8" ht="18.75">
      <c r="A20" s="103">
        <v>1</v>
      </c>
      <c r="B20" s="104" t="s">
        <v>400</v>
      </c>
      <c r="C20" s="105">
        <v>2487.9</v>
      </c>
      <c r="D20" s="105">
        <v>257.10000000000002</v>
      </c>
      <c r="E20" s="106">
        <v>223.1</v>
      </c>
      <c r="F20" s="98"/>
      <c r="G20" s="98"/>
      <c r="H20" s="98"/>
    </row>
    <row r="21" spans="1:8" ht="18.75">
      <c r="A21" s="103">
        <v>2</v>
      </c>
      <c r="B21" s="104" t="s">
        <v>401</v>
      </c>
      <c r="C21" s="105">
        <v>5507.1</v>
      </c>
      <c r="D21" s="106">
        <f>2815+749</f>
        <v>3564</v>
      </c>
      <c r="E21" s="106">
        <f>2798.9+773</f>
        <v>3571.9</v>
      </c>
      <c r="F21" s="98"/>
      <c r="G21" s="98"/>
      <c r="H21" s="98"/>
    </row>
    <row r="22" spans="1:8" ht="18.75">
      <c r="A22" s="103">
        <v>3</v>
      </c>
      <c r="B22" s="104" t="s">
        <v>402</v>
      </c>
      <c r="C22" s="105">
        <v>4640.2</v>
      </c>
      <c r="D22" s="106">
        <f>2391.8+634</f>
        <v>3025.8</v>
      </c>
      <c r="E22" s="106">
        <f>2376.7+654</f>
        <v>3030.7</v>
      </c>
      <c r="F22" s="98"/>
      <c r="G22" s="98"/>
      <c r="H22" s="98"/>
    </row>
    <row r="23" spans="1:8" ht="18.75">
      <c r="A23" s="103">
        <v>4</v>
      </c>
      <c r="B23" s="104" t="s">
        <v>403</v>
      </c>
      <c r="C23" s="105">
        <v>7384.5</v>
      </c>
      <c r="D23" s="106">
        <f>3928.7+1072</f>
        <v>5000.7</v>
      </c>
      <c r="E23" s="106">
        <f>3914.7+1109</f>
        <v>5023.7</v>
      </c>
      <c r="F23" s="98"/>
      <c r="G23" s="98"/>
      <c r="H23" s="98"/>
    </row>
    <row r="24" spans="1:8" ht="18.75">
      <c r="A24" s="103">
        <v>5</v>
      </c>
      <c r="B24" s="104" t="s">
        <v>404</v>
      </c>
      <c r="C24" s="105">
        <v>2879.9</v>
      </c>
      <c r="D24" s="106">
        <f>926.3+116</f>
        <v>1042.3</v>
      </c>
      <c r="E24" s="106">
        <f>914.3+117</f>
        <v>1031.3</v>
      </c>
      <c r="F24" s="98"/>
      <c r="G24" s="98"/>
      <c r="H24" s="98"/>
    </row>
    <row r="25" spans="1:8" ht="18.75">
      <c r="A25" s="103">
        <v>6</v>
      </c>
      <c r="B25" s="104" t="s">
        <v>405</v>
      </c>
      <c r="C25" s="105">
        <v>2486</v>
      </c>
      <c r="D25" s="106">
        <f>1300.6+354</f>
        <v>1654.6</v>
      </c>
      <c r="E25" s="106">
        <f>1297.4+367</f>
        <v>1664.4</v>
      </c>
      <c r="F25" s="98"/>
      <c r="G25" s="98"/>
      <c r="H25" s="98"/>
    </row>
    <row r="26" spans="1:8" ht="18.75">
      <c r="A26" s="103">
        <v>7</v>
      </c>
      <c r="B26" s="104" t="s">
        <v>406</v>
      </c>
      <c r="C26" s="105">
        <v>4647.8</v>
      </c>
      <c r="D26" s="106">
        <f>2147.4+436</f>
        <v>2583.4</v>
      </c>
      <c r="E26" s="106">
        <f>2137.6+444</f>
        <v>2581.6</v>
      </c>
      <c r="F26" s="98"/>
      <c r="G26" s="98"/>
      <c r="H26" s="98"/>
    </row>
    <row r="27" spans="1:8" ht="18.75">
      <c r="A27" s="103">
        <v>8</v>
      </c>
      <c r="B27" s="104" t="s">
        <v>407</v>
      </c>
      <c r="C27" s="105">
        <v>10089.1</v>
      </c>
      <c r="D27" s="106">
        <f>4280.1+828</f>
        <v>5108.1000000000004</v>
      </c>
      <c r="E27" s="106">
        <f>4235+842</f>
        <v>5077</v>
      </c>
      <c r="F27" s="98"/>
      <c r="G27" s="98"/>
      <c r="H27" s="98"/>
    </row>
    <row r="28" spans="1:8" ht="18.75">
      <c r="A28" s="103">
        <v>9</v>
      </c>
      <c r="B28" s="104" t="s">
        <v>408</v>
      </c>
      <c r="C28" s="105">
        <v>3531</v>
      </c>
      <c r="D28" s="106">
        <f>1788+474</f>
        <v>2262</v>
      </c>
      <c r="E28" s="106">
        <f>1786.2+491</f>
        <v>2277.1999999999998</v>
      </c>
      <c r="F28" s="98"/>
      <c r="G28" s="98"/>
      <c r="H28" s="98"/>
    </row>
    <row r="29" spans="1:8" ht="18.75">
      <c r="A29" s="103">
        <v>10</v>
      </c>
      <c r="B29" s="104" t="s">
        <v>409</v>
      </c>
      <c r="C29" s="105">
        <v>5758.3</v>
      </c>
      <c r="D29" s="106">
        <f>3068.2+834.7</f>
        <v>3902.8999999999996</v>
      </c>
      <c r="E29" s="106">
        <f>3047.7+860.8</f>
        <v>3908.5</v>
      </c>
      <c r="F29" s="98"/>
      <c r="G29" s="98"/>
      <c r="H29" s="98"/>
    </row>
    <row r="30" spans="1:8" ht="18.75">
      <c r="A30" s="103">
        <v>11</v>
      </c>
      <c r="B30" s="104" t="s">
        <v>410</v>
      </c>
      <c r="C30" s="105">
        <v>3117</v>
      </c>
      <c r="D30" s="106">
        <f>1666.8+457</f>
        <v>2123.8000000000002</v>
      </c>
      <c r="E30" s="106">
        <f>1659.5+473</f>
        <v>2132.5</v>
      </c>
      <c r="F30" s="98"/>
      <c r="G30" s="98"/>
      <c r="H30" s="98"/>
    </row>
    <row r="31" spans="1:8" ht="18.75">
      <c r="A31" s="103">
        <v>12</v>
      </c>
      <c r="B31" s="104" t="s">
        <v>411</v>
      </c>
      <c r="C31" s="105">
        <v>2796.8</v>
      </c>
      <c r="D31" s="106">
        <f>1426.6+381</f>
        <v>1807.6</v>
      </c>
      <c r="E31" s="106">
        <f>1426.9+395</f>
        <v>1821.9</v>
      </c>
      <c r="F31" s="98"/>
      <c r="G31" s="98"/>
      <c r="H31" s="98"/>
    </row>
    <row r="32" spans="1:8" ht="18.75">
      <c r="A32" s="103">
        <v>13</v>
      </c>
      <c r="B32" s="104" t="s">
        <v>412</v>
      </c>
      <c r="C32" s="105">
        <v>6304.3</v>
      </c>
      <c r="D32" s="106">
        <f>3092.7+792</f>
        <v>3884.7</v>
      </c>
      <c r="E32" s="106">
        <f>3074.8+816</f>
        <v>3890.8</v>
      </c>
      <c r="F32" s="98"/>
      <c r="G32" s="98"/>
      <c r="H32" s="98"/>
    </row>
    <row r="33" spans="1:9" ht="18.75">
      <c r="A33" s="103">
        <v>14</v>
      </c>
      <c r="B33" s="104" t="s">
        <v>413</v>
      </c>
      <c r="C33" s="105">
        <v>3505.4</v>
      </c>
      <c r="D33" s="106">
        <f>1855.8+505</f>
        <v>2360.8000000000002</v>
      </c>
      <c r="E33" s="106">
        <f>1851+523</f>
        <v>2374</v>
      </c>
      <c r="F33" s="98"/>
      <c r="G33" s="98"/>
      <c r="H33" s="98"/>
    </row>
    <row r="34" spans="1:9" ht="18.75">
      <c r="A34" s="103">
        <v>15</v>
      </c>
      <c r="B34" s="104" t="s">
        <v>414</v>
      </c>
      <c r="C34" s="105">
        <v>3552.4</v>
      </c>
      <c r="D34" s="106">
        <f>1920.4+532</f>
        <v>2452.4</v>
      </c>
      <c r="E34" s="106">
        <f>1913.3+550</f>
        <v>2463.3000000000002</v>
      </c>
      <c r="F34" s="98"/>
      <c r="G34" s="98"/>
      <c r="H34" s="98"/>
    </row>
    <row r="35" spans="1:9" ht="18.75">
      <c r="A35" s="103">
        <v>16</v>
      </c>
      <c r="B35" s="104" t="s">
        <v>415</v>
      </c>
      <c r="C35" s="105">
        <v>2182.6999999999998</v>
      </c>
      <c r="D35" s="106">
        <f>1177.4+326</f>
        <v>1503.4</v>
      </c>
      <c r="E35" s="106">
        <f>1173.5+338</f>
        <v>1511.5</v>
      </c>
      <c r="F35" s="98"/>
      <c r="G35" s="98"/>
      <c r="H35" s="98"/>
    </row>
    <row r="36" spans="1:9" ht="18.75">
      <c r="A36" s="103">
        <v>17</v>
      </c>
      <c r="B36" s="104" t="s">
        <v>416</v>
      </c>
      <c r="C36" s="105">
        <v>2583.5</v>
      </c>
      <c r="D36" s="107">
        <f>1252.1+319</f>
        <v>1571.1</v>
      </c>
      <c r="E36" s="107">
        <f>1251.8+331</f>
        <v>1582.8</v>
      </c>
    </row>
    <row r="37" spans="1:9" ht="19.5" customHeight="1">
      <c r="A37" s="103">
        <v>18</v>
      </c>
      <c r="B37" s="104" t="s">
        <v>417</v>
      </c>
      <c r="C37" s="105">
        <v>5816.9</v>
      </c>
      <c r="D37" s="107">
        <f>2806.1+626.6</f>
        <v>3432.7</v>
      </c>
      <c r="E37" s="107">
        <f>2789+638.5</f>
        <v>3427.5</v>
      </c>
    </row>
    <row r="38" spans="1:9" ht="18.75">
      <c r="A38" s="108" t="s">
        <v>418</v>
      </c>
      <c r="B38" s="109" t="s">
        <v>419</v>
      </c>
      <c r="C38" s="110">
        <f>C20+C21+C22+C23+C24+C25+C26+C27+C28+C29+C30+C31+C32+C33+C34+C35+C36+C37</f>
        <v>79270.8</v>
      </c>
      <c r="D38" s="110">
        <f>D20+D21+D22+D23+D24+D25+D26+D27+D28+D29+D30+D31+D32+D33+D34+D35+D36+D37</f>
        <v>47537.4</v>
      </c>
      <c r="E38" s="110">
        <f>E20+E21+E22+E23+E24+E25+E26+E27+E28+E29+E30+E31+E32+E33+E34+E35+E36+E37</f>
        <v>47593.700000000004</v>
      </c>
    </row>
    <row r="39" spans="1:9">
      <c r="A39" s="111"/>
      <c r="B39" s="111"/>
      <c r="C39" s="111"/>
    </row>
    <row r="40" spans="1:9">
      <c r="A40" s="111"/>
      <c r="B40" s="111"/>
      <c r="C40" s="111"/>
    </row>
    <row r="41" spans="1:9">
      <c r="A41" s="111"/>
      <c r="B41" s="111"/>
      <c r="C41" s="111"/>
    </row>
    <row r="42" spans="1:9" s="112" customFormat="1" ht="15.75">
      <c r="A42" s="112" t="s">
        <v>359</v>
      </c>
      <c r="B42" s="113"/>
      <c r="C42" s="113"/>
      <c r="D42" s="305" t="s">
        <v>360</v>
      </c>
      <c r="E42" s="305"/>
      <c r="G42" s="114"/>
      <c r="H42" s="114"/>
      <c r="I42" s="114"/>
    </row>
  </sheetData>
  <mergeCells count="5">
    <mergeCell ref="D42:E42"/>
    <mergeCell ref="A15:E15"/>
    <mergeCell ref="A18:A19"/>
    <mergeCell ref="B18:B19"/>
    <mergeCell ref="C18:E18"/>
  </mergeCells>
  <phoneticPr fontId="0" type="noConversion"/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5" sqref="D5"/>
    </sheetView>
  </sheetViews>
  <sheetFormatPr defaultRowHeight="15"/>
  <cols>
    <col min="1" max="1" width="35.28515625" customWidth="1"/>
    <col min="2" max="2" width="22" customWidth="1"/>
    <col min="3" max="3" width="25.28515625" customWidth="1"/>
    <col min="4" max="4" width="35.28515625" customWidth="1"/>
    <col min="5" max="5" width="27.28515625" customWidth="1"/>
    <col min="6" max="6" width="19.140625" customWidth="1"/>
  </cols>
  <sheetData>
    <row r="1" spans="1:5">
      <c r="A1" s="226"/>
      <c r="B1" s="226"/>
      <c r="C1" s="199"/>
      <c r="D1" s="198" t="s">
        <v>680</v>
      </c>
      <c r="E1" s="199"/>
    </row>
    <row r="2" spans="1:5">
      <c r="A2" s="226"/>
      <c r="B2" s="226"/>
      <c r="C2" s="199"/>
      <c r="D2" s="198" t="s">
        <v>610</v>
      </c>
      <c r="E2" s="199"/>
    </row>
    <row r="3" spans="1:5">
      <c r="A3" s="226"/>
      <c r="B3" s="226"/>
      <c r="C3" s="199"/>
      <c r="D3" s="198" t="s">
        <v>666</v>
      </c>
      <c r="E3" s="199"/>
    </row>
    <row r="4" spans="1:5">
      <c r="A4" s="226"/>
      <c r="B4" s="226"/>
      <c r="C4" s="199"/>
      <c r="D4" s="200" t="s">
        <v>667</v>
      </c>
      <c r="E4" s="199"/>
    </row>
    <row r="5" spans="1:5">
      <c r="A5" s="226"/>
      <c r="B5" s="226"/>
      <c r="C5" s="226"/>
      <c r="D5" s="200" t="s">
        <v>364</v>
      </c>
      <c r="E5" s="200"/>
    </row>
    <row r="6" spans="1:5">
      <c r="A6" s="226"/>
      <c r="B6" s="226"/>
      <c r="C6" s="226"/>
      <c r="D6" s="226"/>
      <c r="E6" s="200"/>
    </row>
    <row r="7" spans="1:5">
      <c r="A7" s="226"/>
      <c r="B7" s="226"/>
      <c r="C7" s="226"/>
      <c r="D7" s="198" t="s">
        <v>668</v>
      </c>
      <c r="E7" s="199"/>
    </row>
    <row r="8" spans="1:5">
      <c r="A8" s="226"/>
      <c r="B8" s="226"/>
      <c r="C8" s="226"/>
      <c r="D8" s="198" t="s">
        <v>666</v>
      </c>
      <c r="E8" s="199"/>
    </row>
    <row r="9" spans="1:5">
      <c r="A9" s="226"/>
      <c r="B9" s="226"/>
      <c r="C9" s="226"/>
      <c r="D9" s="200" t="s">
        <v>667</v>
      </c>
      <c r="E9" s="199"/>
    </row>
    <row r="10" spans="1:5">
      <c r="A10" s="226"/>
      <c r="B10" s="226"/>
      <c r="C10" s="226"/>
      <c r="D10" s="200" t="s">
        <v>669</v>
      </c>
      <c r="E10" s="200"/>
    </row>
    <row r="11" spans="1:5">
      <c r="A11" s="226"/>
      <c r="B11" s="226"/>
      <c r="C11" s="226"/>
      <c r="D11" s="226"/>
      <c r="E11" s="200"/>
    </row>
    <row r="12" spans="1:5" ht="33.75" customHeight="1">
      <c r="A12" s="314" t="s">
        <v>670</v>
      </c>
      <c r="B12" s="315"/>
      <c r="C12" s="315"/>
      <c r="D12" s="315"/>
      <c r="E12" s="315"/>
    </row>
    <row r="13" spans="1:5" ht="15.75">
      <c r="A13" s="227"/>
      <c r="B13" s="227"/>
      <c r="C13" s="227"/>
      <c r="D13" s="227"/>
      <c r="E13" s="228" t="s">
        <v>617</v>
      </c>
    </row>
    <row r="14" spans="1:5" ht="67.900000000000006" customHeight="1">
      <c r="A14" s="229" t="s">
        <v>671</v>
      </c>
      <c r="B14" s="229" t="s">
        <v>672</v>
      </c>
      <c r="C14" s="229" t="s">
        <v>673</v>
      </c>
      <c r="D14" s="229" t="s">
        <v>674</v>
      </c>
      <c r="E14" s="229" t="s">
        <v>675</v>
      </c>
    </row>
    <row r="15" spans="1:5" ht="48" customHeight="1">
      <c r="A15" s="316" t="s">
        <v>694</v>
      </c>
      <c r="B15" s="318">
        <f>B17+B18</f>
        <v>37632.699999999997</v>
      </c>
      <c r="C15" s="318">
        <f>C17+C18</f>
        <v>4414.6294099999996</v>
      </c>
      <c r="D15" s="318">
        <f>D17+D18</f>
        <v>20414.699999999997</v>
      </c>
      <c r="E15" s="318">
        <f>B15+C15-D15</f>
        <v>21632.629410000001</v>
      </c>
    </row>
    <row r="16" spans="1:5" ht="15.75" customHeight="1">
      <c r="A16" s="317"/>
      <c r="B16" s="319"/>
      <c r="C16" s="319"/>
      <c r="D16" s="319"/>
      <c r="E16" s="319"/>
    </row>
    <row r="17" spans="1:6" ht="55.5" customHeight="1">
      <c r="A17" s="232" t="s">
        <v>678</v>
      </c>
      <c r="B17" s="231"/>
      <c r="C17" s="231">
        <v>4414.6294099999996</v>
      </c>
      <c r="D17" s="231">
        <v>0</v>
      </c>
      <c r="E17" s="231">
        <f>C17</f>
        <v>4414.6294099999996</v>
      </c>
    </row>
    <row r="18" spans="1:6" ht="58.5" customHeight="1">
      <c r="A18" s="232" t="s">
        <v>679</v>
      </c>
      <c r="B18" s="231">
        <v>37632.699999999997</v>
      </c>
      <c r="C18" s="231"/>
      <c r="D18" s="231">
        <f>12077.8+8336.9</f>
        <v>20414.699999999997</v>
      </c>
      <c r="E18" s="231">
        <f>B18-D18</f>
        <v>17218</v>
      </c>
    </row>
    <row r="19" spans="1:6" ht="15.75">
      <c r="A19" s="233"/>
      <c r="B19" s="234"/>
      <c r="C19" s="234"/>
      <c r="D19" s="234"/>
      <c r="E19" s="235"/>
    </row>
    <row r="20" spans="1:6">
      <c r="A20" s="199"/>
      <c r="B20" s="199"/>
      <c r="C20" s="199"/>
      <c r="D20" s="199"/>
      <c r="E20" s="199"/>
    </row>
    <row r="21" spans="1:6" ht="15.75">
      <c r="A21" s="236" t="s">
        <v>359</v>
      </c>
      <c r="B21" s="237"/>
      <c r="C21" s="237"/>
      <c r="D21" s="238"/>
      <c r="E21" s="239" t="s">
        <v>665</v>
      </c>
      <c r="F21" s="240"/>
    </row>
  </sheetData>
  <mergeCells count="6">
    <mergeCell ref="A12:E12"/>
    <mergeCell ref="A15:A16"/>
    <mergeCell ref="B15:B16"/>
    <mergeCell ref="C15:C16"/>
    <mergeCell ref="D15:D16"/>
    <mergeCell ref="E15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12" sqref="I12"/>
    </sheetView>
  </sheetViews>
  <sheetFormatPr defaultColWidth="8.85546875" defaultRowHeight="15.75"/>
  <cols>
    <col min="1" max="1" width="36" style="227" customWidth="1"/>
    <col min="2" max="2" width="18.85546875" style="227" customWidth="1"/>
    <col min="3" max="3" width="15.140625" style="227" customWidth="1"/>
    <col min="4" max="4" width="13.7109375" style="227" customWidth="1"/>
    <col min="5" max="5" width="18.5703125" style="227" customWidth="1"/>
    <col min="6" max="6" width="14.85546875" style="227" customWidth="1"/>
    <col min="7" max="7" width="14.5703125" style="227" customWidth="1"/>
    <col min="8" max="8" width="19.28515625" style="227" customWidth="1"/>
    <col min="9" max="16384" width="8.85546875" style="199"/>
  </cols>
  <sheetData>
    <row r="1" spans="1:8">
      <c r="D1" s="242"/>
      <c r="E1" s="242"/>
      <c r="F1" s="243"/>
      <c r="G1" s="244"/>
    </row>
    <row r="2" spans="1:8" ht="27" customHeight="1">
      <c r="D2" s="242"/>
      <c r="E2" s="242"/>
      <c r="F2" s="243"/>
      <c r="G2" s="244"/>
    </row>
    <row r="3" spans="1:8" ht="21.6" customHeight="1">
      <c r="D3" s="242"/>
      <c r="E3" s="242"/>
      <c r="F3" s="243"/>
      <c r="G3" s="244"/>
    </row>
    <row r="4" spans="1:8">
      <c r="D4" s="242"/>
      <c r="E4" s="242"/>
      <c r="F4" s="243"/>
      <c r="G4" s="244"/>
    </row>
    <row r="5" spans="1:8" ht="18" customHeight="1">
      <c r="D5" s="242"/>
      <c r="E5" s="242"/>
      <c r="F5" s="243"/>
    </row>
    <row r="6" spans="1:8">
      <c r="E6" s="245"/>
      <c r="F6" s="243"/>
    </row>
    <row r="7" spans="1:8">
      <c r="E7" s="245"/>
      <c r="F7" s="246" t="s">
        <v>681</v>
      </c>
    </row>
    <row r="8" spans="1:8">
      <c r="E8" s="245"/>
      <c r="F8" s="246" t="s">
        <v>609</v>
      </c>
    </row>
    <row r="9" spans="1:8">
      <c r="E9" s="245"/>
      <c r="F9" s="246" t="s">
        <v>682</v>
      </c>
    </row>
    <row r="10" spans="1:8">
      <c r="E10" s="245"/>
      <c r="F10" s="246" t="s">
        <v>683</v>
      </c>
    </row>
    <row r="11" spans="1:8">
      <c r="E11" s="245"/>
      <c r="F11" s="246" t="s">
        <v>684</v>
      </c>
    </row>
    <row r="12" spans="1:8">
      <c r="E12" s="245"/>
      <c r="F12" s="202" t="s">
        <v>615</v>
      </c>
    </row>
    <row r="13" spans="1:8" ht="35.450000000000003" customHeight="1">
      <c r="A13" s="314" t="s">
        <v>685</v>
      </c>
      <c r="B13" s="315"/>
      <c r="C13" s="315"/>
      <c r="D13" s="315"/>
      <c r="E13" s="315"/>
      <c r="F13" s="315"/>
      <c r="G13" s="315"/>
      <c r="H13" s="315"/>
    </row>
    <row r="14" spans="1:8" s="227" customFormat="1">
      <c r="E14" s="228"/>
      <c r="F14" s="228"/>
      <c r="G14" s="228"/>
      <c r="H14" s="228" t="s">
        <v>617</v>
      </c>
    </row>
    <row r="15" spans="1:8" s="227" customFormat="1" ht="78.75">
      <c r="A15" s="229" t="s">
        <v>671</v>
      </c>
      <c r="B15" s="229" t="s">
        <v>686</v>
      </c>
      <c r="C15" s="229" t="s">
        <v>687</v>
      </c>
      <c r="D15" s="229" t="s">
        <v>688</v>
      </c>
      <c r="E15" s="247" t="s">
        <v>689</v>
      </c>
      <c r="F15" s="229" t="s">
        <v>690</v>
      </c>
      <c r="G15" s="229" t="s">
        <v>691</v>
      </c>
      <c r="H15" s="229" t="s">
        <v>692</v>
      </c>
    </row>
    <row r="16" spans="1:8" s="227" customFormat="1">
      <c r="A16" s="230" t="s">
        <v>676</v>
      </c>
      <c r="B16" s="231">
        <f t="shared" ref="B16:H16" si="0">B18+B19</f>
        <v>21632.629410000001</v>
      </c>
      <c r="C16" s="231">
        <f t="shared" si="0"/>
        <v>15937.30975</v>
      </c>
      <c r="D16" s="241">
        <f t="shared" si="0"/>
        <v>9387</v>
      </c>
      <c r="E16" s="241">
        <f t="shared" si="0"/>
        <v>28182.939160000002</v>
      </c>
      <c r="F16" s="231">
        <f t="shared" si="0"/>
        <v>14745.26829</v>
      </c>
      <c r="G16" s="241">
        <f t="shared" si="0"/>
        <v>7831</v>
      </c>
      <c r="H16" s="231">
        <f t="shared" si="0"/>
        <v>35097.207450000002</v>
      </c>
    </row>
    <row r="17" spans="1:8" s="227" customFormat="1">
      <c r="A17" s="230" t="s">
        <v>677</v>
      </c>
      <c r="B17" s="231"/>
      <c r="C17" s="241"/>
      <c r="D17" s="241"/>
      <c r="E17" s="241"/>
      <c r="F17" s="248"/>
      <c r="G17" s="248"/>
      <c r="H17" s="248"/>
    </row>
    <row r="18" spans="1:8" s="227" customFormat="1" ht="47.25" customHeight="1">
      <c r="A18" s="232" t="s">
        <v>678</v>
      </c>
      <c r="B18" s="231">
        <v>4414.6294099999996</v>
      </c>
      <c r="C18" s="231">
        <v>15937.30975</v>
      </c>
      <c r="D18" s="241"/>
      <c r="E18" s="241">
        <f>B18+C18-D18</f>
        <v>20351.939160000002</v>
      </c>
      <c r="F18" s="231">
        <v>14745.26829</v>
      </c>
      <c r="G18" s="241"/>
      <c r="H18" s="241">
        <f>E18+F18</f>
        <v>35097.207450000002</v>
      </c>
    </row>
    <row r="19" spans="1:8" s="227" customFormat="1" ht="47.25">
      <c r="A19" s="232" t="s">
        <v>679</v>
      </c>
      <c r="B19" s="231">
        <v>17218</v>
      </c>
      <c r="C19" s="241"/>
      <c r="D19" s="241">
        <v>9387</v>
      </c>
      <c r="E19" s="241">
        <f>B19+C19-D19</f>
        <v>7831</v>
      </c>
      <c r="F19" s="241"/>
      <c r="G19" s="241">
        <v>7831</v>
      </c>
      <c r="H19" s="231">
        <f>E19-G19</f>
        <v>0</v>
      </c>
    </row>
    <row r="20" spans="1:8" s="227" customFormat="1">
      <c r="A20" s="233"/>
      <c r="B20" s="234"/>
      <c r="C20" s="234"/>
      <c r="D20" s="234"/>
      <c r="E20" s="235"/>
      <c r="F20" s="249"/>
      <c r="G20" s="250"/>
    </row>
    <row r="21" spans="1:8" ht="12.75">
      <c r="A21" s="199"/>
      <c r="B21" s="199"/>
      <c r="C21" s="199"/>
      <c r="D21" s="199"/>
      <c r="E21" s="199"/>
      <c r="F21" s="199"/>
      <c r="G21" s="199"/>
      <c r="H21" s="199"/>
    </row>
    <row r="22" spans="1:8" s="253" customFormat="1" ht="16.5">
      <c r="A22" s="236" t="s">
        <v>359</v>
      </c>
      <c r="B22" s="251"/>
      <c r="C22" s="251"/>
      <c r="D22" s="252"/>
      <c r="F22" s="254"/>
      <c r="H22" s="255" t="s">
        <v>665</v>
      </c>
    </row>
    <row r="23" spans="1:8">
      <c r="F23" s="256"/>
    </row>
    <row r="24" spans="1:8">
      <c r="C24" s="256"/>
    </row>
  </sheetData>
  <mergeCells count="1">
    <mergeCell ref="A13:H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B6" sqref="B6"/>
    </sheetView>
  </sheetViews>
  <sheetFormatPr defaultRowHeight="15"/>
  <cols>
    <col min="1" max="1" width="68.85546875" customWidth="1"/>
    <col min="2" max="2" width="29.85546875" customWidth="1"/>
    <col min="3" max="3" width="25.5703125" customWidth="1"/>
    <col min="5" max="5" width="11.140625" customWidth="1"/>
  </cols>
  <sheetData>
    <row r="1" spans="1:4">
      <c r="A1" s="98"/>
      <c r="B1" s="140" t="s">
        <v>693</v>
      </c>
      <c r="C1" s="198"/>
      <c r="D1" s="199"/>
    </row>
    <row r="2" spans="1:4">
      <c r="A2" s="98"/>
      <c r="B2" s="140" t="s">
        <v>609</v>
      </c>
      <c r="C2" s="198"/>
      <c r="D2" s="199"/>
    </row>
    <row r="3" spans="1:4">
      <c r="A3" s="98"/>
      <c r="B3" s="140" t="s">
        <v>610</v>
      </c>
      <c r="C3" s="198"/>
      <c r="D3" s="199"/>
    </row>
    <row r="4" spans="1:4">
      <c r="A4" s="98"/>
      <c r="B4" s="140" t="s">
        <v>611</v>
      </c>
      <c r="C4" s="198"/>
      <c r="D4" s="199"/>
    </row>
    <row r="5" spans="1:4">
      <c r="A5" s="98"/>
      <c r="B5" s="140" t="s">
        <v>612</v>
      </c>
      <c r="C5" s="200"/>
      <c r="D5" s="199"/>
    </row>
    <row r="6" spans="1:4">
      <c r="A6" s="98"/>
      <c r="B6" s="140" t="s">
        <v>364</v>
      </c>
      <c r="C6" s="200"/>
      <c r="D6" s="200"/>
    </row>
    <row r="7" spans="1:4">
      <c r="A7" s="98"/>
      <c r="B7" s="98"/>
      <c r="C7" s="201"/>
    </row>
    <row r="8" spans="1:4">
      <c r="A8" s="98"/>
      <c r="B8" s="140" t="s">
        <v>613</v>
      </c>
      <c r="C8" s="198"/>
      <c r="D8" s="199"/>
    </row>
    <row r="9" spans="1:4">
      <c r="A9" s="98"/>
      <c r="B9" s="140" t="s">
        <v>609</v>
      </c>
      <c r="C9" s="198"/>
      <c r="D9" s="199"/>
    </row>
    <row r="10" spans="1:4">
      <c r="A10" s="98"/>
      <c r="B10" s="140" t="s">
        <v>611</v>
      </c>
      <c r="C10" s="198"/>
      <c r="D10" s="199"/>
    </row>
    <row r="11" spans="1:4">
      <c r="A11" s="98"/>
      <c r="B11" s="140" t="s">
        <v>614</v>
      </c>
      <c r="C11" s="200"/>
      <c r="D11" s="199"/>
    </row>
    <row r="12" spans="1:4">
      <c r="A12" s="202"/>
      <c r="B12" s="140" t="s">
        <v>615</v>
      </c>
      <c r="C12" s="200"/>
      <c r="D12" s="200"/>
    </row>
    <row r="13" spans="1:4" ht="42" customHeight="1">
      <c r="A13" s="320" t="s">
        <v>616</v>
      </c>
      <c r="B13" s="321"/>
      <c r="C13" s="321"/>
    </row>
    <row r="14" spans="1:4">
      <c r="A14" s="77"/>
      <c r="B14" s="322" t="s">
        <v>617</v>
      </c>
      <c r="C14" s="322"/>
    </row>
    <row r="15" spans="1:4" ht="15.75">
      <c r="A15" s="203" t="s">
        <v>421</v>
      </c>
      <c r="B15" s="203" t="s">
        <v>352</v>
      </c>
      <c r="C15" s="203" t="s">
        <v>618</v>
      </c>
    </row>
    <row r="16" spans="1:4" ht="15.75">
      <c r="A16" s="204" t="s">
        <v>619</v>
      </c>
      <c r="B16" s="205" t="s">
        <v>620</v>
      </c>
      <c r="C16" s="206">
        <f>C17+C20+C25+C34</f>
        <v>-9.6406438387930393E-11</v>
      </c>
    </row>
    <row r="17" spans="1:6" ht="31.5">
      <c r="A17" s="204" t="s">
        <v>621</v>
      </c>
      <c r="B17" s="205" t="s">
        <v>622</v>
      </c>
      <c r="C17" s="206">
        <f>C18</f>
        <v>4414.6294099999996</v>
      </c>
    </row>
    <row r="18" spans="1:6" ht="31.5">
      <c r="A18" s="207" t="s">
        <v>623</v>
      </c>
      <c r="B18" s="208" t="s">
        <v>624</v>
      </c>
      <c r="C18" s="209">
        <f>C19</f>
        <v>4414.6294099999996</v>
      </c>
    </row>
    <row r="19" spans="1:6" ht="31.5">
      <c r="A19" s="210" t="s">
        <v>625</v>
      </c>
      <c r="B19" s="208" t="s">
        <v>626</v>
      </c>
      <c r="C19" s="209">
        <v>4414.6294099999996</v>
      </c>
    </row>
    <row r="20" spans="1:6" ht="31.5">
      <c r="A20" s="204" t="s">
        <v>627</v>
      </c>
      <c r="B20" s="205" t="s">
        <v>628</v>
      </c>
      <c r="C20" s="206">
        <f>C21+C23</f>
        <v>-20414.699999999997</v>
      </c>
    </row>
    <row r="21" spans="1:6" ht="31.5">
      <c r="A21" s="210" t="s">
        <v>629</v>
      </c>
      <c r="B21" s="211" t="s">
        <v>630</v>
      </c>
      <c r="C21" s="209">
        <v>0</v>
      </c>
    </row>
    <row r="22" spans="1:6" ht="47.25">
      <c r="A22" s="210" t="s">
        <v>631</v>
      </c>
      <c r="B22" s="211" t="s">
        <v>632</v>
      </c>
      <c r="C22" s="209">
        <v>0</v>
      </c>
      <c r="F22" s="212"/>
    </row>
    <row r="23" spans="1:6" ht="47.25">
      <c r="A23" s="207" t="s">
        <v>633</v>
      </c>
      <c r="B23" s="208" t="s">
        <v>634</v>
      </c>
      <c r="C23" s="213">
        <f>C24</f>
        <v>-20414.699999999997</v>
      </c>
      <c r="E23" s="212"/>
    </row>
    <row r="24" spans="1:6" ht="47.25">
      <c r="A24" s="207" t="s">
        <v>635</v>
      </c>
      <c r="B24" s="208" t="s">
        <v>636</v>
      </c>
      <c r="C24" s="213">
        <f>-12077.8-8336.9</f>
        <v>-20414.699999999997</v>
      </c>
    </row>
    <row r="25" spans="1:6" ht="31.5">
      <c r="A25" s="204" t="s">
        <v>637</v>
      </c>
      <c r="B25" s="205" t="s">
        <v>638</v>
      </c>
      <c r="C25" s="257">
        <f>C26+C30</f>
        <v>15870.070589999901</v>
      </c>
      <c r="E25" s="212"/>
    </row>
    <row r="26" spans="1:6" ht="15.75">
      <c r="A26" s="207" t="s">
        <v>639</v>
      </c>
      <c r="B26" s="208" t="s">
        <v>640</v>
      </c>
      <c r="C26" s="213">
        <f>C27</f>
        <v>-967491.24296000006</v>
      </c>
    </row>
    <row r="27" spans="1:6" ht="15.75">
      <c r="A27" s="207" t="s">
        <v>641</v>
      </c>
      <c r="B27" s="208" t="s">
        <v>642</v>
      </c>
      <c r="C27" s="209">
        <f>C28</f>
        <v>-967491.24296000006</v>
      </c>
    </row>
    <row r="28" spans="1:6" ht="15.75">
      <c r="A28" s="207" t="s">
        <v>643</v>
      </c>
      <c r="B28" s="208" t="s">
        <v>644</v>
      </c>
      <c r="C28" s="209">
        <f>C29</f>
        <v>-967491.24296000006</v>
      </c>
    </row>
    <row r="29" spans="1:6" ht="31.5">
      <c r="A29" s="207" t="s">
        <v>645</v>
      </c>
      <c r="B29" s="208" t="s">
        <v>646</v>
      </c>
      <c r="C29" s="209">
        <f>-962946.61355-130-4414.62941</f>
        <v>-967491.24296000006</v>
      </c>
    </row>
    <row r="30" spans="1:6" ht="15.75">
      <c r="A30" s="207" t="s">
        <v>647</v>
      </c>
      <c r="B30" s="208" t="s">
        <v>648</v>
      </c>
      <c r="C30" s="209">
        <f>C31</f>
        <v>983361.31354999996</v>
      </c>
    </row>
    <row r="31" spans="1:6" ht="15.75">
      <c r="A31" s="214" t="s">
        <v>649</v>
      </c>
      <c r="B31" s="215" t="s">
        <v>650</v>
      </c>
      <c r="C31" s="216">
        <f>C32</f>
        <v>983361.31354999996</v>
      </c>
    </row>
    <row r="32" spans="1:6" ht="15.75">
      <c r="A32" s="214" t="s">
        <v>651</v>
      </c>
      <c r="B32" s="217" t="s">
        <v>652</v>
      </c>
      <c r="C32" s="218">
        <f>C33</f>
        <v>983361.31354999996</v>
      </c>
    </row>
    <row r="33" spans="1:3" ht="31.5">
      <c r="A33" s="214" t="s">
        <v>653</v>
      </c>
      <c r="B33" s="217" t="s">
        <v>654</v>
      </c>
      <c r="C33" s="218">
        <f>962946.61355+20414.7</f>
        <v>983361.31354999996</v>
      </c>
    </row>
    <row r="34" spans="1:3" ht="31.5">
      <c r="A34" s="219" t="s">
        <v>655</v>
      </c>
      <c r="B34" s="220" t="s">
        <v>656</v>
      </c>
      <c r="C34" s="221">
        <v>130</v>
      </c>
    </row>
    <row r="35" spans="1:3" ht="31.5">
      <c r="A35" s="219" t="s">
        <v>657</v>
      </c>
      <c r="B35" s="220" t="s">
        <v>658</v>
      </c>
      <c r="C35" s="221">
        <v>130</v>
      </c>
    </row>
    <row r="36" spans="1:3" ht="31.5">
      <c r="A36" s="222" t="s">
        <v>659</v>
      </c>
      <c r="B36" s="220" t="s">
        <v>660</v>
      </c>
      <c r="C36" s="221">
        <v>130</v>
      </c>
    </row>
    <row r="37" spans="1:3" ht="47.25">
      <c r="A37" s="222" t="s">
        <v>661</v>
      </c>
      <c r="B37" s="220" t="s">
        <v>662</v>
      </c>
      <c r="C37" s="221">
        <v>130</v>
      </c>
    </row>
    <row r="38" spans="1:3" ht="47.25">
      <c r="A38" s="222" t="s">
        <v>663</v>
      </c>
      <c r="B38" s="220" t="s">
        <v>664</v>
      </c>
      <c r="C38" s="221">
        <v>130</v>
      </c>
    </row>
    <row r="41" spans="1:3" ht="15.75">
      <c r="A41" s="223" t="s">
        <v>359</v>
      </c>
      <c r="B41" s="77"/>
      <c r="C41" s="224" t="s">
        <v>665</v>
      </c>
    </row>
    <row r="42" spans="1:3">
      <c r="A42" s="77"/>
      <c r="B42" s="77"/>
      <c r="C42" s="225"/>
    </row>
  </sheetData>
  <mergeCells count="2">
    <mergeCell ref="A13:C13"/>
    <mergeCell ref="B14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80"/>
  <sheetViews>
    <sheetView showGridLines="0" workbookViewId="0">
      <selection activeCell="E334" sqref="E334"/>
    </sheetView>
  </sheetViews>
  <sheetFormatPr defaultRowHeight="15.75"/>
  <cols>
    <col min="1" max="1" width="61.5703125" style="3" customWidth="1"/>
    <col min="2" max="2" width="7.7109375" style="31" customWidth="1"/>
    <col min="3" max="3" width="10.5703125" style="31" customWidth="1"/>
    <col min="4" max="4" width="12.85546875" style="31" customWidth="1"/>
    <col min="5" max="5" width="9.28515625" style="31" customWidth="1"/>
    <col min="6" max="6" width="10.28515625" style="3" customWidth="1"/>
    <col min="7" max="7" width="9.28515625" style="3" bestFit="1" customWidth="1"/>
    <col min="8" max="16384" width="9.140625" style="3"/>
  </cols>
  <sheetData>
    <row r="1" spans="1:6" s="7" customFormat="1">
      <c r="B1" s="8"/>
      <c r="C1" s="8"/>
      <c r="D1" s="8"/>
      <c r="E1" s="8"/>
    </row>
    <row r="2" spans="1:6" s="7" customFormat="1">
      <c r="B2" s="8"/>
      <c r="C2" s="8"/>
      <c r="D2" s="8"/>
      <c r="E2" s="8"/>
    </row>
    <row r="3" spans="1:6" s="7" customFormat="1">
      <c r="B3" s="8"/>
      <c r="C3" s="8"/>
      <c r="D3" s="8"/>
      <c r="E3" s="8"/>
    </row>
    <row r="4" spans="1:6" s="7" customFormat="1">
      <c r="B4" s="8"/>
      <c r="C4" s="8"/>
      <c r="D4" s="8"/>
      <c r="E4" s="8"/>
    </row>
    <row r="5" spans="1:6" s="7" customFormat="1">
      <c r="B5" s="8"/>
      <c r="C5" s="8"/>
      <c r="D5" s="8"/>
      <c r="E5" s="8"/>
    </row>
    <row r="6" spans="1:6" s="7" customFormat="1">
      <c r="B6" s="8"/>
      <c r="C6" s="8"/>
      <c r="D6" s="8"/>
      <c r="E6" s="8"/>
    </row>
    <row r="7" spans="1:6" s="7" customFormat="1">
      <c r="B7" s="8"/>
      <c r="C7" s="8"/>
      <c r="D7" s="8"/>
      <c r="E7" s="8"/>
    </row>
    <row r="8" spans="1:6" s="9" customFormat="1" ht="12.75">
      <c r="B8" s="10"/>
      <c r="C8" s="10"/>
      <c r="D8" s="10"/>
      <c r="E8" s="10"/>
    </row>
    <row r="9" spans="1:6" s="9" customFormat="1" ht="12.75">
      <c r="B9" s="10"/>
      <c r="C9" s="10"/>
      <c r="D9" s="10"/>
      <c r="E9" s="10"/>
    </row>
    <row r="10" spans="1:6" s="9" customFormat="1" ht="12.75">
      <c r="B10" s="10"/>
      <c r="C10" s="10"/>
      <c r="D10" s="10"/>
      <c r="E10" s="10"/>
    </row>
    <row r="11" spans="1:6" s="9" customFormat="1" ht="12.75">
      <c r="B11" s="10"/>
      <c r="C11" s="10"/>
      <c r="D11" s="10"/>
      <c r="E11" s="10"/>
    </row>
    <row r="12" spans="1:6" s="9" customFormat="1" ht="12.75">
      <c r="B12" s="10"/>
      <c r="C12" s="10"/>
      <c r="D12" s="10"/>
      <c r="E12" s="10"/>
    </row>
    <row r="13" spans="1:6" s="9" customFormat="1" ht="15.75" customHeight="1">
      <c r="B13" s="10"/>
      <c r="C13" s="10"/>
      <c r="D13" s="10"/>
      <c r="E13" s="10"/>
    </row>
    <row r="14" spans="1:6" s="9" customFormat="1" ht="12.75">
      <c r="B14" s="10"/>
      <c r="C14" s="10"/>
      <c r="D14" s="10"/>
      <c r="E14" s="10"/>
    </row>
    <row r="15" spans="1:6" s="9" customFormat="1" ht="12.75">
      <c r="B15" s="10"/>
      <c r="C15" s="10"/>
      <c r="D15" s="10"/>
      <c r="E15" s="10"/>
    </row>
    <row r="16" spans="1:6" s="9" customFormat="1" ht="40.9" customHeight="1">
      <c r="A16" s="263" t="s">
        <v>350</v>
      </c>
      <c r="B16" s="263"/>
      <c r="C16" s="263"/>
      <c r="D16" s="263"/>
      <c r="E16" s="263"/>
      <c r="F16" s="263"/>
    </row>
    <row r="17" spans="1:6" s="9" customFormat="1" ht="18.75">
      <c r="A17" s="11"/>
      <c r="B17" s="11"/>
      <c r="C17" s="11"/>
      <c r="D17" s="11"/>
      <c r="E17" s="11"/>
      <c r="F17" s="11"/>
    </row>
    <row r="18" spans="1:6" s="9" customFormat="1" ht="12.75">
      <c r="A18" s="264" t="s">
        <v>351</v>
      </c>
      <c r="B18" s="267" t="s">
        <v>352</v>
      </c>
      <c r="C18" s="267"/>
      <c r="D18" s="267"/>
      <c r="E18" s="267"/>
      <c r="F18" s="264" t="s">
        <v>353</v>
      </c>
    </row>
    <row r="19" spans="1:6" s="9" customFormat="1" ht="25.5">
      <c r="A19" s="264"/>
      <c r="B19" s="12" t="s">
        <v>354</v>
      </c>
      <c r="C19" s="12" t="s">
        <v>355</v>
      </c>
      <c r="D19" s="12" t="s">
        <v>356</v>
      </c>
      <c r="E19" s="12" t="s">
        <v>357</v>
      </c>
      <c r="F19" s="264"/>
    </row>
    <row r="20" spans="1:6" ht="12.75" customHeight="1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</row>
    <row r="21" spans="1:6" s="19" customFormat="1">
      <c r="A21" s="17" t="s">
        <v>717</v>
      </c>
      <c r="B21" s="23">
        <v>1</v>
      </c>
      <c r="C21" s="23">
        <v>0</v>
      </c>
      <c r="D21" s="24" t="s">
        <v>698</v>
      </c>
      <c r="E21" s="25" t="s">
        <v>698</v>
      </c>
      <c r="F21" s="18">
        <f>100401.5+28.6</f>
        <v>100430.1</v>
      </c>
    </row>
    <row r="22" spans="1:6" ht="31.5">
      <c r="A22" s="15" t="s">
        <v>107</v>
      </c>
      <c r="B22" s="26">
        <v>1</v>
      </c>
      <c r="C22" s="26">
        <v>2</v>
      </c>
      <c r="D22" s="27" t="s">
        <v>698</v>
      </c>
      <c r="E22" s="28" t="s">
        <v>698</v>
      </c>
      <c r="F22" s="16">
        <v>2827.6</v>
      </c>
    </row>
    <row r="23" spans="1:6" ht="31.5">
      <c r="A23" s="15" t="s">
        <v>715</v>
      </c>
      <c r="B23" s="26">
        <v>1</v>
      </c>
      <c r="C23" s="26">
        <v>2</v>
      </c>
      <c r="D23" s="27" t="s">
        <v>714</v>
      </c>
      <c r="E23" s="28" t="s">
        <v>698</v>
      </c>
      <c r="F23" s="16">
        <v>2827.6</v>
      </c>
    </row>
    <row r="24" spans="1:6">
      <c r="A24" s="15" t="s">
        <v>106</v>
      </c>
      <c r="B24" s="26">
        <v>1</v>
      </c>
      <c r="C24" s="26">
        <v>2</v>
      </c>
      <c r="D24" s="27" t="s">
        <v>105</v>
      </c>
      <c r="E24" s="28" t="s">
        <v>698</v>
      </c>
      <c r="F24" s="16">
        <v>2827.6</v>
      </c>
    </row>
    <row r="25" spans="1:6">
      <c r="A25" s="15" t="s">
        <v>701</v>
      </c>
      <c r="B25" s="26">
        <v>1</v>
      </c>
      <c r="C25" s="26">
        <v>2</v>
      </c>
      <c r="D25" s="27" t="s">
        <v>104</v>
      </c>
      <c r="E25" s="28" t="s">
        <v>698</v>
      </c>
      <c r="F25" s="16">
        <v>1523.6</v>
      </c>
    </row>
    <row r="26" spans="1:6" ht="78.75">
      <c r="A26" s="15" t="s">
        <v>697</v>
      </c>
      <c r="B26" s="26">
        <v>1</v>
      </c>
      <c r="C26" s="26">
        <v>2</v>
      </c>
      <c r="D26" s="27" t="s">
        <v>104</v>
      </c>
      <c r="E26" s="28" t="s">
        <v>696</v>
      </c>
      <c r="F26" s="16">
        <v>1523.6</v>
      </c>
    </row>
    <row r="27" spans="1:6" ht="47.25">
      <c r="A27" s="15" t="s">
        <v>699</v>
      </c>
      <c r="B27" s="26">
        <v>1</v>
      </c>
      <c r="C27" s="26">
        <v>2</v>
      </c>
      <c r="D27" s="27" t="s">
        <v>103</v>
      </c>
      <c r="E27" s="28" t="s">
        <v>698</v>
      </c>
      <c r="F27" s="16">
        <v>1304</v>
      </c>
    </row>
    <row r="28" spans="1:6" ht="78.75">
      <c r="A28" s="15" t="s">
        <v>697</v>
      </c>
      <c r="B28" s="26">
        <v>1</v>
      </c>
      <c r="C28" s="26">
        <v>2</v>
      </c>
      <c r="D28" s="27" t="s">
        <v>103</v>
      </c>
      <c r="E28" s="28" t="s">
        <v>696</v>
      </c>
      <c r="F28" s="16">
        <v>1304</v>
      </c>
    </row>
    <row r="29" spans="1:6" ht="47.25">
      <c r="A29" s="15" t="s">
        <v>113</v>
      </c>
      <c r="B29" s="26">
        <v>1</v>
      </c>
      <c r="C29" s="26">
        <v>3</v>
      </c>
      <c r="D29" s="27" t="s">
        <v>698</v>
      </c>
      <c r="E29" s="28" t="s">
        <v>698</v>
      </c>
      <c r="F29" s="16">
        <v>1548.1</v>
      </c>
    </row>
    <row r="30" spans="1:6" ht="31.5">
      <c r="A30" s="15" t="s">
        <v>715</v>
      </c>
      <c r="B30" s="26">
        <v>1</v>
      </c>
      <c r="C30" s="26">
        <v>3</v>
      </c>
      <c r="D30" s="27" t="s">
        <v>714</v>
      </c>
      <c r="E30" s="28" t="s">
        <v>698</v>
      </c>
      <c r="F30" s="16">
        <v>1548.1</v>
      </c>
    </row>
    <row r="31" spans="1:6">
      <c r="A31" s="15" t="s">
        <v>713</v>
      </c>
      <c r="B31" s="26">
        <v>1</v>
      </c>
      <c r="C31" s="26">
        <v>3</v>
      </c>
      <c r="D31" s="27" t="s">
        <v>712</v>
      </c>
      <c r="E31" s="28" t="s">
        <v>698</v>
      </c>
      <c r="F31" s="16">
        <v>394.8</v>
      </c>
    </row>
    <row r="32" spans="1:6">
      <c r="A32" s="15" t="s">
        <v>701</v>
      </c>
      <c r="B32" s="26">
        <v>1</v>
      </c>
      <c r="C32" s="26">
        <v>3</v>
      </c>
      <c r="D32" s="27" t="s">
        <v>706</v>
      </c>
      <c r="E32" s="28" t="s">
        <v>698</v>
      </c>
      <c r="F32" s="16">
        <v>344.2</v>
      </c>
    </row>
    <row r="33" spans="1:6" ht="78.75">
      <c r="A33" s="15" t="s">
        <v>697</v>
      </c>
      <c r="B33" s="26">
        <v>1</v>
      </c>
      <c r="C33" s="26">
        <v>3</v>
      </c>
      <c r="D33" s="27" t="s">
        <v>706</v>
      </c>
      <c r="E33" s="28" t="s">
        <v>696</v>
      </c>
      <c r="F33" s="16">
        <v>334.4</v>
      </c>
    </row>
    <row r="34" spans="1:6" ht="31.5">
      <c r="A34" s="15" t="s">
        <v>711</v>
      </c>
      <c r="B34" s="26">
        <v>1</v>
      </c>
      <c r="C34" s="26">
        <v>3</v>
      </c>
      <c r="D34" s="27" t="s">
        <v>706</v>
      </c>
      <c r="E34" s="28" t="s">
        <v>710</v>
      </c>
      <c r="F34" s="16">
        <v>9.6</v>
      </c>
    </row>
    <row r="35" spans="1:6">
      <c r="A35" s="15" t="s">
        <v>707</v>
      </c>
      <c r="B35" s="26">
        <v>1</v>
      </c>
      <c r="C35" s="26">
        <v>3</v>
      </c>
      <c r="D35" s="27" t="s">
        <v>706</v>
      </c>
      <c r="E35" s="28" t="s">
        <v>705</v>
      </c>
      <c r="F35" s="16">
        <v>0.2</v>
      </c>
    </row>
    <row r="36" spans="1:6" ht="47.25">
      <c r="A36" s="15" t="s">
        <v>699</v>
      </c>
      <c r="B36" s="26">
        <v>1</v>
      </c>
      <c r="C36" s="26">
        <v>3</v>
      </c>
      <c r="D36" s="27" t="s">
        <v>704</v>
      </c>
      <c r="E36" s="28" t="s">
        <v>698</v>
      </c>
      <c r="F36" s="16">
        <v>50.6</v>
      </c>
    </row>
    <row r="37" spans="1:6" ht="78.75">
      <c r="A37" s="15" t="s">
        <v>697</v>
      </c>
      <c r="B37" s="26">
        <v>1</v>
      </c>
      <c r="C37" s="26">
        <v>3</v>
      </c>
      <c r="D37" s="27" t="s">
        <v>704</v>
      </c>
      <c r="E37" s="28" t="s">
        <v>696</v>
      </c>
      <c r="F37" s="16">
        <v>50.6</v>
      </c>
    </row>
    <row r="38" spans="1:6" ht="31.5">
      <c r="A38" s="15" t="s">
        <v>112</v>
      </c>
      <c r="B38" s="26">
        <v>1</v>
      </c>
      <c r="C38" s="26">
        <v>3</v>
      </c>
      <c r="D38" s="27" t="s">
        <v>111</v>
      </c>
      <c r="E38" s="28" t="s">
        <v>698</v>
      </c>
      <c r="F38" s="16">
        <v>1153.3</v>
      </c>
    </row>
    <row r="39" spans="1:6">
      <c r="A39" s="15" t="s">
        <v>701</v>
      </c>
      <c r="B39" s="26">
        <v>1</v>
      </c>
      <c r="C39" s="26">
        <v>3</v>
      </c>
      <c r="D39" s="27" t="s">
        <v>110</v>
      </c>
      <c r="E39" s="28" t="s">
        <v>698</v>
      </c>
      <c r="F39" s="16">
        <v>655.9</v>
      </c>
    </row>
    <row r="40" spans="1:6" ht="78.75">
      <c r="A40" s="15" t="s">
        <v>697</v>
      </c>
      <c r="B40" s="26">
        <v>1</v>
      </c>
      <c r="C40" s="26">
        <v>3</v>
      </c>
      <c r="D40" s="27" t="s">
        <v>110</v>
      </c>
      <c r="E40" s="28" t="s">
        <v>696</v>
      </c>
      <c r="F40" s="16">
        <v>655.9</v>
      </c>
    </row>
    <row r="41" spans="1:6" ht="47.25">
      <c r="A41" s="15" t="s">
        <v>699</v>
      </c>
      <c r="B41" s="26">
        <v>1</v>
      </c>
      <c r="C41" s="26">
        <v>3</v>
      </c>
      <c r="D41" s="27" t="s">
        <v>109</v>
      </c>
      <c r="E41" s="28" t="s">
        <v>698</v>
      </c>
      <c r="F41" s="16">
        <v>497.4</v>
      </c>
    </row>
    <row r="42" spans="1:6" ht="78.75">
      <c r="A42" s="15" t="s">
        <v>697</v>
      </c>
      <c r="B42" s="26">
        <v>1</v>
      </c>
      <c r="C42" s="26">
        <v>3</v>
      </c>
      <c r="D42" s="27" t="s">
        <v>109</v>
      </c>
      <c r="E42" s="28" t="s">
        <v>696</v>
      </c>
      <c r="F42" s="16">
        <v>497.4</v>
      </c>
    </row>
    <row r="43" spans="1:6" ht="47.25">
      <c r="A43" s="15" t="s">
        <v>102</v>
      </c>
      <c r="B43" s="26">
        <v>1</v>
      </c>
      <c r="C43" s="26">
        <v>4</v>
      </c>
      <c r="D43" s="27" t="s">
        <v>698</v>
      </c>
      <c r="E43" s="28" t="s">
        <v>698</v>
      </c>
      <c r="F43" s="16">
        <v>34614.6</v>
      </c>
    </row>
    <row r="44" spans="1:6" ht="31.5">
      <c r="A44" s="15" t="s">
        <v>715</v>
      </c>
      <c r="B44" s="26">
        <v>1</v>
      </c>
      <c r="C44" s="26">
        <v>4</v>
      </c>
      <c r="D44" s="27" t="s">
        <v>714</v>
      </c>
      <c r="E44" s="28" t="s">
        <v>698</v>
      </c>
      <c r="F44" s="16">
        <v>34612.199999999997</v>
      </c>
    </row>
    <row r="45" spans="1:6">
      <c r="A45" s="15" t="s">
        <v>713</v>
      </c>
      <c r="B45" s="26">
        <v>1</v>
      </c>
      <c r="C45" s="26">
        <v>4</v>
      </c>
      <c r="D45" s="27" t="s">
        <v>712</v>
      </c>
      <c r="E45" s="28" t="s">
        <v>698</v>
      </c>
      <c r="F45" s="16">
        <v>34612.199999999997</v>
      </c>
    </row>
    <row r="46" spans="1:6">
      <c r="A46" s="15" t="s">
        <v>701</v>
      </c>
      <c r="B46" s="26">
        <v>1</v>
      </c>
      <c r="C46" s="26">
        <v>4</v>
      </c>
      <c r="D46" s="27" t="s">
        <v>706</v>
      </c>
      <c r="E46" s="28" t="s">
        <v>698</v>
      </c>
      <c r="F46" s="16">
        <v>20317.7</v>
      </c>
    </row>
    <row r="47" spans="1:6" ht="78.75">
      <c r="A47" s="15" t="s">
        <v>697</v>
      </c>
      <c r="B47" s="26">
        <v>1</v>
      </c>
      <c r="C47" s="26">
        <v>4</v>
      </c>
      <c r="D47" s="27" t="s">
        <v>706</v>
      </c>
      <c r="E47" s="28" t="s">
        <v>696</v>
      </c>
      <c r="F47" s="16">
        <v>15471.9</v>
      </c>
    </row>
    <row r="48" spans="1:6" ht="31.5">
      <c r="A48" s="15" t="s">
        <v>711</v>
      </c>
      <c r="B48" s="26">
        <v>1</v>
      </c>
      <c r="C48" s="26">
        <v>4</v>
      </c>
      <c r="D48" s="27" t="s">
        <v>706</v>
      </c>
      <c r="E48" s="28" t="s">
        <v>710</v>
      </c>
      <c r="F48" s="16">
        <v>4797.3999999999996</v>
      </c>
    </row>
    <row r="49" spans="1:6">
      <c r="A49" s="15" t="s">
        <v>707</v>
      </c>
      <c r="B49" s="26">
        <v>1</v>
      </c>
      <c r="C49" s="26">
        <v>4</v>
      </c>
      <c r="D49" s="27" t="s">
        <v>706</v>
      </c>
      <c r="E49" s="28" t="s">
        <v>705</v>
      </c>
      <c r="F49" s="16">
        <v>48.4</v>
      </c>
    </row>
    <row r="50" spans="1:6" ht="47.25">
      <c r="A50" s="15" t="s">
        <v>699</v>
      </c>
      <c r="B50" s="26">
        <v>1</v>
      </c>
      <c r="C50" s="26">
        <v>4</v>
      </c>
      <c r="D50" s="27" t="s">
        <v>704</v>
      </c>
      <c r="E50" s="28" t="s">
        <v>698</v>
      </c>
      <c r="F50" s="16">
        <v>14294.5</v>
      </c>
    </row>
    <row r="51" spans="1:6" ht="78.75">
      <c r="A51" s="15" t="s">
        <v>697</v>
      </c>
      <c r="B51" s="26">
        <v>1</v>
      </c>
      <c r="C51" s="26">
        <v>4</v>
      </c>
      <c r="D51" s="27" t="s">
        <v>704</v>
      </c>
      <c r="E51" s="28" t="s">
        <v>696</v>
      </c>
      <c r="F51" s="16">
        <v>13849.7</v>
      </c>
    </row>
    <row r="52" spans="1:6" ht="31.5">
      <c r="A52" s="15" t="s">
        <v>711</v>
      </c>
      <c r="B52" s="26">
        <v>1</v>
      </c>
      <c r="C52" s="26">
        <v>4</v>
      </c>
      <c r="D52" s="27" t="s">
        <v>704</v>
      </c>
      <c r="E52" s="28" t="s">
        <v>710</v>
      </c>
      <c r="F52" s="16">
        <v>444.8</v>
      </c>
    </row>
    <row r="53" spans="1:6" ht="46.15" customHeight="1">
      <c r="A53" s="15" t="s">
        <v>101</v>
      </c>
      <c r="B53" s="26">
        <v>1</v>
      </c>
      <c r="C53" s="26">
        <v>4</v>
      </c>
      <c r="D53" s="27" t="s">
        <v>100</v>
      </c>
      <c r="E53" s="28" t="s">
        <v>698</v>
      </c>
      <c r="F53" s="16">
        <v>2.4</v>
      </c>
    </row>
    <row r="54" spans="1:6" ht="78.75">
      <c r="A54" s="15" t="s">
        <v>99</v>
      </c>
      <c r="B54" s="26">
        <v>1</v>
      </c>
      <c r="C54" s="26">
        <v>4</v>
      </c>
      <c r="D54" s="27" t="s">
        <v>98</v>
      </c>
      <c r="E54" s="28" t="s">
        <v>698</v>
      </c>
      <c r="F54" s="16">
        <v>2.4</v>
      </c>
    </row>
    <row r="55" spans="1:6" ht="63">
      <c r="A55" s="15" t="s">
        <v>97</v>
      </c>
      <c r="B55" s="26">
        <v>1</v>
      </c>
      <c r="C55" s="26">
        <v>4</v>
      </c>
      <c r="D55" s="27" t="s">
        <v>96</v>
      </c>
      <c r="E55" s="28" t="s">
        <v>698</v>
      </c>
      <c r="F55" s="16">
        <v>2.4</v>
      </c>
    </row>
    <row r="56" spans="1:6" ht="31.5">
      <c r="A56" s="15" t="s">
        <v>711</v>
      </c>
      <c r="B56" s="26">
        <v>1</v>
      </c>
      <c r="C56" s="26">
        <v>4</v>
      </c>
      <c r="D56" s="27" t="s">
        <v>96</v>
      </c>
      <c r="E56" s="28" t="s">
        <v>710</v>
      </c>
      <c r="F56" s="16">
        <v>2.4</v>
      </c>
    </row>
    <row r="57" spans="1:6">
      <c r="A57" s="15" t="s">
        <v>95</v>
      </c>
      <c r="B57" s="26">
        <v>1</v>
      </c>
      <c r="C57" s="26">
        <v>5</v>
      </c>
      <c r="D57" s="27" t="s">
        <v>698</v>
      </c>
      <c r="E57" s="28" t="s">
        <v>698</v>
      </c>
      <c r="F57" s="16">
        <v>3.8</v>
      </c>
    </row>
    <row r="58" spans="1:6">
      <c r="A58" s="15" t="s">
        <v>94</v>
      </c>
      <c r="B58" s="26">
        <v>1</v>
      </c>
      <c r="C58" s="26">
        <v>5</v>
      </c>
      <c r="D58" s="27" t="s">
        <v>93</v>
      </c>
      <c r="E58" s="28" t="s">
        <v>698</v>
      </c>
      <c r="F58" s="16">
        <v>3.8</v>
      </c>
    </row>
    <row r="59" spans="1:6" ht="47.25">
      <c r="A59" s="15" t="s">
        <v>92</v>
      </c>
      <c r="B59" s="26">
        <v>1</v>
      </c>
      <c r="C59" s="26">
        <v>5</v>
      </c>
      <c r="D59" s="27" t="s">
        <v>91</v>
      </c>
      <c r="E59" s="28" t="s">
        <v>698</v>
      </c>
      <c r="F59" s="16">
        <v>3.8</v>
      </c>
    </row>
    <row r="60" spans="1:6" ht="31.5">
      <c r="A60" s="15" t="s">
        <v>711</v>
      </c>
      <c r="B60" s="26">
        <v>1</v>
      </c>
      <c r="C60" s="26">
        <v>5</v>
      </c>
      <c r="D60" s="27" t="s">
        <v>91</v>
      </c>
      <c r="E60" s="28" t="s">
        <v>710</v>
      </c>
      <c r="F60" s="16">
        <v>3.8</v>
      </c>
    </row>
    <row r="61" spans="1:6" ht="47.25">
      <c r="A61" s="15" t="s">
        <v>716</v>
      </c>
      <c r="B61" s="26">
        <v>1</v>
      </c>
      <c r="C61" s="26">
        <v>6</v>
      </c>
      <c r="D61" s="27" t="s">
        <v>698</v>
      </c>
      <c r="E61" s="28" t="s">
        <v>698</v>
      </c>
      <c r="F61" s="16">
        <v>12922.7</v>
      </c>
    </row>
    <row r="62" spans="1:6" ht="31.5">
      <c r="A62" s="15" t="s">
        <v>715</v>
      </c>
      <c r="B62" s="26">
        <v>1</v>
      </c>
      <c r="C62" s="26">
        <v>6</v>
      </c>
      <c r="D62" s="27" t="s">
        <v>714</v>
      </c>
      <c r="E62" s="28" t="s">
        <v>698</v>
      </c>
      <c r="F62" s="16">
        <v>11284.6</v>
      </c>
    </row>
    <row r="63" spans="1:6">
      <c r="A63" s="15" t="s">
        <v>713</v>
      </c>
      <c r="B63" s="26">
        <v>1</v>
      </c>
      <c r="C63" s="26">
        <v>6</v>
      </c>
      <c r="D63" s="27" t="s">
        <v>712</v>
      </c>
      <c r="E63" s="28" t="s">
        <v>698</v>
      </c>
      <c r="F63" s="16">
        <v>10026.799999999999</v>
      </c>
    </row>
    <row r="64" spans="1:6">
      <c r="A64" s="15" t="s">
        <v>701</v>
      </c>
      <c r="B64" s="26">
        <v>1</v>
      </c>
      <c r="C64" s="26">
        <v>6</v>
      </c>
      <c r="D64" s="27" t="s">
        <v>706</v>
      </c>
      <c r="E64" s="28" t="s">
        <v>698</v>
      </c>
      <c r="F64" s="16">
        <v>6949.7</v>
      </c>
    </row>
    <row r="65" spans="1:6" ht="78.75">
      <c r="A65" s="15" t="s">
        <v>697</v>
      </c>
      <c r="B65" s="26">
        <v>1</v>
      </c>
      <c r="C65" s="26">
        <v>6</v>
      </c>
      <c r="D65" s="27" t="s">
        <v>706</v>
      </c>
      <c r="E65" s="28" t="s">
        <v>696</v>
      </c>
      <c r="F65" s="16">
        <v>6236.1</v>
      </c>
    </row>
    <row r="66" spans="1:6" ht="31.5">
      <c r="A66" s="15" t="s">
        <v>711</v>
      </c>
      <c r="B66" s="26">
        <v>1</v>
      </c>
      <c r="C66" s="26">
        <v>6</v>
      </c>
      <c r="D66" s="27" t="s">
        <v>706</v>
      </c>
      <c r="E66" s="28" t="s">
        <v>710</v>
      </c>
      <c r="F66" s="16">
        <v>622.29999999999995</v>
      </c>
    </row>
    <row r="67" spans="1:6">
      <c r="A67" s="15" t="s">
        <v>709</v>
      </c>
      <c r="B67" s="26">
        <v>1</v>
      </c>
      <c r="C67" s="26">
        <v>6</v>
      </c>
      <c r="D67" s="27" t="s">
        <v>706</v>
      </c>
      <c r="E67" s="28" t="s">
        <v>708</v>
      </c>
      <c r="F67" s="16">
        <v>91</v>
      </c>
    </row>
    <row r="68" spans="1:6">
      <c r="A68" s="15" t="s">
        <v>707</v>
      </c>
      <c r="B68" s="26">
        <v>1</v>
      </c>
      <c r="C68" s="26">
        <v>6</v>
      </c>
      <c r="D68" s="27" t="s">
        <v>706</v>
      </c>
      <c r="E68" s="28" t="s">
        <v>705</v>
      </c>
      <c r="F68" s="16">
        <v>0.3</v>
      </c>
    </row>
    <row r="69" spans="1:6" ht="47.25">
      <c r="A69" s="15" t="s">
        <v>699</v>
      </c>
      <c r="B69" s="26">
        <v>1</v>
      </c>
      <c r="C69" s="26">
        <v>6</v>
      </c>
      <c r="D69" s="27" t="s">
        <v>704</v>
      </c>
      <c r="E69" s="28" t="s">
        <v>698</v>
      </c>
      <c r="F69" s="16">
        <v>3077.1</v>
      </c>
    </row>
    <row r="70" spans="1:6" ht="78.75">
      <c r="A70" s="15" t="s">
        <v>697</v>
      </c>
      <c r="B70" s="26">
        <v>1</v>
      </c>
      <c r="C70" s="26">
        <v>6</v>
      </c>
      <c r="D70" s="27" t="s">
        <v>704</v>
      </c>
      <c r="E70" s="28" t="s">
        <v>696</v>
      </c>
      <c r="F70" s="16">
        <v>3077.1</v>
      </c>
    </row>
    <row r="71" spans="1:6" ht="31.5">
      <c r="A71" s="15" t="s">
        <v>703</v>
      </c>
      <c r="B71" s="26">
        <v>1</v>
      </c>
      <c r="C71" s="26">
        <v>6</v>
      </c>
      <c r="D71" s="27" t="s">
        <v>702</v>
      </c>
      <c r="E71" s="28" t="s">
        <v>698</v>
      </c>
      <c r="F71" s="16">
        <v>1257.8</v>
      </c>
    </row>
    <row r="72" spans="1:6">
      <c r="A72" s="15" t="s">
        <v>701</v>
      </c>
      <c r="B72" s="26">
        <v>1</v>
      </c>
      <c r="C72" s="26">
        <v>6</v>
      </c>
      <c r="D72" s="27" t="s">
        <v>700</v>
      </c>
      <c r="E72" s="28" t="s">
        <v>698</v>
      </c>
      <c r="F72" s="16">
        <v>706.2</v>
      </c>
    </row>
    <row r="73" spans="1:6" ht="78.75">
      <c r="A73" s="15" t="s">
        <v>697</v>
      </c>
      <c r="B73" s="26">
        <v>1</v>
      </c>
      <c r="C73" s="26">
        <v>6</v>
      </c>
      <c r="D73" s="27" t="s">
        <v>700</v>
      </c>
      <c r="E73" s="28" t="s">
        <v>696</v>
      </c>
      <c r="F73" s="16">
        <v>706.2</v>
      </c>
    </row>
    <row r="74" spans="1:6" ht="47.25">
      <c r="A74" s="15" t="s">
        <v>699</v>
      </c>
      <c r="B74" s="26">
        <v>1</v>
      </c>
      <c r="C74" s="26">
        <v>6</v>
      </c>
      <c r="D74" s="27" t="s">
        <v>695</v>
      </c>
      <c r="E74" s="28" t="s">
        <v>698</v>
      </c>
      <c r="F74" s="16">
        <v>551.6</v>
      </c>
    </row>
    <row r="75" spans="1:6" ht="78.75">
      <c r="A75" s="15" t="s">
        <v>697</v>
      </c>
      <c r="B75" s="26">
        <v>1</v>
      </c>
      <c r="C75" s="26">
        <v>6</v>
      </c>
      <c r="D75" s="27" t="s">
        <v>695</v>
      </c>
      <c r="E75" s="28" t="s">
        <v>696</v>
      </c>
      <c r="F75" s="16">
        <v>551.6</v>
      </c>
    </row>
    <row r="76" spans="1:6" ht="47.25">
      <c r="A76" s="15" t="s">
        <v>171</v>
      </c>
      <c r="B76" s="26">
        <v>1</v>
      </c>
      <c r="C76" s="26">
        <v>6</v>
      </c>
      <c r="D76" s="27" t="s">
        <v>170</v>
      </c>
      <c r="E76" s="28" t="s">
        <v>698</v>
      </c>
      <c r="F76" s="16">
        <v>1638.1</v>
      </c>
    </row>
    <row r="77" spans="1:6" ht="18.600000000000001" customHeight="1">
      <c r="A77" s="15" t="s">
        <v>169</v>
      </c>
      <c r="B77" s="26">
        <v>1</v>
      </c>
      <c r="C77" s="26">
        <v>6</v>
      </c>
      <c r="D77" s="27" t="s">
        <v>168</v>
      </c>
      <c r="E77" s="28" t="s">
        <v>698</v>
      </c>
      <c r="F77" s="16">
        <v>1638.1</v>
      </c>
    </row>
    <row r="78" spans="1:6" ht="31.5">
      <c r="A78" s="15" t="s">
        <v>194</v>
      </c>
      <c r="B78" s="26">
        <v>1</v>
      </c>
      <c r="C78" s="26">
        <v>6</v>
      </c>
      <c r="D78" s="27" t="s">
        <v>193</v>
      </c>
      <c r="E78" s="28" t="s">
        <v>698</v>
      </c>
      <c r="F78" s="16">
        <v>42.9</v>
      </c>
    </row>
    <row r="79" spans="1:6" ht="31.5">
      <c r="A79" s="15" t="s">
        <v>711</v>
      </c>
      <c r="B79" s="26">
        <v>1</v>
      </c>
      <c r="C79" s="26">
        <v>6</v>
      </c>
      <c r="D79" s="27" t="s">
        <v>193</v>
      </c>
      <c r="E79" s="28" t="s">
        <v>710</v>
      </c>
      <c r="F79" s="16">
        <v>42.9</v>
      </c>
    </row>
    <row r="80" spans="1:6" ht="31.5">
      <c r="A80" s="15" t="s">
        <v>192</v>
      </c>
      <c r="B80" s="26">
        <v>1</v>
      </c>
      <c r="C80" s="26">
        <v>6</v>
      </c>
      <c r="D80" s="27" t="s">
        <v>191</v>
      </c>
      <c r="E80" s="28" t="s">
        <v>698</v>
      </c>
      <c r="F80" s="16">
        <v>1595.2</v>
      </c>
    </row>
    <row r="81" spans="1:6" ht="31.5">
      <c r="A81" s="15" t="s">
        <v>711</v>
      </c>
      <c r="B81" s="26">
        <v>1</v>
      </c>
      <c r="C81" s="26">
        <v>6</v>
      </c>
      <c r="D81" s="27" t="s">
        <v>191</v>
      </c>
      <c r="E81" s="28" t="s">
        <v>710</v>
      </c>
      <c r="F81" s="16">
        <v>1595.2</v>
      </c>
    </row>
    <row r="82" spans="1:6">
      <c r="A82" s="15" t="s">
        <v>85</v>
      </c>
      <c r="B82" s="26">
        <v>1</v>
      </c>
      <c r="C82" s="26">
        <v>11</v>
      </c>
      <c r="D82" s="27" t="s">
        <v>698</v>
      </c>
      <c r="E82" s="28" t="s">
        <v>698</v>
      </c>
      <c r="F82" s="16">
        <v>300</v>
      </c>
    </row>
    <row r="83" spans="1:6">
      <c r="A83" s="15" t="s">
        <v>85</v>
      </c>
      <c r="B83" s="26">
        <v>1</v>
      </c>
      <c r="C83" s="26">
        <v>11</v>
      </c>
      <c r="D83" s="27" t="s">
        <v>84</v>
      </c>
      <c r="E83" s="28" t="s">
        <v>698</v>
      </c>
      <c r="F83" s="16">
        <v>300</v>
      </c>
    </row>
    <row r="84" spans="1:6">
      <c r="A84" s="15" t="s">
        <v>83</v>
      </c>
      <c r="B84" s="26">
        <v>1</v>
      </c>
      <c r="C84" s="26">
        <v>11</v>
      </c>
      <c r="D84" s="27" t="s">
        <v>82</v>
      </c>
      <c r="E84" s="28" t="s">
        <v>698</v>
      </c>
      <c r="F84" s="16">
        <v>300</v>
      </c>
    </row>
    <row r="85" spans="1:6" ht="31.5">
      <c r="A85" s="15" t="s">
        <v>81</v>
      </c>
      <c r="B85" s="26">
        <v>1</v>
      </c>
      <c r="C85" s="26">
        <v>11</v>
      </c>
      <c r="D85" s="27" t="s">
        <v>80</v>
      </c>
      <c r="E85" s="28" t="s">
        <v>698</v>
      </c>
      <c r="F85" s="16">
        <v>300</v>
      </c>
    </row>
    <row r="86" spans="1:6">
      <c r="A86" s="15" t="s">
        <v>707</v>
      </c>
      <c r="B86" s="26">
        <v>1</v>
      </c>
      <c r="C86" s="26">
        <v>11</v>
      </c>
      <c r="D86" s="27" t="s">
        <v>80</v>
      </c>
      <c r="E86" s="28" t="s">
        <v>705</v>
      </c>
      <c r="F86" s="16">
        <v>300</v>
      </c>
    </row>
    <row r="87" spans="1:6">
      <c r="A87" s="15" t="s">
        <v>79</v>
      </c>
      <c r="B87" s="26">
        <v>1</v>
      </c>
      <c r="C87" s="26">
        <v>13</v>
      </c>
      <c r="D87" s="27" t="s">
        <v>698</v>
      </c>
      <c r="E87" s="28" t="s">
        <v>698</v>
      </c>
      <c r="F87" s="16">
        <f>48184.7+28.6</f>
        <v>48213.299999999996</v>
      </c>
    </row>
    <row r="88" spans="1:6" ht="31.5">
      <c r="A88" s="15" t="s">
        <v>715</v>
      </c>
      <c r="B88" s="26">
        <v>1</v>
      </c>
      <c r="C88" s="26">
        <v>13</v>
      </c>
      <c r="D88" s="27" t="s">
        <v>714</v>
      </c>
      <c r="E88" s="28" t="s">
        <v>698</v>
      </c>
      <c r="F88" s="16">
        <v>6580.7</v>
      </c>
    </row>
    <row r="89" spans="1:6" ht="31.5">
      <c r="A89" s="15" t="s">
        <v>734</v>
      </c>
      <c r="B89" s="26">
        <v>1</v>
      </c>
      <c r="C89" s="26">
        <v>13</v>
      </c>
      <c r="D89" s="27" t="s">
        <v>733</v>
      </c>
      <c r="E89" s="28" t="s">
        <v>698</v>
      </c>
      <c r="F89" s="16">
        <v>2840.6</v>
      </c>
    </row>
    <row r="90" spans="1:6" ht="63">
      <c r="A90" s="15" t="s">
        <v>78</v>
      </c>
      <c r="B90" s="26">
        <v>1</v>
      </c>
      <c r="C90" s="26">
        <v>13</v>
      </c>
      <c r="D90" s="27" t="s">
        <v>77</v>
      </c>
      <c r="E90" s="28" t="s">
        <v>698</v>
      </c>
      <c r="F90" s="16">
        <v>1177</v>
      </c>
    </row>
    <row r="91" spans="1:6" ht="78.75">
      <c r="A91" s="15" t="s">
        <v>697</v>
      </c>
      <c r="B91" s="26">
        <v>1</v>
      </c>
      <c r="C91" s="26">
        <v>13</v>
      </c>
      <c r="D91" s="27" t="s">
        <v>77</v>
      </c>
      <c r="E91" s="28" t="s">
        <v>696</v>
      </c>
      <c r="F91" s="16">
        <v>967.4</v>
      </c>
    </row>
    <row r="92" spans="1:6" ht="31.5">
      <c r="A92" s="15" t="s">
        <v>711</v>
      </c>
      <c r="B92" s="26">
        <v>1</v>
      </c>
      <c r="C92" s="26">
        <v>13</v>
      </c>
      <c r="D92" s="27" t="s">
        <v>77</v>
      </c>
      <c r="E92" s="28" t="s">
        <v>710</v>
      </c>
      <c r="F92" s="16">
        <v>209.6</v>
      </c>
    </row>
    <row r="93" spans="1:6" ht="31.5">
      <c r="A93" s="15" t="s">
        <v>76</v>
      </c>
      <c r="B93" s="26">
        <v>1</v>
      </c>
      <c r="C93" s="26">
        <v>13</v>
      </c>
      <c r="D93" s="27" t="s">
        <v>75</v>
      </c>
      <c r="E93" s="28" t="s">
        <v>698</v>
      </c>
      <c r="F93" s="16">
        <v>605.20000000000005</v>
      </c>
    </row>
    <row r="94" spans="1:6" ht="78.75">
      <c r="A94" s="15" t="s">
        <v>697</v>
      </c>
      <c r="B94" s="26">
        <v>1</v>
      </c>
      <c r="C94" s="26">
        <v>13</v>
      </c>
      <c r="D94" s="27" t="s">
        <v>75</v>
      </c>
      <c r="E94" s="28" t="s">
        <v>696</v>
      </c>
      <c r="F94" s="16">
        <v>554.20000000000005</v>
      </c>
    </row>
    <row r="95" spans="1:6" ht="31.5">
      <c r="A95" s="15" t="s">
        <v>711</v>
      </c>
      <c r="B95" s="26">
        <v>1</v>
      </c>
      <c r="C95" s="26">
        <v>13</v>
      </c>
      <c r="D95" s="27" t="s">
        <v>75</v>
      </c>
      <c r="E95" s="28" t="s">
        <v>710</v>
      </c>
      <c r="F95" s="16">
        <v>51</v>
      </c>
    </row>
    <row r="96" spans="1:6" ht="47.25">
      <c r="A96" s="15" t="s">
        <v>74</v>
      </c>
      <c r="B96" s="26">
        <v>1</v>
      </c>
      <c r="C96" s="26">
        <v>13</v>
      </c>
      <c r="D96" s="27" t="s">
        <v>73</v>
      </c>
      <c r="E96" s="28" t="s">
        <v>698</v>
      </c>
      <c r="F96" s="16">
        <v>452.5</v>
      </c>
    </row>
    <row r="97" spans="1:6" ht="78.75">
      <c r="A97" s="15" t="s">
        <v>697</v>
      </c>
      <c r="B97" s="26">
        <v>1</v>
      </c>
      <c r="C97" s="26">
        <v>13</v>
      </c>
      <c r="D97" s="27" t="s">
        <v>73</v>
      </c>
      <c r="E97" s="28" t="s">
        <v>696</v>
      </c>
      <c r="F97" s="16">
        <v>393.5</v>
      </c>
    </row>
    <row r="98" spans="1:6" ht="31.5">
      <c r="A98" s="15" t="s">
        <v>711</v>
      </c>
      <c r="B98" s="26">
        <v>1</v>
      </c>
      <c r="C98" s="26">
        <v>13</v>
      </c>
      <c r="D98" s="27" t="s">
        <v>73</v>
      </c>
      <c r="E98" s="28" t="s">
        <v>710</v>
      </c>
      <c r="F98" s="16">
        <v>59</v>
      </c>
    </row>
    <row r="99" spans="1:6" ht="47.25">
      <c r="A99" s="15" t="s">
        <v>72</v>
      </c>
      <c r="B99" s="26">
        <v>1</v>
      </c>
      <c r="C99" s="26">
        <v>13</v>
      </c>
      <c r="D99" s="27" t="s">
        <v>71</v>
      </c>
      <c r="E99" s="28" t="s">
        <v>698</v>
      </c>
      <c r="F99" s="16">
        <v>605.20000000000005</v>
      </c>
    </row>
    <row r="100" spans="1:6" ht="78.75">
      <c r="A100" s="15" t="s">
        <v>697</v>
      </c>
      <c r="B100" s="26">
        <v>1</v>
      </c>
      <c r="C100" s="26">
        <v>13</v>
      </c>
      <c r="D100" s="27" t="s">
        <v>71</v>
      </c>
      <c r="E100" s="28" t="s">
        <v>696</v>
      </c>
      <c r="F100" s="16">
        <v>557.70000000000005</v>
      </c>
    </row>
    <row r="101" spans="1:6" ht="31.5">
      <c r="A101" s="15" t="s">
        <v>711</v>
      </c>
      <c r="B101" s="26">
        <v>1</v>
      </c>
      <c r="C101" s="26">
        <v>13</v>
      </c>
      <c r="D101" s="27" t="s">
        <v>71</v>
      </c>
      <c r="E101" s="28" t="s">
        <v>710</v>
      </c>
      <c r="F101" s="16">
        <v>47.5</v>
      </c>
    </row>
    <row r="102" spans="1:6" ht="94.5">
      <c r="A102" s="15" t="s">
        <v>70</v>
      </c>
      <c r="B102" s="26">
        <v>1</v>
      </c>
      <c r="C102" s="26">
        <v>13</v>
      </c>
      <c r="D102" s="27" t="s">
        <v>69</v>
      </c>
      <c r="E102" s="28" t="s">
        <v>698</v>
      </c>
      <c r="F102" s="16">
        <v>0.7</v>
      </c>
    </row>
    <row r="103" spans="1:6" ht="31.5">
      <c r="A103" s="15" t="s">
        <v>711</v>
      </c>
      <c r="B103" s="26">
        <v>1</v>
      </c>
      <c r="C103" s="26">
        <v>13</v>
      </c>
      <c r="D103" s="27" t="s">
        <v>69</v>
      </c>
      <c r="E103" s="28" t="s">
        <v>710</v>
      </c>
      <c r="F103" s="16">
        <v>0.7</v>
      </c>
    </row>
    <row r="104" spans="1:6">
      <c r="A104" s="15" t="s">
        <v>713</v>
      </c>
      <c r="B104" s="26">
        <v>1</v>
      </c>
      <c r="C104" s="26">
        <v>13</v>
      </c>
      <c r="D104" s="27" t="s">
        <v>712</v>
      </c>
      <c r="E104" s="28" t="s">
        <v>698</v>
      </c>
      <c r="F104" s="16">
        <v>3740.1</v>
      </c>
    </row>
    <row r="105" spans="1:6">
      <c r="A105" s="15" t="s">
        <v>701</v>
      </c>
      <c r="B105" s="26">
        <v>1</v>
      </c>
      <c r="C105" s="26">
        <v>13</v>
      </c>
      <c r="D105" s="27" t="s">
        <v>706</v>
      </c>
      <c r="E105" s="28" t="s">
        <v>698</v>
      </c>
      <c r="F105" s="16">
        <v>2114.3000000000002</v>
      </c>
    </row>
    <row r="106" spans="1:6" ht="78.75">
      <c r="A106" s="15" t="s">
        <v>697</v>
      </c>
      <c r="B106" s="26">
        <v>1</v>
      </c>
      <c r="C106" s="26">
        <v>13</v>
      </c>
      <c r="D106" s="27" t="s">
        <v>706</v>
      </c>
      <c r="E106" s="28" t="s">
        <v>696</v>
      </c>
      <c r="F106" s="16">
        <v>2043.6</v>
      </c>
    </row>
    <row r="107" spans="1:6" ht="31.5">
      <c r="A107" s="15" t="s">
        <v>711</v>
      </c>
      <c r="B107" s="26">
        <v>1</v>
      </c>
      <c r="C107" s="26">
        <v>13</v>
      </c>
      <c r="D107" s="27" t="s">
        <v>706</v>
      </c>
      <c r="E107" s="28" t="s">
        <v>710</v>
      </c>
      <c r="F107" s="16">
        <v>69.5</v>
      </c>
    </row>
    <row r="108" spans="1:6">
      <c r="A108" s="15" t="s">
        <v>707</v>
      </c>
      <c r="B108" s="26">
        <v>1</v>
      </c>
      <c r="C108" s="26">
        <v>13</v>
      </c>
      <c r="D108" s="27" t="s">
        <v>706</v>
      </c>
      <c r="E108" s="28" t="s">
        <v>705</v>
      </c>
      <c r="F108" s="16">
        <v>1.2</v>
      </c>
    </row>
    <row r="109" spans="1:6" ht="47.25">
      <c r="A109" s="15" t="s">
        <v>699</v>
      </c>
      <c r="B109" s="26">
        <v>1</v>
      </c>
      <c r="C109" s="26">
        <v>13</v>
      </c>
      <c r="D109" s="27" t="s">
        <v>704</v>
      </c>
      <c r="E109" s="28" t="s">
        <v>698</v>
      </c>
      <c r="F109" s="16">
        <v>1625.8</v>
      </c>
    </row>
    <row r="110" spans="1:6" ht="78.75">
      <c r="A110" s="15" t="s">
        <v>697</v>
      </c>
      <c r="B110" s="26">
        <v>1</v>
      </c>
      <c r="C110" s="26">
        <v>13</v>
      </c>
      <c r="D110" s="27" t="s">
        <v>704</v>
      </c>
      <c r="E110" s="28" t="s">
        <v>696</v>
      </c>
      <c r="F110" s="16">
        <v>1625.8</v>
      </c>
    </row>
    <row r="111" spans="1:6" ht="31.5">
      <c r="A111" s="15" t="s">
        <v>803</v>
      </c>
      <c r="B111" s="26">
        <v>1</v>
      </c>
      <c r="C111" s="26">
        <v>13</v>
      </c>
      <c r="D111" s="27" t="s">
        <v>802</v>
      </c>
      <c r="E111" s="28" t="s">
        <v>698</v>
      </c>
      <c r="F111" s="16">
        <v>2565.1</v>
      </c>
    </row>
    <row r="112" spans="1:6" ht="16.149999999999999" customHeight="1">
      <c r="A112" s="15" t="s">
        <v>801</v>
      </c>
      <c r="B112" s="26">
        <v>1</v>
      </c>
      <c r="C112" s="26">
        <v>13</v>
      </c>
      <c r="D112" s="27" t="s">
        <v>800</v>
      </c>
      <c r="E112" s="28" t="s">
        <v>698</v>
      </c>
      <c r="F112" s="16">
        <v>2565.1</v>
      </c>
    </row>
    <row r="113" spans="1:6" ht="31.5">
      <c r="A113" s="15" t="s">
        <v>68</v>
      </c>
      <c r="B113" s="26">
        <v>1</v>
      </c>
      <c r="C113" s="26">
        <v>13</v>
      </c>
      <c r="D113" s="27" t="s">
        <v>67</v>
      </c>
      <c r="E113" s="28" t="s">
        <v>698</v>
      </c>
      <c r="F113" s="16">
        <v>2565.1</v>
      </c>
    </row>
    <row r="114" spans="1:6" ht="31.5">
      <c r="A114" s="15" t="s">
        <v>711</v>
      </c>
      <c r="B114" s="26">
        <v>1</v>
      </c>
      <c r="C114" s="26">
        <v>13</v>
      </c>
      <c r="D114" s="27" t="s">
        <v>67</v>
      </c>
      <c r="E114" s="28" t="s">
        <v>710</v>
      </c>
      <c r="F114" s="16">
        <v>2361.3000000000002</v>
      </c>
    </row>
    <row r="115" spans="1:6">
      <c r="A115" s="15" t="s">
        <v>707</v>
      </c>
      <c r="B115" s="26">
        <v>1</v>
      </c>
      <c r="C115" s="26">
        <v>13</v>
      </c>
      <c r="D115" s="27" t="s">
        <v>67</v>
      </c>
      <c r="E115" s="28" t="s">
        <v>705</v>
      </c>
      <c r="F115" s="16">
        <v>203.8</v>
      </c>
    </row>
    <row r="116" spans="1:6" ht="31.5">
      <c r="A116" s="15" t="s">
        <v>361</v>
      </c>
      <c r="B116" s="26">
        <v>1</v>
      </c>
      <c r="C116" s="26">
        <v>13</v>
      </c>
      <c r="D116" s="27" t="s">
        <v>66</v>
      </c>
      <c r="E116" s="28" t="s">
        <v>698</v>
      </c>
      <c r="F116" s="16">
        <v>109.4</v>
      </c>
    </row>
    <row r="117" spans="1:6" ht="31.5">
      <c r="A117" s="15" t="s">
        <v>65</v>
      </c>
      <c r="B117" s="26">
        <v>1</v>
      </c>
      <c r="C117" s="26">
        <v>13</v>
      </c>
      <c r="D117" s="27" t="s">
        <v>64</v>
      </c>
      <c r="E117" s="28" t="s">
        <v>698</v>
      </c>
      <c r="F117" s="16">
        <v>109.4</v>
      </c>
    </row>
    <row r="118" spans="1:6" ht="31.5">
      <c r="A118" s="15" t="s">
        <v>711</v>
      </c>
      <c r="B118" s="26">
        <v>1</v>
      </c>
      <c r="C118" s="26">
        <v>13</v>
      </c>
      <c r="D118" s="27" t="s">
        <v>64</v>
      </c>
      <c r="E118" s="28" t="s">
        <v>710</v>
      </c>
      <c r="F118" s="16">
        <v>5.9</v>
      </c>
    </row>
    <row r="119" spans="1:6">
      <c r="A119" s="15" t="s">
        <v>707</v>
      </c>
      <c r="B119" s="26">
        <v>1</v>
      </c>
      <c r="C119" s="26">
        <v>13</v>
      </c>
      <c r="D119" s="27" t="s">
        <v>64</v>
      </c>
      <c r="E119" s="28" t="s">
        <v>705</v>
      </c>
      <c r="F119" s="16">
        <v>103.5</v>
      </c>
    </row>
    <row r="120" spans="1:6">
      <c r="A120" s="15" t="s">
        <v>190</v>
      </c>
      <c r="B120" s="26">
        <v>1</v>
      </c>
      <c r="C120" s="26">
        <v>13</v>
      </c>
      <c r="D120" s="27" t="s">
        <v>189</v>
      </c>
      <c r="E120" s="28" t="s">
        <v>698</v>
      </c>
      <c r="F120" s="16">
        <f>19725.8+28.6</f>
        <v>19754.399999999998</v>
      </c>
    </row>
    <row r="121" spans="1:6" ht="31.5">
      <c r="A121" s="15" t="s">
        <v>188</v>
      </c>
      <c r="B121" s="26">
        <v>1</v>
      </c>
      <c r="C121" s="26">
        <v>13</v>
      </c>
      <c r="D121" s="27" t="s">
        <v>187</v>
      </c>
      <c r="E121" s="28" t="s">
        <v>698</v>
      </c>
      <c r="F121" s="16">
        <f>11824.8+28.6</f>
        <v>11853.4</v>
      </c>
    </row>
    <row r="122" spans="1:6" ht="78.75">
      <c r="A122" s="15" t="s">
        <v>697</v>
      </c>
      <c r="B122" s="26">
        <v>1</v>
      </c>
      <c r="C122" s="26">
        <v>13</v>
      </c>
      <c r="D122" s="27" t="s">
        <v>187</v>
      </c>
      <c r="E122" s="28" t="s">
        <v>696</v>
      </c>
      <c r="F122" s="16">
        <v>11375.1</v>
      </c>
    </row>
    <row r="123" spans="1:6" ht="31.5">
      <c r="A123" s="15" t="s">
        <v>711</v>
      </c>
      <c r="B123" s="26">
        <v>1</v>
      </c>
      <c r="C123" s="26">
        <v>13</v>
      </c>
      <c r="D123" s="27" t="s">
        <v>187</v>
      </c>
      <c r="E123" s="28" t="s">
        <v>710</v>
      </c>
      <c r="F123" s="16">
        <f>449+28.6</f>
        <v>477.6</v>
      </c>
    </row>
    <row r="124" spans="1:6">
      <c r="A124" s="15" t="s">
        <v>707</v>
      </c>
      <c r="B124" s="26">
        <v>1</v>
      </c>
      <c r="C124" s="26">
        <v>13</v>
      </c>
      <c r="D124" s="27" t="s">
        <v>187</v>
      </c>
      <c r="E124" s="28" t="s">
        <v>705</v>
      </c>
      <c r="F124" s="16">
        <v>0.7</v>
      </c>
    </row>
    <row r="125" spans="1:6" ht="47.25">
      <c r="A125" s="15" t="s">
        <v>699</v>
      </c>
      <c r="B125" s="26">
        <v>1</v>
      </c>
      <c r="C125" s="26">
        <v>13</v>
      </c>
      <c r="D125" s="27" t="s">
        <v>195</v>
      </c>
      <c r="E125" s="28" t="s">
        <v>698</v>
      </c>
      <c r="F125" s="16">
        <v>7901</v>
      </c>
    </row>
    <row r="126" spans="1:6" ht="78.75">
      <c r="A126" s="15" t="s">
        <v>697</v>
      </c>
      <c r="B126" s="26">
        <v>1</v>
      </c>
      <c r="C126" s="26">
        <v>13</v>
      </c>
      <c r="D126" s="27" t="s">
        <v>195</v>
      </c>
      <c r="E126" s="28" t="s">
        <v>696</v>
      </c>
      <c r="F126" s="16">
        <v>7901</v>
      </c>
    </row>
    <row r="127" spans="1:6" ht="47.25">
      <c r="A127" s="15" t="s">
        <v>162</v>
      </c>
      <c r="B127" s="26">
        <v>1</v>
      </c>
      <c r="C127" s="26">
        <v>13</v>
      </c>
      <c r="D127" s="27" t="s">
        <v>161</v>
      </c>
      <c r="E127" s="28" t="s">
        <v>698</v>
      </c>
      <c r="F127" s="16">
        <v>17602.599999999999</v>
      </c>
    </row>
    <row r="128" spans="1:6">
      <c r="A128" s="15" t="s">
        <v>160</v>
      </c>
      <c r="B128" s="26">
        <v>1</v>
      </c>
      <c r="C128" s="26">
        <v>13</v>
      </c>
      <c r="D128" s="27" t="s">
        <v>159</v>
      </c>
      <c r="E128" s="28" t="s">
        <v>698</v>
      </c>
      <c r="F128" s="16">
        <v>1122.9000000000001</v>
      </c>
    </row>
    <row r="129" spans="1:6" ht="31.5">
      <c r="A129" s="15" t="s">
        <v>129</v>
      </c>
      <c r="B129" s="26">
        <v>1</v>
      </c>
      <c r="C129" s="26">
        <v>13</v>
      </c>
      <c r="D129" s="27" t="s">
        <v>159</v>
      </c>
      <c r="E129" s="28" t="s">
        <v>127</v>
      </c>
      <c r="F129" s="16">
        <v>914.7</v>
      </c>
    </row>
    <row r="130" spans="1:6" ht="47.25">
      <c r="A130" s="15" t="s">
        <v>699</v>
      </c>
      <c r="B130" s="26">
        <v>1</v>
      </c>
      <c r="C130" s="26">
        <v>13</v>
      </c>
      <c r="D130" s="27" t="s">
        <v>158</v>
      </c>
      <c r="E130" s="28" t="s">
        <v>698</v>
      </c>
      <c r="F130" s="16">
        <v>208.2</v>
      </c>
    </row>
    <row r="131" spans="1:6" ht="31.5">
      <c r="A131" s="15" t="s">
        <v>129</v>
      </c>
      <c r="B131" s="26">
        <v>1</v>
      </c>
      <c r="C131" s="26">
        <v>13</v>
      </c>
      <c r="D131" s="27" t="s">
        <v>158</v>
      </c>
      <c r="E131" s="28" t="s">
        <v>127</v>
      </c>
      <c r="F131" s="16">
        <v>208.2</v>
      </c>
    </row>
    <row r="132" spans="1:6">
      <c r="A132" s="15" t="s">
        <v>157</v>
      </c>
      <c r="B132" s="26">
        <v>1</v>
      </c>
      <c r="C132" s="26">
        <v>13</v>
      </c>
      <c r="D132" s="27" t="s">
        <v>156</v>
      </c>
      <c r="E132" s="28" t="s">
        <v>698</v>
      </c>
      <c r="F132" s="16">
        <v>16479.7</v>
      </c>
    </row>
    <row r="133" spans="1:6" ht="31.5">
      <c r="A133" s="15" t="s">
        <v>129</v>
      </c>
      <c r="B133" s="26">
        <v>1</v>
      </c>
      <c r="C133" s="26">
        <v>13</v>
      </c>
      <c r="D133" s="27" t="s">
        <v>156</v>
      </c>
      <c r="E133" s="28" t="s">
        <v>127</v>
      </c>
      <c r="F133" s="16">
        <v>11511.6</v>
      </c>
    </row>
    <row r="134" spans="1:6" ht="47.25">
      <c r="A134" s="15" t="s">
        <v>699</v>
      </c>
      <c r="B134" s="26">
        <v>1</v>
      </c>
      <c r="C134" s="26">
        <v>13</v>
      </c>
      <c r="D134" s="27" t="s">
        <v>155</v>
      </c>
      <c r="E134" s="28" t="s">
        <v>698</v>
      </c>
      <c r="F134" s="16">
        <v>4968.1000000000004</v>
      </c>
    </row>
    <row r="135" spans="1:6" ht="31.5">
      <c r="A135" s="15" t="s">
        <v>129</v>
      </c>
      <c r="B135" s="26">
        <v>1</v>
      </c>
      <c r="C135" s="26">
        <v>13</v>
      </c>
      <c r="D135" s="27" t="s">
        <v>155</v>
      </c>
      <c r="E135" s="28" t="s">
        <v>127</v>
      </c>
      <c r="F135" s="16">
        <v>4968.1000000000004</v>
      </c>
    </row>
    <row r="136" spans="1:6" ht="47.25">
      <c r="A136" s="15" t="s">
        <v>171</v>
      </c>
      <c r="B136" s="26">
        <v>1</v>
      </c>
      <c r="C136" s="26">
        <v>13</v>
      </c>
      <c r="D136" s="27" t="s">
        <v>170</v>
      </c>
      <c r="E136" s="28" t="s">
        <v>698</v>
      </c>
      <c r="F136" s="16">
        <v>765.1</v>
      </c>
    </row>
    <row r="137" spans="1:6" ht="17.45" customHeight="1">
      <c r="A137" s="15" t="s">
        <v>169</v>
      </c>
      <c r="B137" s="26">
        <v>1</v>
      </c>
      <c r="C137" s="26">
        <v>13</v>
      </c>
      <c r="D137" s="27" t="s">
        <v>168</v>
      </c>
      <c r="E137" s="28" t="s">
        <v>698</v>
      </c>
      <c r="F137" s="16">
        <v>765.1</v>
      </c>
    </row>
    <row r="138" spans="1:6" ht="31.5">
      <c r="A138" s="15" t="s">
        <v>194</v>
      </c>
      <c r="B138" s="26">
        <v>1</v>
      </c>
      <c r="C138" s="26">
        <v>13</v>
      </c>
      <c r="D138" s="27" t="s">
        <v>193</v>
      </c>
      <c r="E138" s="28" t="s">
        <v>698</v>
      </c>
      <c r="F138" s="16">
        <v>109.9</v>
      </c>
    </row>
    <row r="139" spans="1:6" ht="31.5">
      <c r="A139" s="15" t="s">
        <v>711</v>
      </c>
      <c r="B139" s="26">
        <v>1</v>
      </c>
      <c r="C139" s="26">
        <v>13</v>
      </c>
      <c r="D139" s="27" t="s">
        <v>193</v>
      </c>
      <c r="E139" s="28" t="s">
        <v>710</v>
      </c>
      <c r="F139" s="16">
        <v>109.9</v>
      </c>
    </row>
    <row r="140" spans="1:6" ht="31.5">
      <c r="A140" s="15" t="s">
        <v>192</v>
      </c>
      <c r="B140" s="26">
        <v>1</v>
      </c>
      <c r="C140" s="26">
        <v>13</v>
      </c>
      <c r="D140" s="27" t="s">
        <v>191</v>
      </c>
      <c r="E140" s="28" t="s">
        <v>698</v>
      </c>
      <c r="F140" s="16">
        <v>655.20000000000005</v>
      </c>
    </row>
    <row r="141" spans="1:6" ht="31.5">
      <c r="A141" s="15" t="s">
        <v>711</v>
      </c>
      <c r="B141" s="26">
        <v>1</v>
      </c>
      <c r="C141" s="26">
        <v>13</v>
      </c>
      <c r="D141" s="27" t="s">
        <v>191</v>
      </c>
      <c r="E141" s="28" t="s">
        <v>710</v>
      </c>
      <c r="F141" s="16">
        <v>655.20000000000005</v>
      </c>
    </row>
    <row r="142" spans="1:6" ht="47.25">
      <c r="A142" s="15" t="s">
        <v>63</v>
      </c>
      <c r="B142" s="26">
        <v>1</v>
      </c>
      <c r="C142" s="26">
        <v>13</v>
      </c>
      <c r="D142" s="27" t="s">
        <v>62</v>
      </c>
      <c r="E142" s="28" t="s">
        <v>698</v>
      </c>
      <c r="F142" s="16">
        <v>21</v>
      </c>
    </row>
    <row r="143" spans="1:6" ht="31.5">
      <c r="A143" s="15" t="s">
        <v>61</v>
      </c>
      <c r="B143" s="26">
        <v>1</v>
      </c>
      <c r="C143" s="26">
        <v>13</v>
      </c>
      <c r="D143" s="27" t="s">
        <v>60</v>
      </c>
      <c r="E143" s="28" t="s">
        <v>698</v>
      </c>
      <c r="F143" s="16">
        <v>21</v>
      </c>
    </row>
    <row r="144" spans="1:6">
      <c r="A144" s="15" t="s">
        <v>59</v>
      </c>
      <c r="B144" s="26">
        <v>1</v>
      </c>
      <c r="C144" s="26">
        <v>13</v>
      </c>
      <c r="D144" s="27" t="s">
        <v>58</v>
      </c>
      <c r="E144" s="28" t="s">
        <v>698</v>
      </c>
      <c r="F144" s="16">
        <v>21</v>
      </c>
    </row>
    <row r="145" spans="1:6" ht="31.5">
      <c r="A145" s="15" t="s">
        <v>711</v>
      </c>
      <c r="B145" s="26">
        <v>1</v>
      </c>
      <c r="C145" s="26">
        <v>13</v>
      </c>
      <c r="D145" s="27" t="s">
        <v>58</v>
      </c>
      <c r="E145" s="28" t="s">
        <v>710</v>
      </c>
      <c r="F145" s="16">
        <v>21</v>
      </c>
    </row>
    <row r="146" spans="1:6" ht="63">
      <c r="A146" s="15" t="s">
        <v>150</v>
      </c>
      <c r="B146" s="26">
        <v>1</v>
      </c>
      <c r="C146" s="26">
        <v>13</v>
      </c>
      <c r="D146" s="27" t="s">
        <v>149</v>
      </c>
      <c r="E146" s="28" t="s">
        <v>698</v>
      </c>
      <c r="F146" s="16">
        <v>760</v>
      </c>
    </row>
    <row r="147" spans="1:6" ht="63">
      <c r="A147" s="15" t="s">
        <v>148</v>
      </c>
      <c r="B147" s="26">
        <v>1</v>
      </c>
      <c r="C147" s="26">
        <v>13</v>
      </c>
      <c r="D147" s="27" t="s">
        <v>147</v>
      </c>
      <c r="E147" s="28" t="s">
        <v>698</v>
      </c>
      <c r="F147" s="16">
        <v>760</v>
      </c>
    </row>
    <row r="148" spans="1:6" ht="63">
      <c r="A148" s="15" t="s">
        <v>146</v>
      </c>
      <c r="B148" s="26">
        <v>1</v>
      </c>
      <c r="C148" s="26">
        <v>13</v>
      </c>
      <c r="D148" s="27" t="s">
        <v>145</v>
      </c>
      <c r="E148" s="28" t="s">
        <v>698</v>
      </c>
      <c r="F148" s="16">
        <v>550</v>
      </c>
    </row>
    <row r="149" spans="1:6" ht="31.5">
      <c r="A149" s="15" t="s">
        <v>711</v>
      </c>
      <c r="B149" s="26">
        <v>1</v>
      </c>
      <c r="C149" s="26">
        <v>13</v>
      </c>
      <c r="D149" s="27" t="s">
        <v>145</v>
      </c>
      <c r="E149" s="28" t="s">
        <v>710</v>
      </c>
      <c r="F149" s="16">
        <v>550</v>
      </c>
    </row>
    <row r="150" spans="1:6" ht="31.5">
      <c r="A150" s="15" t="s">
        <v>154</v>
      </c>
      <c r="B150" s="26">
        <v>1</v>
      </c>
      <c r="C150" s="26">
        <v>13</v>
      </c>
      <c r="D150" s="27" t="s">
        <v>153</v>
      </c>
      <c r="E150" s="28" t="s">
        <v>698</v>
      </c>
      <c r="F150" s="16">
        <v>150</v>
      </c>
    </row>
    <row r="151" spans="1:6" ht="31.5">
      <c r="A151" s="15" t="s">
        <v>711</v>
      </c>
      <c r="B151" s="26">
        <v>1</v>
      </c>
      <c r="C151" s="26">
        <v>13</v>
      </c>
      <c r="D151" s="27" t="s">
        <v>153</v>
      </c>
      <c r="E151" s="28" t="s">
        <v>710</v>
      </c>
      <c r="F151" s="16">
        <v>150</v>
      </c>
    </row>
    <row r="152" spans="1:6">
      <c r="A152" s="15" t="s">
        <v>144</v>
      </c>
      <c r="B152" s="26">
        <v>1</v>
      </c>
      <c r="C152" s="26">
        <v>13</v>
      </c>
      <c r="D152" s="27" t="s">
        <v>143</v>
      </c>
      <c r="E152" s="28" t="s">
        <v>698</v>
      </c>
      <c r="F152" s="16">
        <v>60</v>
      </c>
    </row>
    <row r="153" spans="1:6" ht="31.5">
      <c r="A153" s="15" t="s">
        <v>711</v>
      </c>
      <c r="B153" s="26">
        <v>1</v>
      </c>
      <c r="C153" s="26">
        <v>13</v>
      </c>
      <c r="D153" s="27" t="s">
        <v>143</v>
      </c>
      <c r="E153" s="28" t="s">
        <v>710</v>
      </c>
      <c r="F153" s="16">
        <v>60</v>
      </c>
    </row>
    <row r="154" spans="1:6" ht="47.25">
      <c r="A154" s="15" t="s">
        <v>57</v>
      </c>
      <c r="B154" s="26">
        <v>1</v>
      </c>
      <c r="C154" s="26">
        <v>13</v>
      </c>
      <c r="D154" s="27" t="s">
        <v>56</v>
      </c>
      <c r="E154" s="28" t="s">
        <v>698</v>
      </c>
      <c r="F154" s="16">
        <v>40</v>
      </c>
    </row>
    <row r="155" spans="1:6" ht="93" customHeight="1">
      <c r="A155" s="15" t="s">
        <v>55</v>
      </c>
      <c r="B155" s="26">
        <v>1</v>
      </c>
      <c r="C155" s="26">
        <v>13</v>
      </c>
      <c r="D155" s="27" t="s">
        <v>54</v>
      </c>
      <c r="E155" s="28" t="s">
        <v>698</v>
      </c>
      <c r="F155" s="16">
        <v>40</v>
      </c>
    </row>
    <row r="156" spans="1:6" ht="78.75">
      <c r="A156" s="15" t="s">
        <v>53</v>
      </c>
      <c r="B156" s="26">
        <v>1</v>
      </c>
      <c r="C156" s="26">
        <v>13</v>
      </c>
      <c r="D156" s="27" t="s">
        <v>52</v>
      </c>
      <c r="E156" s="28" t="s">
        <v>698</v>
      </c>
      <c r="F156" s="16">
        <v>25</v>
      </c>
    </row>
    <row r="157" spans="1:6" ht="31.5">
      <c r="A157" s="15" t="s">
        <v>711</v>
      </c>
      <c r="B157" s="26">
        <v>1</v>
      </c>
      <c r="C157" s="26">
        <v>13</v>
      </c>
      <c r="D157" s="27" t="s">
        <v>52</v>
      </c>
      <c r="E157" s="28" t="s">
        <v>710</v>
      </c>
      <c r="F157" s="16">
        <v>25</v>
      </c>
    </row>
    <row r="158" spans="1:6" ht="63">
      <c r="A158" s="15" t="s">
        <v>51</v>
      </c>
      <c r="B158" s="26">
        <v>1</v>
      </c>
      <c r="C158" s="26">
        <v>13</v>
      </c>
      <c r="D158" s="27" t="s">
        <v>50</v>
      </c>
      <c r="E158" s="28" t="s">
        <v>698</v>
      </c>
      <c r="F158" s="16">
        <v>10</v>
      </c>
    </row>
    <row r="159" spans="1:6" ht="31.5">
      <c r="A159" s="15" t="s">
        <v>711</v>
      </c>
      <c r="B159" s="26">
        <v>1</v>
      </c>
      <c r="C159" s="26">
        <v>13</v>
      </c>
      <c r="D159" s="27" t="s">
        <v>50</v>
      </c>
      <c r="E159" s="28" t="s">
        <v>710</v>
      </c>
      <c r="F159" s="16">
        <v>10</v>
      </c>
    </row>
    <row r="160" spans="1:6" ht="47.25">
      <c r="A160" s="15" t="s">
        <v>49</v>
      </c>
      <c r="B160" s="26">
        <v>1</v>
      </c>
      <c r="C160" s="26">
        <v>13</v>
      </c>
      <c r="D160" s="27" t="s">
        <v>48</v>
      </c>
      <c r="E160" s="28" t="s">
        <v>698</v>
      </c>
      <c r="F160" s="16">
        <v>5</v>
      </c>
    </row>
    <row r="161" spans="1:6" ht="31.5">
      <c r="A161" s="15" t="s">
        <v>711</v>
      </c>
      <c r="B161" s="26">
        <v>1</v>
      </c>
      <c r="C161" s="26">
        <v>13</v>
      </c>
      <c r="D161" s="27" t="s">
        <v>48</v>
      </c>
      <c r="E161" s="28" t="s">
        <v>710</v>
      </c>
      <c r="F161" s="16">
        <v>5</v>
      </c>
    </row>
    <row r="162" spans="1:6" ht="47.25">
      <c r="A162" s="15" t="s">
        <v>47</v>
      </c>
      <c r="B162" s="26">
        <v>1</v>
      </c>
      <c r="C162" s="26">
        <v>13</v>
      </c>
      <c r="D162" s="27" t="s">
        <v>46</v>
      </c>
      <c r="E162" s="28" t="s">
        <v>698</v>
      </c>
      <c r="F162" s="16">
        <v>15</v>
      </c>
    </row>
    <row r="163" spans="1:6" ht="157.5">
      <c r="A163" s="15" t="s">
        <v>45</v>
      </c>
      <c r="B163" s="26">
        <v>1</v>
      </c>
      <c r="C163" s="26">
        <v>13</v>
      </c>
      <c r="D163" s="27" t="s">
        <v>44</v>
      </c>
      <c r="E163" s="28" t="s">
        <v>698</v>
      </c>
      <c r="F163" s="16">
        <v>15</v>
      </c>
    </row>
    <row r="164" spans="1:6" ht="31.5">
      <c r="A164" s="15" t="s">
        <v>43</v>
      </c>
      <c r="B164" s="26">
        <v>1</v>
      </c>
      <c r="C164" s="26">
        <v>13</v>
      </c>
      <c r="D164" s="27" t="s">
        <v>42</v>
      </c>
      <c r="E164" s="28" t="s">
        <v>698</v>
      </c>
      <c r="F164" s="16">
        <v>15</v>
      </c>
    </row>
    <row r="165" spans="1:6" ht="31.5">
      <c r="A165" s="15" t="s">
        <v>711</v>
      </c>
      <c r="B165" s="26">
        <v>1</v>
      </c>
      <c r="C165" s="26">
        <v>13</v>
      </c>
      <c r="D165" s="27" t="s">
        <v>42</v>
      </c>
      <c r="E165" s="28" t="s">
        <v>710</v>
      </c>
      <c r="F165" s="16">
        <v>15</v>
      </c>
    </row>
    <row r="166" spans="1:6" s="19" customFormat="1">
      <c r="A166" s="17" t="s">
        <v>766</v>
      </c>
      <c r="B166" s="23">
        <v>4</v>
      </c>
      <c r="C166" s="23">
        <v>0</v>
      </c>
      <c r="D166" s="24" t="s">
        <v>698</v>
      </c>
      <c r="E166" s="25" t="s">
        <v>698</v>
      </c>
      <c r="F166" s="18">
        <v>10821.4</v>
      </c>
    </row>
    <row r="167" spans="1:6">
      <c r="A167" s="15" t="s">
        <v>41</v>
      </c>
      <c r="B167" s="26">
        <v>4</v>
      </c>
      <c r="C167" s="26">
        <v>5</v>
      </c>
      <c r="D167" s="27" t="s">
        <v>698</v>
      </c>
      <c r="E167" s="28" t="s">
        <v>698</v>
      </c>
      <c r="F167" s="16">
        <v>603.70000000000005</v>
      </c>
    </row>
    <row r="168" spans="1:6" ht="31.5">
      <c r="A168" s="15" t="s">
        <v>715</v>
      </c>
      <c r="B168" s="26">
        <v>4</v>
      </c>
      <c r="C168" s="26">
        <v>5</v>
      </c>
      <c r="D168" s="27" t="s">
        <v>714</v>
      </c>
      <c r="E168" s="28" t="s">
        <v>698</v>
      </c>
      <c r="F168" s="16">
        <v>603.70000000000005</v>
      </c>
    </row>
    <row r="169" spans="1:6" ht="31.5">
      <c r="A169" s="15" t="s">
        <v>734</v>
      </c>
      <c r="B169" s="26">
        <v>4</v>
      </c>
      <c r="C169" s="26">
        <v>5</v>
      </c>
      <c r="D169" s="27" t="s">
        <v>733</v>
      </c>
      <c r="E169" s="28" t="s">
        <v>698</v>
      </c>
      <c r="F169" s="16">
        <v>603.70000000000005</v>
      </c>
    </row>
    <row r="170" spans="1:6" ht="47.25">
      <c r="A170" s="15" t="s">
        <v>40</v>
      </c>
      <c r="B170" s="26">
        <v>4</v>
      </c>
      <c r="C170" s="26">
        <v>5</v>
      </c>
      <c r="D170" s="27" t="s">
        <v>39</v>
      </c>
      <c r="E170" s="28" t="s">
        <v>698</v>
      </c>
      <c r="F170" s="16">
        <v>603.70000000000005</v>
      </c>
    </row>
    <row r="171" spans="1:6" ht="31.5">
      <c r="A171" s="15" t="s">
        <v>711</v>
      </c>
      <c r="B171" s="26">
        <v>4</v>
      </c>
      <c r="C171" s="26">
        <v>5</v>
      </c>
      <c r="D171" s="27" t="s">
        <v>39</v>
      </c>
      <c r="E171" s="28" t="s">
        <v>710</v>
      </c>
      <c r="F171" s="16">
        <v>603.70000000000005</v>
      </c>
    </row>
    <row r="172" spans="1:6">
      <c r="A172" s="15" t="s">
        <v>765</v>
      </c>
      <c r="B172" s="26">
        <v>4</v>
      </c>
      <c r="C172" s="26">
        <v>9</v>
      </c>
      <c r="D172" s="27" t="s">
        <v>698</v>
      </c>
      <c r="E172" s="28" t="s">
        <v>698</v>
      </c>
      <c r="F172" s="16">
        <v>9487.2999999999993</v>
      </c>
    </row>
    <row r="173" spans="1:6">
      <c r="A173" s="15" t="s">
        <v>764</v>
      </c>
      <c r="B173" s="26">
        <v>4</v>
      </c>
      <c r="C173" s="26">
        <v>9</v>
      </c>
      <c r="D173" s="27" t="s">
        <v>763</v>
      </c>
      <c r="E173" s="28" t="s">
        <v>698</v>
      </c>
      <c r="F173" s="16">
        <v>9487.2999999999993</v>
      </c>
    </row>
    <row r="174" spans="1:6">
      <c r="A174" s="15" t="s">
        <v>762</v>
      </c>
      <c r="B174" s="26">
        <v>4</v>
      </c>
      <c r="C174" s="26">
        <v>9</v>
      </c>
      <c r="D174" s="27" t="s">
        <v>761</v>
      </c>
      <c r="E174" s="28" t="s">
        <v>698</v>
      </c>
      <c r="F174" s="16">
        <v>9487.2999999999993</v>
      </c>
    </row>
    <row r="175" spans="1:6">
      <c r="A175" s="15" t="s">
        <v>760</v>
      </c>
      <c r="B175" s="26">
        <v>4</v>
      </c>
      <c r="C175" s="26">
        <v>9</v>
      </c>
      <c r="D175" s="27" t="s">
        <v>759</v>
      </c>
      <c r="E175" s="28" t="s">
        <v>698</v>
      </c>
      <c r="F175" s="16">
        <v>117.5</v>
      </c>
    </row>
    <row r="176" spans="1:6" ht="31.5">
      <c r="A176" s="15" t="s">
        <v>711</v>
      </c>
      <c r="B176" s="26">
        <v>4</v>
      </c>
      <c r="C176" s="26">
        <v>9</v>
      </c>
      <c r="D176" s="27" t="s">
        <v>759</v>
      </c>
      <c r="E176" s="28" t="s">
        <v>710</v>
      </c>
      <c r="F176" s="16">
        <v>117.5</v>
      </c>
    </row>
    <row r="177" spans="1:6" ht="61.15" customHeight="1">
      <c r="A177" s="15" t="s">
        <v>152</v>
      </c>
      <c r="B177" s="26">
        <v>4</v>
      </c>
      <c r="C177" s="26">
        <v>9</v>
      </c>
      <c r="D177" s="27" t="s">
        <v>151</v>
      </c>
      <c r="E177" s="28" t="s">
        <v>698</v>
      </c>
      <c r="F177" s="16">
        <v>9369.7999999999993</v>
      </c>
    </row>
    <row r="178" spans="1:6" ht="31.5">
      <c r="A178" s="15" t="s">
        <v>129</v>
      </c>
      <c r="B178" s="26">
        <v>4</v>
      </c>
      <c r="C178" s="26">
        <v>9</v>
      </c>
      <c r="D178" s="27" t="s">
        <v>151</v>
      </c>
      <c r="E178" s="28" t="s">
        <v>127</v>
      </c>
      <c r="F178" s="16">
        <v>9369.7999999999993</v>
      </c>
    </row>
    <row r="179" spans="1:6">
      <c r="A179" s="15" t="s">
        <v>38</v>
      </c>
      <c r="B179" s="26">
        <v>4</v>
      </c>
      <c r="C179" s="26">
        <v>12</v>
      </c>
      <c r="D179" s="27" t="s">
        <v>698</v>
      </c>
      <c r="E179" s="28" t="s">
        <v>698</v>
      </c>
      <c r="F179" s="16">
        <v>730.4</v>
      </c>
    </row>
    <row r="180" spans="1:6" ht="63">
      <c r="A180" s="15" t="s">
        <v>150</v>
      </c>
      <c r="B180" s="26">
        <v>4</v>
      </c>
      <c r="C180" s="26">
        <v>12</v>
      </c>
      <c r="D180" s="27" t="s">
        <v>149</v>
      </c>
      <c r="E180" s="28" t="s">
        <v>698</v>
      </c>
      <c r="F180" s="16">
        <v>720.4</v>
      </c>
    </row>
    <row r="181" spans="1:6" ht="63">
      <c r="A181" s="15" t="s">
        <v>148</v>
      </c>
      <c r="B181" s="26">
        <v>4</v>
      </c>
      <c r="C181" s="26">
        <v>12</v>
      </c>
      <c r="D181" s="27" t="s">
        <v>147</v>
      </c>
      <c r="E181" s="28" t="s">
        <v>698</v>
      </c>
      <c r="F181" s="16">
        <v>720.4</v>
      </c>
    </row>
    <row r="182" spans="1:6" ht="63">
      <c r="A182" s="15" t="s">
        <v>146</v>
      </c>
      <c r="B182" s="26">
        <v>4</v>
      </c>
      <c r="C182" s="26">
        <v>12</v>
      </c>
      <c r="D182" s="27" t="s">
        <v>145</v>
      </c>
      <c r="E182" s="28" t="s">
        <v>698</v>
      </c>
      <c r="F182" s="16">
        <v>515</v>
      </c>
    </row>
    <row r="183" spans="1:6" ht="31.5">
      <c r="A183" s="15" t="s">
        <v>711</v>
      </c>
      <c r="B183" s="26">
        <v>4</v>
      </c>
      <c r="C183" s="26">
        <v>12</v>
      </c>
      <c r="D183" s="27" t="s">
        <v>145</v>
      </c>
      <c r="E183" s="28" t="s">
        <v>710</v>
      </c>
      <c r="F183" s="16">
        <v>515</v>
      </c>
    </row>
    <row r="184" spans="1:6">
      <c r="A184" s="15" t="s">
        <v>144</v>
      </c>
      <c r="B184" s="26">
        <v>4</v>
      </c>
      <c r="C184" s="26">
        <v>12</v>
      </c>
      <c r="D184" s="27" t="s">
        <v>143</v>
      </c>
      <c r="E184" s="28" t="s">
        <v>698</v>
      </c>
      <c r="F184" s="16">
        <v>205.4</v>
      </c>
    </row>
    <row r="185" spans="1:6" ht="31.5">
      <c r="A185" s="15" t="s">
        <v>711</v>
      </c>
      <c r="B185" s="26">
        <v>4</v>
      </c>
      <c r="C185" s="26">
        <v>12</v>
      </c>
      <c r="D185" s="27" t="s">
        <v>143</v>
      </c>
      <c r="E185" s="28" t="s">
        <v>710</v>
      </c>
      <c r="F185" s="16">
        <v>205.4</v>
      </c>
    </row>
    <row r="186" spans="1:6" ht="47.25">
      <c r="A186" s="15" t="s">
        <v>37</v>
      </c>
      <c r="B186" s="26">
        <v>4</v>
      </c>
      <c r="C186" s="26">
        <v>12</v>
      </c>
      <c r="D186" s="27" t="s">
        <v>36</v>
      </c>
      <c r="E186" s="28" t="s">
        <v>698</v>
      </c>
      <c r="F186" s="16">
        <v>10</v>
      </c>
    </row>
    <row r="187" spans="1:6" ht="63">
      <c r="A187" s="15" t="s">
        <v>35</v>
      </c>
      <c r="B187" s="26">
        <v>4</v>
      </c>
      <c r="C187" s="26">
        <v>12</v>
      </c>
      <c r="D187" s="27" t="s">
        <v>34</v>
      </c>
      <c r="E187" s="28" t="s">
        <v>698</v>
      </c>
      <c r="F187" s="16">
        <v>10</v>
      </c>
    </row>
    <row r="188" spans="1:6" ht="31.5">
      <c r="A188" s="15" t="s">
        <v>31</v>
      </c>
      <c r="B188" s="26">
        <v>4</v>
      </c>
      <c r="C188" s="26">
        <v>12</v>
      </c>
      <c r="D188" s="27" t="s">
        <v>30</v>
      </c>
      <c r="E188" s="28" t="s">
        <v>698</v>
      </c>
      <c r="F188" s="16">
        <v>10</v>
      </c>
    </row>
    <row r="189" spans="1:6" ht="31.5">
      <c r="A189" s="15" t="s">
        <v>711</v>
      </c>
      <c r="B189" s="26">
        <v>4</v>
      </c>
      <c r="C189" s="26">
        <v>12</v>
      </c>
      <c r="D189" s="27" t="s">
        <v>30</v>
      </c>
      <c r="E189" s="28" t="s">
        <v>710</v>
      </c>
      <c r="F189" s="16">
        <v>10</v>
      </c>
    </row>
    <row r="190" spans="1:6" s="19" customFormat="1">
      <c r="A190" s="17" t="s">
        <v>758</v>
      </c>
      <c r="B190" s="23">
        <v>5</v>
      </c>
      <c r="C190" s="23">
        <v>0</v>
      </c>
      <c r="D190" s="24" t="s">
        <v>698</v>
      </c>
      <c r="E190" s="25" t="s">
        <v>698</v>
      </c>
      <c r="F190" s="18">
        <v>15927.3</v>
      </c>
    </row>
    <row r="191" spans="1:6">
      <c r="A191" s="15" t="s">
        <v>142</v>
      </c>
      <c r="B191" s="26">
        <v>5</v>
      </c>
      <c r="C191" s="26">
        <v>1</v>
      </c>
      <c r="D191" s="27" t="s">
        <v>698</v>
      </c>
      <c r="E191" s="28" t="s">
        <v>698</v>
      </c>
      <c r="F191" s="16">
        <v>3332</v>
      </c>
    </row>
    <row r="192" spans="1:6">
      <c r="A192" s="15" t="s">
        <v>141</v>
      </c>
      <c r="B192" s="26">
        <v>5</v>
      </c>
      <c r="C192" s="26">
        <v>1</v>
      </c>
      <c r="D192" s="27" t="s">
        <v>140</v>
      </c>
      <c r="E192" s="28" t="s">
        <v>698</v>
      </c>
      <c r="F192" s="16">
        <v>3332</v>
      </c>
    </row>
    <row r="193" spans="1:6">
      <c r="A193" s="15" t="s">
        <v>139</v>
      </c>
      <c r="B193" s="26">
        <v>5</v>
      </c>
      <c r="C193" s="26">
        <v>1</v>
      </c>
      <c r="D193" s="27" t="s">
        <v>138</v>
      </c>
      <c r="E193" s="28" t="s">
        <v>698</v>
      </c>
      <c r="F193" s="16">
        <v>3332</v>
      </c>
    </row>
    <row r="194" spans="1:6" ht="31.5">
      <c r="A194" s="15" t="s">
        <v>137</v>
      </c>
      <c r="B194" s="26">
        <v>5</v>
      </c>
      <c r="C194" s="26">
        <v>1</v>
      </c>
      <c r="D194" s="27" t="s">
        <v>136</v>
      </c>
      <c r="E194" s="28" t="s">
        <v>698</v>
      </c>
      <c r="F194" s="16">
        <v>3332</v>
      </c>
    </row>
    <row r="195" spans="1:6" ht="31.5">
      <c r="A195" s="15" t="s">
        <v>711</v>
      </c>
      <c r="B195" s="26">
        <v>5</v>
      </c>
      <c r="C195" s="26">
        <v>1</v>
      </c>
      <c r="D195" s="27" t="s">
        <v>136</v>
      </c>
      <c r="E195" s="28" t="s">
        <v>710</v>
      </c>
      <c r="F195" s="16">
        <v>3145</v>
      </c>
    </row>
    <row r="196" spans="1:6">
      <c r="A196" s="15" t="s">
        <v>707</v>
      </c>
      <c r="B196" s="26">
        <v>5</v>
      </c>
      <c r="C196" s="26">
        <v>1</v>
      </c>
      <c r="D196" s="27" t="s">
        <v>136</v>
      </c>
      <c r="E196" s="28" t="s">
        <v>705</v>
      </c>
      <c r="F196" s="16">
        <v>187</v>
      </c>
    </row>
    <row r="197" spans="1:6">
      <c r="A197" s="15" t="s">
        <v>757</v>
      </c>
      <c r="B197" s="26">
        <v>5</v>
      </c>
      <c r="C197" s="26">
        <v>3</v>
      </c>
      <c r="D197" s="27" t="s">
        <v>698</v>
      </c>
      <c r="E197" s="28" t="s">
        <v>698</v>
      </c>
      <c r="F197" s="16">
        <v>6430.6</v>
      </c>
    </row>
    <row r="198" spans="1:6" ht="29.45" customHeight="1">
      <c r="A198" s="15" t="s">
        <v>756</v>
      </c>
      <c r="B198" s="26">
        <v>5</v>
      </c>
      <c r="C198" s="26">
        <v>3</v>
      </c>
      <c r="D198" s="27" t="s">
        <v>755</v>
      </c>
      <c r="E198" s="28" t="s">
        <v>698</v>
      </c>
      <c r="F198" s="16">
        <v>6430.6</v>
      </c>
    </row>
    <row r="199" spans="1:6" ht="31.5">
      <c r="A199" s="15" t="s">
        <v>754</v>
      </c>
      <c r="B199" s="26">
        <v>5</v>
      </c>
      <c r="C199" s="26">
        <v>3</v>
      </c>
      <c r="D199" s="27" t="s">
        <v>753</v>
      </c>
      <c r="E199" s="28" t="s">
        <v>698</v>
      </c>
      <c r="F199" s="16">
        <v>6430.6</v>
      </c>
    </row>
    <row r="200" spans="1:6" ht="47.25">
      <c r="A200" s="15" t="s">
        <v>752</v>
      </c>
      <c r="B200" s="26">
        <v>5</v>
      </c>
      <c r="C200" s="26">
        <v>3</v>
      </c>
      <c r="D200" s="27" t="s">
        <v>751</v>
      </c>
      <c r="E200" s="28" t="s">
        <v>698</v>
      </c>
      <c r="F200" s="16">
        <v>6430.6</v>
      </c>
    </row>
    <row r="201" spans="1:6" ht="31.5">
      <c r="A201" s="15" t="s">
        <v>711</v>
      </c>
      <c r="B201" s="26">
        <v>5</v>
      </c>
      <c r="C201" s="26">
        <v>3</v>
      </c>
      <c r="D201" s="27" t="s">
        <v>751</v>
      </c>
      <c r="E201" s="28" t="s">
        <v>710</v>
      </c>
      <c r="F201" s="16">
        <v>6430.6</v>
      </c>
    </row>
    <row r="202" spans="1:6" ht="17.45" customHeight="1">
      <c r="A202" s="15" t="s">
        <v>750</v>
      </c>
      <c r="B202" s="26">
        <v>5</v>
      </c>
      <c r="C202" s="26">
        <v>5</v>
      </c>
      <c r="D202" s="27" t="s">
        <v>698</v>
      </c>
      <c r="E202" s="28" t="s">
        <v>698</v>
      </c>
      <c r="F202" s="16">
        <v>6164.7</v>
      </c>
    </row>
    <row r="203" spans="1:6" ht="31.5">
      <c r="A203" s="15" t="s">
        <v>715</v>
      </c>
      <c r="B203" s="26">
        <v>5</v>
      </c>
      <c r="C203" s="26">
        <v>5</v>
      </c>
      <c r="D203" s="27" t="s">
        <v>714</v>
      </c>
      <c r="E203" s="28" t="s">
        <v>698</v>
      </c>
      <c r="F203" s="16">
        <v>6164.7</v>
      </c>
    </row>
    <row r="204" spans="1:6">
      <c r="A204" s="15" t="s">
        <v>713</v>
      </c>
      <c r="B204" s="26">
        <v>5</v>
      </c>
      <c r="C204" s="26">
        <v>5</v>
      </c>
      <c r="D204" s="27" t="s">
        <v>712</v>
      </c>
      <c r="E204" s="28" t="s">
        <v>698</v>
      </c>
      <c r="F204" s="16">
        <v>6164.7</v>
      </c>
    </row>
    <row r="205" spans="1:6">
      <c r="A205" s="15" t="s">
        <v>701</v>
      </c>
      <c r="B205" s="26">
        <v>5</v>
      </c>
      <c r="C205" s="26">
        <v>5</v>
      </c>
      <c r="D205" s="27" t="s">
        <v>706</v>
      </c>
      <c r="E205" s="28" t="s">
        <v>698</v>
      </c>
      <c r="F205" s="16">
        <v>4020.5</v>
      </c>
    </row>
    <row r="206" spans="1:6" ht="78.75">
      <c r="A206" s="15" t="s">
        <v>697</v>
      </c>
      <c r="B206" s="26">
        <v>5</v>
      </c>
      <c r="C206" s="26">
        <v>5</v>
      </c>
      <c r="D206" s="27" t="s">
        <v>706</v>
      </c>
      <c r="E206" s="28" t="s">
        <v>696</v>
      </c>
      <c r="F206" s="16">
        <v>3895.3</v>
      </c>
    </row>
    <row r="207" spans="1:6" ht="31.5">
      <c r="A207" s="15" t="s">
        <v>711</v>
      </c>
      <c r="B207" s="26">
        <v>5</v>
      </c>
      <c r="C207" s="26">
        <v>5</v>
      </c>
      <c r="D207" s="27" t="s">
        <v>706</v>
      </c>
      <c r="E207" s="28" t="s">
        <v>710</v>
      </c>
      <c r="F207" s="16">
        <v>124.9</v>
      </c>
    </row>
    <row r="208" spans="1:6">
      <c r="A208" s="15" t="s">
        <v>707</v>
      </c>
      <c r="B208" s="26">
        <v>5</v>
      </c>
      <c r="C208" s="26">
        <v>5</v>
      </c>
      <c r="D208" s="27" t="s">
        <v>706</v>
      </c>
      <c r="E208" s="28" t="s">
        <v>705</v>
      </c>
      <c r="F208" s="16">
        <v>0.3</v>
      </c>
    </row>
    <row r="209" spans="1:6" ht="47.25">
      <c r="A209" s="15" t="s">
        <v>699</v>
      </c>
      <c r="B209" s="26">
        <v>5</v>
      </c>
      <c r="C209" s="26">
        <v>5</v>
      </c>
      <c r="D209" s="27" t="s">
        <v>704</v>
      </c>
      <c r="E209" s="28" t="s">
        <v>698</v>
      </c>
      <c r="F209" s="16">
        <v>2144.1999999999998</v>
      </c>
    </row>
    <row r="210" spans="1:6" ht="78.75">
      <c r="A210" s="15" t="s">
        <v>697</v>
      </c>
      <c r="B210" s="26">
        <v>5</v>
      </c>
      <c r="C210" s="26">
        <v>5</v>
      </c>
      <c r="D210" s="27" t="s">
        <v>704</v>
      </c>
      <c r="E210" s="28" t="s">
        <v>696</v>
      </c>
      <c r="F210" s="16">
        <v>2144.1999999999998</v>
      </c>
    </row>
    <row r="211" spans="1:6" s="19" customFormat="1">
      <c r="A211" s="17" t="s">
        <v>749</v>
      </c>
      <c r="B211" s="23">
        <v>6</v>
      </c>
      <c r="C211" s="23">
        <v>0</v>
      </c>
      <c r="D211" s="24" t="s">
        <v>698</v>
      </c>
      <c r="E211" s="25" t="s">
        <v>698</v>
      </c>
      <c r="F211" s="18">
        <v>58715.3</v>
      </c>
    </row>
    <row r="212" spans="1:6">
      <c r="A212" s="15" t="s">
        <v>748</v>
      </c>
      <c r="B212" s="26">
        <v>6</v>
      </c>
      <c r="C212" s="26">
        <v>5</v>
      </c>
      <c r="D212" s="27" t="s">
        <v>698</v>
      </c>
      <c r="E212" s="28" t="s">
        <v>698</v>
      </c>
      <c r="F212" s="16">
        <v>58715.3</v>
      </c>
    </row>
    <row r="213" spans="1:6" ht="47.25">
      <c r="A213" s="15" t="s">
        <v>747</v>
      </c>
      <c r="B213" s="26">
        <v>6</v>
      </c>
      <c r="C213" s="26">
        <v>5</v>
      </c>
      <c r="D213" s="27" t="s">
        <v>746</v>
      </c>
      <c r="E213" s="28" t="s">
        <v>698</v>
      </c>
      <c r="F213" s="16">
        <v>58715.3</v>
      </c>
    </row>
    <row r="214" spans="1:6" ht="62.45" customHeight="1">
      <c r="A214" s="15" t="s">
        <v>745</v>
      </c>
      <c r="B214" s="26">
        <v>6</v>
      </c>
      <c r="C214" s="26">
        <v>5</v>
      </c>
      <c r="D214" s="27" t="s">
        <v>744</v>
      </c>
      <c r="E214" s="28" t="s">
        <v>698</v>
      </c>
      <c r="F214" s="16">
        <v>58715.3</v>
      </c>
    </row>
    <row r="215" spans="1:6" ht="78" customHeight="1">
      <c r="A215" s="15" t="s">
        <v>743</v>
      </c>
      <c r="B215" s="26">
        <v>6</v>
      </c>
      <c r="C215" s="26">
        <v>5</v>
      </c>
      <c r="D215" s="27" t="s">
        <v>742</v>
      </c>
      <c r="E215" s="28" t="s">
        <v>698</v>
      </c>
      <c r="F215" s="16">
        <v>58715.3</v>
      </c>
    </row>
    <row r="216" spans="1:6" ht="31.5">
      <c r="A216" s="15" t="s">
        <v>723</v>
      </c>
      <c r="B216" s="26">
        <v>6</v>
      </c>
      <c r="C216" s="26">
        <v>5</v>
      </c>
      <c r="D216" s="27" t="s">
        <v>742</v>
      </c>
      <c r="E216" s="28" t="s">
        <v>721</v>
      </c>
      <c r="F216" s="16">
        <v>58715.3</v>
      </c>
    </row>
    <row r="217" spans="1:6" s="19" customFormat="1">
      <c r="A217" s="17" t="s">
        <v>29</v>
      </c>
      <c r="B217" s="23">
        <v>7</v>
      </c>
      <c r="C217" s="23">
        <v>0</v>
      </c>
      <c r="D217" s="24" t="s">
        <v>698</v>
      </c>
      <c r="E217" s="25" t="s">
        <v>698</v>
      </c>
      <c r="F217" s="18">
        <f>623328-28.6</f>
        <v>623299.4</v>
      </c>
    </row>
    <row r="218" spans="1:6">
      <c r="A218" s="15" t="s">
        <v>317</v>
      </c>
      <c r="B218" s="26">
        <v>7</v>
      </c>
      <c r="C218" s="26">
        <v>1</v>
      </c>
      <c r="D218" s="27" t="s">
        <v>698</v>
      </c>
      <c r="E218" s="28" t="s">
        <v>698</v>
      </c>
      <c r="F218" s="16">
        <v>167699.4</v>
      </c>
    </row>
    <row r="219" spans="1:6">
      <c r="A219" s="15" t="s">
        <v>248</v>
      </c>
      <c r="B219" s="26">
        <v>7</v>
      </c>
      <c r="C219" s="26">
        <v>1</v>
      </c>
      <c r="D219" s="27" t="s">
        <v>247</v>
      </c>
      <c r="E219" s="28" t="s">
        <v>698</v>
      </c>
      <c r="F219" s="16">
        <v>165220.29999999999</v>
      </c>
    </row>
    <row r="220" spans="1:6" ht="31.5">
      <c r="A220" s="15" t="s">
        <v>188</v>
      </c>
      <c r="B220" s="26">
        <v>7</v>
      </c>
      <c r="C220" s="26">
        <v>1</v>
      </c>
      <c r="D220" s="27" t="s">
        <v>246</v>
      </c>
      <c r="E220" s="28" t="s">
        <v>698</v>
      </c>
      <c r="F220" s="16">
        <v>24743.5</v>
      </c>
    </row>
    <row r="221" spans="1:6" ht="31.5">
      <c r="A221" s="15" t="s">
        <v>711</v>
      </c>
      <c r="B221" s="26">
        <v>7</v>
      </c>
      <c r="C221" s="26">
        <v>1</v>
      </c>
      <c r="D221" s="27" t="s">
        <v>246</v>
      </c>
      <c r="E221" s="28" t="s">
        <v>710</v>
      </c>
      <c r="F221" s="16">
        <v>23845.1</v>
      </c>
    </row>
    <row r="222" spans="1:6">
      <c r="A222" s="15" t="s">
        <v>707</v>
      </c>
      <c r="B222" s="26">
        <v>7</v>
      </c>
      <c r="C222" s="26">
        <v>1</v>
      </c>
      <c r="D222" s="27" t="s">
        <v>246</v>
      </c>
      <c r="E222" s="28" t="s">
        <v>705</v>
      </c>
      <c r="F222" s="16">
        <v>898.4</v>
      </c>
    </row>
    <row r="223" spans="1:6" ht="47.25">
      <c r="A223" s="15" t="s">
        <v>699</v>
      </c>
      <c r="B223" s="26">
        <v>7</v>
      </c>
      <c r="C223" s="26">
        <v>1</v>
      </c>
      <c r="D223" s="27" t="s">
        <v>316</v>
      </c>
      <c r="E223" s="28" t="s">
        <v>698</v>
      </c>
      <c r="F223" s="16">
        <v>5447.1</v>
      </c>
    </row>
    <row r="224" spans="1:6" ht="31.5">
      <c r="A224" s="15" t="s">
        <v>711</v>
      </c>
      <c r="B224" s="26">
        <v>7</v>
      </c>
      <c r="C224" s="26">
        <v>1</v>
      </c>
      <c r="D224" s="27" t="s">
        <v>316</v>
      </c>
      <c r="E224" s="28" t="s">
        <v>710</v>
      </c>
      <c r="F224" s="16">
        <v>5447.1</v>
      </c>
    </row>
    <row r="225" spans="1:6" ht="63">
      <c r="A225" s="15" t="s">
        <v>315</v>
      </c>
      <c r="B225" s="26">
        <v>7</v>
      </c>
      <c r="C225" s="26">
        <v>1</v>
      </c>
      <c r="D225" s="27" t="s">
        <v>314</v>
      </c>
      <c r="E225" s="28" t="s">
        <v>698</v>
      </c>
      <c r="F225" s="16">
        <v>132781.20000000001</v>
      </c>
    </row>
    <row r="226" spans="1:6" ht="78.75">
      <c r="A226" s="15" t="s">
        <v>697</v>
      </c>
      <c r="B226" s="26">
        <v>7</v>
      </c>
      <c r="C226" s="26">
        <v>1</v>
      </c>
      <c r="D226" s="27" t="s">
        <v>314</v>
      </c>
      <c r="E226" s="28" t="s">
        <v>696</v>
      </c>
      <c r="F226" s="16">
        <v>132028.70000000001</v>
      </c>
    </row>
    <row r="227" spans="1:6" ht="31.5">
      <c r="A227" s="15" t="s">
        <v>711</v>
      </c>
      <c r="B227" s="26">
        <v>7</v>
      </c>
      <c r="C227" s="26">
        <v>1</v>
      </c>
      <c r="D227" s="27" t="s">
        <v>314</v>
      </c>
      <c r="E227" s="28" t="s">
        <v>710</v>
      </c>
      <c r="F227" s="16">
        <v>752.5</v>
      </c>
    </row>
    <row r="228" spans="1:6" ht="31.5">
      <c r="A228" s="15" t="s">
        <v>122</v>
      </c>
      <c r="B228" s="26">
        <v>7</v>
      </c>
      <c r="C228" s="26">
        <v>1</v>
      </c>
      <c r="D228" s="27" t="s">
        <v>313</v>
      </c>
      <c r="E228" s="28" t="s">
        <v>698</v>
      </c>
      <c r="F228" s="16">
        <v>2248.5</v>
      </c>
    </row>
    <row r="229" spans="1:6" ht="31.5">
      <c r="A229" s="15" t="s">
        <v>711</v>
      </c>
      <c r="B229" s="26">
        <v>7</v>
      </c>
      <c r="C229" s="26">
        <v>1</v>
      </c>
      <c r="D229" s="27" t="s">
        <v>313</v>
      </c>
      <c r="E229" s="28" t="s">
        <v>710</v>
      </c>
      <c r="F229" s="16">
        <v>2248.5</v>
      </c>
    </row>
    <row r="230" spans="1:6" ht="31.5">
      <c r="A230" s="15" t="s">
        <v>261</v>
      </c>
      <c r="B230" s="26">
        <v>7</v>
      </c>
      <c r="C230" s="26">
        <v>1</v>
      </c>
      <c r="D230" s="27" t="s">
        <v>260</v>
      </c>
      <c r="E230" s="28" t="s">
        <v>698</v>
      </c>
      <c r="F230" s="16">
        <v>924</v>
      </c>
    </row>
    <row r="231" spans="1:6" ht="63">
      <c r="A231" s="15" t="s">
        <v>259</v>
      </c>
      <c r="B231" s="26">
        <v>7</v>
      </c>
      <c r="C231" s="26">
        <v>1</v>
      </c>
      <c r="D231" s="27" t="s">
        <v>258</v>
      </c>
      <c r="E231" s="28" t="s">
        <v>698</v>
      </c>
      <c r="F231" s="16">
        <v>924</v>
      </c>
    </row>
    <row r="232" spans="1:6" ht="47.25">
      <c r="A232" s="15" t="s">
        <v>257</v>
      </c>
      <c r="B232" s="26">
        <v>7</v>
      </c>
      <c r="C232" s="26">
        <v>1</v>
      </c>
      <c r="D232" s="27" t="s">
        <v>256</v>
      </c>
      <c r="E232" s="28" t="s">
        <v>698</v>
      </c>
      <c r="F232" s="16">
        <v>924</v>
      </c>
    </row>
    <row r="233" spans="1:6" ht="31.5">
      <c r="A233" s="15" t="s">
        <v>711</v>
      </c>
      <c r="B233" s="26">
        <v>7</v>
      </c>
      <c r="C233" s="26">
        <v>1</v>
      </c>
      <c r="D233" s="27" t="s">
        <v>256</v>
      </c>
      <c r="E233" s="28" t="s">
        <v>710</v>
      </c>
      <c r="F233" s="16">
        <v>924</v>
      </c>
    </row>
    <row r="234" spans="1:6" ht="47.45" customHeight="1">
      <c r="A234" s="15" t="s">
        <v>101</v>
      </c>
      <c r="B234" s="26">
        <v>7</v>
      </c>
      <c r="C234" s="26">
        <v>1</v>
      </c>
      <c r="D234" s="27" t="s">
        <v>100</v>
      </c>
      <c r="E234" s="28" t="s">
        <v>698</v>
      </c>
      <c r="F234" s="16">
        <v>48.3</v>
      </c>
    </row>
    <row r="235" spans="1:6" ht="78.75">
      <c r="A235" s="15" t="s">
        <v>99</v>
      </c>
      <c r="B235" s="26">
        <v>7</v>
      </c>
      <c r="C235" s="26">
        <v>1</v>
      </c>
      <c r="D235" s="27" t="s">
        <v>98</v>
      </c>
      <c r="E235" s="28" t="s">
        <v>698</v>
      </c>
      <c r="F235" s="16">
        <v>48.3</v>
      </c>
    </row>
    <row r="236" spans="1:6" ht="47.45" customHeight="1">
      <c r="A236" s="15" t="s">
        <v>255</v>
      </c>
      <c r="B236" s="26">
        <v>7</v>
      </c>
      <c r="C236" s="26">
        <v>1</v>
      </c>
      <c r="D236" s="27" t="s">
        <v>254</v>
      </c>
      <c r="E236" s="28" t="s">
        <v>698</v>
      </c>
      <c r="F236" s="16">
        <v>48.3</v>
      </c>
    </row>
    <row r="237" spans="1:6" ht="31.5">
      <c r="A237" s="15" t="s">
        <v>711</v>
      </c>
      <c r="B237" s="26">
        <v>7</v>
      </c>
      <c r="C237" s="26">
        <v>1</v>
      </c>
      <c r="D237" s="27" t="s">
        <v>254</v>
      </c>
      <c r="E237" s="28" t="s">
        <v>710</v>
      </c>
      <c r="F237" s="16">
        <v>48.3</v>
      </c>
    </row>
    <row r="238" spans="1:6" ht="31.5">
      <c r="A238" s="15" t="s">
        <v>291</v>
      </c>
      <c r="B238" s="26">
        <v>7</v>
      </c>
      <c r="C238" s="26">
        <v>1</v>
      </c>
      <c r="D238" s="27" t="s">
        <v>290</v>
      </c>
      <c r="E238" s="28" t="s">
        <v>698</v>
      </c>
      <c r="F238" s="16">
        <v>251.4</v>
      </c>
    </row>
    <row r="239" spans="1:6" ht="63">
      <c r="A239" s="15" t="s">
        <v>289</v>
      </c>
      <c r="B239" s="26">
        <v>7</v>
      </c>
      <c r="C239" s="26">
        <v>1</v>
      </c>
      <c r="D239" s="27" t="s">
        <v>288</v>
      </c>
      <c r="E239" s="28" t="s">
        <v>698</v>
      </c>
      <c r="F239" s="16">
        <v>251.4</v>
      </c>
    </row>
    <row r="240" spans="1:6" ht="94.5">
      <c r="A240" s="15" t="s">
        <v>285</v>
      </c>
      <c r="B240" s="26">
        <v>7</v>
      </c>
      <c r="C240" s="26">
        <v>1</v>
      </c>
      <c r="D240" s="27" t="s">
        <v>284</v>
      </c>
      <c r="E240" s="28" t="s">
        <v>698</v>
      </c>
      <c r="F240" s="16">
        <v>4.9000000000000004</v>
      </c>
    </row>
    <row r="241" spans="1:6" ht="31.5">
      <c r="A241" s="15" t="s">
        <v>711</v>
      </c>
      <c r="B241" s="26">
        <v>7</v>
      </c>
      <c r="C241" s="26">
        <v>1</v>
      </c>
      <c r="D241" s="27" t="s">
        <v>284</v>
      </c>
      <c r="E241" s="28" t="s">
        <v>710</v>
      </c>
      <c r="F241" s="16">
        <v>4.9000000000000004</v>
      </c>
    </row>
    <row r="242" spans="1:6" ht="31.5">
      <c r="A242" s="15" t="s">
        <v>283</v>
      </c>
      <c r="B242" s="26">
        <v>7</v>
      </c>
      <c r="C242" s="26">
        <v>1</v>
      </c>
      <c r="D242" s="27" t="s">
        <v>282</v>
      </c>
      <c r="E242" s="28" t="s">
        <v>698</v>
      </c>
      <c r="F242" s="16">
        <v>246.5</v>
      </c>
    </row>
    <row r="243" spans="1:6" ht="31.5">
      <c r="A243" s="15" t="s">
        <v>711</v>
      </c>
      <c r="B243" s="26">
        <v>7</v>
      </c>
      <c r="C243" s="26">
        <v>1</v>
      </c>
      <c r="D243" s="27" t="s">
        <v>282</v>
      </c>
      <c r="E243" s="28" t="s">
        <v>710</v>
      </c>
      <c r="F243" s="16">
        <v>246.5</v>
      </c>
    </row>
    <row r="244" spans="1:6" ht="31.5">
      <c r="A244" s="15" t="s">
        <v>134</v>
      </c>
      <c r="B244" s="26">
        <v>7</v>
      </c>
      <c r="C244" s="26">
        <v>1</v>
      </c>
      <c r="D244" s="27" t="s">
        <v>133</v>
      </c>
      <c r="E244" s="28" t="s">
        <v>698</v>
      </c>
      <c r="F244" s="16">
        <v>1235.4000000000001</v>
      </c>
    </row>
    <row r="245" spans="1:6" ht="31.5">
      <c r="A245" s="15" t="s">
        <v>132</v>
      </c>
      <c r="B245" s="26">
        <v>7</v>
      </c>
      <c r="C245" s="26">
        <v>1</v>
      </c>
      <c r="D245" s="27" t="s">
        <v>131</v>
      </c>
      <c r="E245" s="28" t="s">
        <v>698</v>
      </c>
      <c r="F245" s="16">
        <v>1235.4000000000001</v>
      </c>
    </row>
    <row r="246" spans="1:6" ht="47.45" customHeight="1">
      <c r="A246" s="15" t="s">
        <v>277</v>
      </c>
      <c r="B246" s="26">
        <v>7</v>
      </c>
      <c r="C246" s="26">
        <v>1</v>
      </c>
      <c r="D246" s="27" t="s">
        <v>276</v>
      </c>
      <c r="E246" s="28" t="s">
        <v>698</v>
      </c>
      <c r="F246" s="16">
        <v>400</v>
      </c>
    </row>
    <row r="247" spans="1:6" ht="31.5">
      <c r="A247" s="15" t="s">
        <v>711</v>
      </c>
      <c r="B247" s="26">
        <v>7</v>
      </c>
      <c r="C247" s="26">
        <v>1</v>
      </c>
      <c r="D247" s="27" t="s">
        <v>276</v>
      </c>
      <c r="E247" s="28" t="s">
        <v>710</v>
      </c>
      <c r="F247" s="16">
        <v>400</v>
      </c>
    </row>
    <row r="248" spans="1:6" ht="78.75">
      <c r="A248" s="15" t="s">
        <v>130</v>
      </c>
      <c r="B248" s="26">
        <v>7</v>
      </c>
      <c r="C248" s="26">
        <v>1</v>
      </c>
      <c r="D248" s="27" t="s">
        <v>128</v>
      </c>
      <c r="E248" s="28" t="s">
        <v>698</v>
      </c>
      <c r="F248" s="16">
        <v>835.4</v>
      </c>
    </row>
    <row r="249" spans="1:6" ht="31.5">
      <c r="A249" s="15" t="s">
        <v>711</v>
      </c>
      <c r="B249" s="26">
        <v>7</v>
      </c>
      <c r="C249" s="26">
        <v>1</v>
      </c>
      <c r="D249" s="27" t="s">
        <v>128</v>
      </c>
      <c r="E249" s="28" t="s">
        <v>710</v>
      </c>
      <c r="F249" s="16">
        <v>835.4</v>
      </c>
    </row>
    <row r="250" spans="1:6" ht="33" customHeight="1">
      <c r="A250" s="15" t="s">
        <v>211</v>
      </c>
      <c r="B250" s="26">
        <v>7</v>
      </c>
      <c r="C250" s="26">
        <v>1</v>
      </c>
      <c r="D250" s="27" t="s">
        <v>210</v>
      </c>
      <c r="E250" s="28" t="s">
        <v>698</v>
      </c>
      <c r="F250" s="16">
        <v>20</v>
      </c>
    </row>
    <row r="251" spans="1:6" ht="63">
      <c r="A251" s="15" t="s">
        <v>209</v>
      </c>
      <c r="B251" s="26">
        <v>7</v>
      </c>
      <c r="C251" s="26">
        <v>1</v>
      </c>
      <c r="D251" s="27" t="s">
        <v>208</v>
      </c>
      <c r="E251" s="28" t="s">
        <v>698</v>
      </c>
      <c r="F251" s="16">
        <v>20</v>
      </c>
    </row>
    <row r="252" spans="1:6" ht="63">
      <c r="A252" s="15" t="s">
        <v>312</v>
      </c>
      <c r="B252" s="26">
        <v>7</v>
      </c>
      <c r="C252" s="26">
        <v>1</v>
      </c>
      <c r="D252" s="27" t="s">
        <v>311</v>
      </c>
      <c r="E252" s="28" t="s">
        <v>698</v>
      </c>
      <c r="F252" s="16">
        <v>20</v>
      </c>
    </row>
    <row r="253" spans="1:6" ht="31.5">
      <c r="A253" s="15" t="s">
        <v>711</v>
      </c>
      <c r="B253" s="26">
        <v>7</v>
      </c>
      <c r="C253" s="26">
        <v>1</v>
      </c>
      <c r="D253" s="27" t="s">
        <v>311</v>
      </c>
      <c r="E253" s="28" t="s">
        <v>710</v>
      </c>
      <c r="F253" s="16">
        <v>20</v>
      </c>
    </row>
    <row r="254" spans="1:6">
      <c r="A254" s="15" t="s">
        <v>135</v>
      </c>
      <c r="B254" s="26">
        <v>7</v>
      </c>
      <c r="C254" s="26">
        <v>2</v>
      </c>
      <c r="D254" s="27" t="s">
        <v>698</v>
      </c>
      <c r="E254" s="28" t="s">
        <v>698</v>
      </c>
      <c r="F254" s="16">
        <v>399359.9</v>
      </c>
    </row>
    <row r="255" spans="1:6" ht="31.5">
      <c r="A255" s="15" t="s">
        <v>310</v>
      </c>
      <c r="B255" s="26">
        <v>7</v>
      </c>
      <c r="C255" s="26">
        <v>2</v>
      </c>
      <c r="D255" s="27" t="s">
        <v>309</v>
      </c>
      <c r="E255" s="28" t="s">
        <v>698</v>
      </c>
      <c r="F255" s="16">
        <v>375195</v>
      </c>
    </row>
    <row r="256" spans="1:6" ht="31.5">
      <c r="A256" s="15" t="s">
        <v>188</v>
      </c>
      <c r="B256" s="26">
        <v>7</v>
      </c>
      <c r="C256" s="26">
        <v>2</v>
      </c>
      <c r="D256" s="27" t="s">
        <v>308</v>
      </c>
      <c r="E256" s="28" t="s">
        <v>698</v>
      </c>
      <c r="F256" s="16">
        <v>27807.7</v>
      </c>
    </row>
    <row r="257" spans="1:6" ht="78.75">
      <c r="A257" s="15" t="s">
        <v>697</v>
      </c>
      <c r="B257" s="26">
        <v>7</v>
      </c>
      <c r="C257" s="26">
        <v>2</v>
      </c>
      <c r="D257" s="27" t="s">
        <v>308</v>
      </c>
      <c r="E257" s="28" t="s">
        <v>696</v>
      </c>
      <c r="F257" s="16">
        <v>123.7</v>
      </c>
    </row>
    <row r="258" spans="1:6" ht="31.5">
      <c r="A258" s="15" t="s">
        <v>711</v>
      </c>
      <c r="B258" s="26">
        <v>7</v>
      </c>
      <c r="C258" s="26">
        <v>2</v>
      </c>
      <c r="D258" s="27" t="s">
        <v>308</v>
      </c>
      <c r="E258" s="28" t="s">
        <v>710</v>
      </c>
      <c r="F258" s="16">
        <v>24974.3</v>
      </c>
    </row>
    <row r="259" spans="1:6">
      <c r="A259" s="15" t="s">
        <v>709</v>
      </c>
      <c r="B259" s="26">
        <v>7</v>
      </c>
      <c r="C259" s="26">
        <v>2</v>
      </c>
      <c r="D259" s="27" t="s">
        <v>308</v>
      </c>
      <c r="E259" s="28" t="s">
        <v>708</v>
      </c>
      <c r="F259" s="16">
        <v>9</v>
      </c>
    </row>
    <row r="260" spans="1:6">
      <c r="A260" s="15" t="s">
        <v>707</v>
      </c>
      <c r="B260" s="26">
        <v>7</v>
      </c>
      <c r="C260" s="26">
        <v>2</v>
      </c>
      <c r="D260" s="27" t="s">
        <v>308</v>
      </c>
      <c r="E260" s="28" t="s">
        <v>705</v>
      </c>
      <c r="F260" s="16">
        <v>2700.7</v>
      </c>
    </row>
    <row r="261" spans="1:6" ht="47.25">
      <c r="A261" s="15" t="s">
        <v>699</v>
      </c>
      <c r="B261" s="26">
        <v>7</v>
      </c>
      <c r="C261" s="26">
        <v>2</v>
      </c>
      <c r="D261" s="27" t="s">
        <v>307</v>
      </c>
      <c r="E261" s="28" t="s">
        <v>698</v>
      </c>
      <c r="F261" s="16">
        <v>8718.6</v>
      </c>
    </row>
    <row r="262" spans="1:6" ht="31.5">
      <c r="A262" s="15" t="s">
        <v>711</v>
      </c>
      <c r="B262" s="26">
        <v>7</v>
      </c>
      <c r="C262" s="26">
        <v>2</v>
      </c>
      <c r="D262" s="27" t="s">
        <v>307</v>
      </c>
      <c r="E262" s="28" t="s">
        <v>710</v>
      </c>
      <c r="F262" s="16">
        <v>8718.6</v>
      </c>
    </row>
    <row r="263" spans="1:6" ht="94.5">
      <c r="A263" s="15" t="s">
        <v>306</v>
      </c>
      <c r="B263" s="26">
        <v>7</v>
      </c>
      <c r="C263" s="26">
        <v>2</v>
      </c>
      <c r="D263" s="27" t="s">
        <v>305</v>
      </c>
      <c r="E263" s="28" t="s">
        <v>698</v>
      </c>
      <c r="F263" s="16">
        <v>335825.9</v>
      </c>
    </row>
    <row r="264" spans="1:6" ht="78.75">
      <c r="A264" s="15" t="s">
        <v>697</v>
      </c>
      <c r="B264" s="26">
        <v>7</v>
      </c>
      <c r="C264" s="26">
        <v>2</v>
      </c>
      <c r="D264" s="27" t="s">
        <v>305</v>
      </c>
      <c r="E264" s="28" t="s">
        <v>696</v>
      </c>
      <c r="F264" s="16">
        <v>329914.40000000002</v>
      </c>
    </row>
    <row r="265" spans="1:6" ht="31.5">
      <c r="A265" s="15" t="s">
        <v>711</v>
      </c>
      <c r="B265" s="26">
        <v>7</v>
      </c>
      <c r="C265" s="26">
        <v>2</v>
      </c>
      <c r="D265" s="27" t="s">
        <v>305</v>
      </c>
      <c r="E265" s="28" t="s">
        <v>710</v>
      </c>
      <c r="F265" s="16">
        <v>5911.5</v>
      </c>
    </row>
    <row r="266" spans="1:6" ht="31.5">
      <c r="A266" s="15" t="s">
        <v>122</v>
      </c>
      <c r="B266" s="26">
        <v>7</v>
      </c>
      <c r="C266" s="26">
        <v>2</v>
      </c>
      <c r="D266" s="27" t="s">
        <v>304</v>
      </c>
      <c r="E266" s="28" t="s">
        <v>698</v>
      </c>
      <c r="F266" s="16">
        <v>2842.8</v>
      </c>
    </row>
    <row r="267" spans="1:6" ht="31.5">
      <c r="A267" s="15" t="s">
        <v>711</v>
      </c>
      <c r="B267" s="26">
        <v>7</v>
      </c>
      <c r="C267" s="26">
        <v>2</v>
      </c>
      <c r="D267" s="27" t="s">
        <v>304</v>
      </c>
      <c r="E267" s="28" t="s">
        <v>710</v>
      </c>
      <c r="F267" s="16">
        <v>2842.8</v>
      </c>
    </row>
    <row r="268" spans="1:6" ht="29.45" customHeight="1">
      <c r="A268" s="15" t="s">
        <v>231</v>
      </c>
      <c r="B268" s="26">
        <v>7</v>
      </c>
      <c r="C268" s="26">
        <v>2</v>
      </c>
      <c r="D268" s="27" t="s">
        <v>230</v>
      </c>
      <c r="E268" s="28" t="s">
        <v>698</v>
      </c>
      <c r="F268" s="16">
        <v>100</v>
      </c>
    </row>
    <row r="269" spans="1:6" ht="63">
      <c r="A269" s="15" t="s">
        <v>229</v>
      </c>
      <c r="B269" s="26">
        <v>7</v>
      </c>
      <c r="C269" s="26">
        <v>2</v>
      </c>
      <c r="D269" s="27" t="s">
        <v>228</v>
      </c>
      <c r="E269" s="28" t="s">
        <v>698</v>
      </c>
      <c r="F269" s="16">
        <v>100</v>
      </c>
    </row>
    <row r="270" spans="1:6" ht="63">
      <c r="A270" s="15" t="s">
        <v>303</v>
      </c>
      <c r="B270" s="26">
        <v>7</v>
      </c>
      <c r="C270" s="26">
        <v>2</v>
      </c>
      <c r="D270" s="27" t="s">
        <v>302</v>
      </c>
      <c r="E270" s="28" t="s">
        <v>698</v>
      </c>
      <c r="F270" s="16">
        <v>100</v>
      </c>
    </row>
    <row r="271" spans="1:6" ht="31.5">
      <c r="A271" s="15" t="s">
        <v>711</v>
      </c>
      <c r="B271" s="26">
        <v>7</v>
      </c>
      <c r="C271" s="26">
        <v>2</v>
      </c>
      <c r="D271" s="27" t="s">
        <v>302</v>
      </c>
      <c r="E271" s="28" t="s">
        <v>710</v>
      </c>
      <c r="F271" s="16">
        <v>100</v>
      </c>
    </row>
    <row r="272" spans="1:6" ht="31.5">
      <c r="A272" s="15" t="s">
        <v>301</v>
      </c>
      <c r="B272" s="26">
        <v>7</v>
      </c>
      <c r="C272" s="26">
        <v>2</v>
      </c>
      <c r="D272" s="27" t="s">
        <v>300</v>
      </c>
      <c r="E272" s="28" t="s">
        <v>698</v>
      </c>
      <c r="F272" s="16">
        <v>9264.2999999999993</v>
      </c>
    </row>
    <row r="273" spans="1:6" ht="47.25">
      <c r="A273" s="15" t="s">
        <v>299</v>
      </c>
      <c r="B273" s="26">
        <v>7</v>
      </c>
      <c r="C273" s="26">
        <v>2</v>
      </c>
      <c r="D273" s="27" t="s">
        <v>298</v>
      </c>
      <c r="E273" s="28" t="s">
        <v>698</v>
      </c>
      <c r="F273" s="16">
        <v>9264.2999999999993</v>
      </c>
    </row>
    <row r="274" spans="1:6" ht="47.25">
      <c r="A274" s="15" t="s">
        <v>297</v>
      </c>
      <c r="B274" s="26">
        <v>7</v>
      </c>
      <c r="C274" s="26">
        <v>2</v>
      </c>
      <c r="D274" s="27" t="s">
        <v>296</v>
      </c>
      <c r="E274" s="28" t="s">
        <v>698</v>
      </c>
      <c r="F274" s="16">
        <v>1215</v>
      </c>
    </row>
    <row r="275" spans="1:6" ht="31.5">
      <c r="A275" s="15" t="s">
        <v>711</v>
      </c>
      <c r="B275" s="26">
        <v>7</v>
      </c>
      <c r="C275" s="26">
        <v>2</v>
      </c>
      <c r="D275" s="27" t="s">
        <v>296</v>
      </c>
      <c r="E275" s="28" t="s">
        <v>710</v>
      </c>
      <c r="F275" s="16">
        <v>1215</v>
      </c>
    </row>
    <row r="276" spans="1:6" ht="63">
      <c r="A276" s="15" t="s">
        <v>295</v>
      </c>
      <c r="B276" s="26">
        <v>7</v>
      </c>
      <c r="C276" s="26">
        <v>2</v>
      </c>
      <c r="D276" s="27" t="s">
        <v>294</v>
      </c>
      <c r="E276" s="28" t="s">
        <v>698</v>
      </c>
      <c r="F276" s="16">
        <v>7256.1</v>
      </c>
    </row>
    <row r="277" spans="1:6" ht="31.5">
      <c r="A277" s="15" t="s">
        <v>711</v>
      </c>
      <c r="B277" s="26">
        <v>7</v>
      </c>
      <c r="C277" s="26">
        <v>2</v>
      </c>
      <c r="D277" s="27" t="s">
        <v>294</v>
      </c>
      <c r="E277" s="28" t="s">
        <v>710</v>
      </c>
      <c r="F277" s="16">
        <v>7256.1</v>
      </c>
    </row>
    <row r="278" spans="1:6" ht="63">
      <c r="A278" s="15" t="s">
        <v>293</v>
      </c>
      <c r="B278" s="26">
        <v>7</v>
      </c>
      <c r="C278" s="26">
        <v>2</v>
      </c>
      <c r="D278" s="27" t="s">
        <v>292</v>
      </c>
      <c r="E278" s="28" t="s">
        <v>698</v>
      </c>
      <c r="F278" s="16">
        <v>793.2</v>
      </c>
    </row>
    <row r="279" spans="1:6" ht="31.5">
      <c r="A279" s="15" t="s">
        <v>711</v>
      </c>
      <c r="B279" s="26">
        <v>7</v>
      </c>
      <c r="C279" s="26">
        <v>2</v>
      </c>
      <c r="D279" s="27" t="s">
        <v>292</v>
      </c>
      <c r="E279" s="28" t="s">
        <v>710</v>
      </c>
      <c r="F279" s="16">
        <v>793.2</v>
      </c>
    </row>
    <row r="280" spans="1:6" ht="31.5">
      <c r="A280" s="15" t="s">
        <v>261</v>
      </c>
      <c r="B280" s="26">
        <v>7</v>
      </c>
      <c r="C280" s="26">
        <v>2</v>
      </c>
      <c r="D280" s="27" t="s">
        <v>260</v>
      </c>
      <c r="E280" s="28" t="s">
        <v>698</v>
      </c>
      <c r="F280" s="16">
        <v>2070.4</v>
      </c>
    </row>
    <row r="281" spans="1:6" ht="63">
      <c r="A281" s="15" t="s">
        <v>259</v>
      </c>
      <c r="B281" s="26">
        <v>7</v>
      </c>
      <c r="C281" s="26">
        <v>2</v>
      </c>
      <c r="D281" s="27" t="s">
        <v>258</v>
      </c>
      <c r="E281" s="28" t="s">
        <v>698</v>
      </c>
      <c r="F281" s="16">
        <v>2070.4</v>
      </c>
    </row>
    <row r="282" spans="1:6" ht="47.25">
      <c r="A282" s="15" t="s">
        <v>257</v>
      </c>
      <c r="B282" s="26">
        <v>7</v>
      </c>
      <c r="C282" s="26">
        <v>2</v>
      </c>
      <c r="D282" s="27" t="s">
        <v>256</v>
      </c>
      <c r="E282" s="28" t="s">
        <v>698</v>
      </c>
      <c r="F282" s="16">
        <v>2070.4</v>
      </c>
    </row>
    <row r="283" spans="1:6" ht="31.5">
      <c r="A283" s="15" t="s">
        <v>711</v>
      </c>
      <c r="B283" s="26">
        <v>7</v>
      </c>
      <c r="C283" s="26">
        <v>2</v>
      </c>
      <c r="D283" s="27" t="s">
        <v>256</v>
      </c>
      <c r="E283" s="28" t="s">
        <v>710</v>
      </c>
      <c r="F283" s="16">
        <v>2070.4</v>
      </c>
    </row>
    <row r="284" spans="1:6" ht="48" customHeight="1">
      <c r="A284" s="15" t="s">
        <v>101</v>
      </c>
      <c r="B284" s="26">
        <v>7</v>
      </c>
      <c r="C284" s="26">
        <v>2</v>
      </c>
      <c r="D284" s="27" t="s">
        <v>100</v>
      </c>
      <c r="E284" s="28" t="s">
        <v>698</v>
      </c>
      <c r="F284" s="16">
        <v>63.1</v>
      </c>
    </row>
    <row r="285" spans="1:6" ht="78.75">
      <c r="A285" s="15" t="s">
        <v>99</v>
      </c>
      <c r="B285" s="26">
        <v>7</v>
      </c>
      <c r="C285" s="26">
        <v>2</v>
      </c>
      <c r="D285" s="27" t="s">
        <v>98</v>
      </c>
      <c r="E285" s="28" t="s">
        <v>698</v>
      </c>
      <c r="F285" s="16">
        <v>63.1</v>
      </c>
    </row>
    <row r="286" spans="1:6" ht="46.15" customHeight="1">
      <c r="A286" s="15" t="s">
        <v>255</v>
      </c>
      <c r="B286" s="26">
        <v>7</v>
      </c>
      <c r="C286" s="26">
        <v>2</v>
      </c>
      <c r="D286" s="27" t="s">
        <v>254</v>
      </c>
      <c r="E286" s="28" t="s">
        <v>698</v>
      </c>
      <c r="F286" s="16">
        <v>63.1</v>
      </c>
    </row>
    <row r="287" spans="1:6" ht="31.5">
      <c r="A287" s="15" t="s">
        <v>711</v>
      </c>
      <c r="B287" s="26">
        <v>7</v>
      </c>
      <c r="C287" s="26">
        <v>2</v>
      </c>
      <c r="D287" s="27" t="s">
        <v>254</v>
      </c>
      <c r="E287" s="28" t="s">
        <v>710</v>
      </c>
      <c r="F287" s="16">
        <v>63.1</v>
      </c>
    </row>
    <row r="288" spans="1:6" ht="31.5">
      <c r="A288" s="15" t="s">
        <v>291</v>
      </c>
      <c r="B288" s="26">
        <v>7</v>
      </c>
      <c r="C288" s="26">
        <v>2</v>
      </c>
      <c r="D288" s="27" t="s">
        <v>290</v>
      </c>
      <c r="E288" s="28" t="s">
        <v>698</v>
      </c>
      <c r="F288" s="16">
        <v>1843.4</v>
      </c>
    </row>
    <row r="289" spans="1:6" ht="63">
      <c r="A289" s="15" t="s">
        <v>289</v>
      </c>
      <c r="B289" s="26">
        <v>7</v>
      </c>
      <c r="C289" s="26">
        <v>2</v>
      </c>
      <c r="D289" s="27" t="s">
        <v>288</v>
      </c>
      <c r="E289" s="28" t="s">
        <v>698</v>
      </c>
      <c r="F289" s="16">
        <v>1843.4</v>
      </c>
    </row>
    <row r="290" spans="1:6" ht="47.25">
      <c r="A290" s="15" t="s">
        <v>287</v>
      </c>
      <c r="B290" s="26">
        <v>7</v>
      </c>
      <c r="C290" s="26">
        <v>2</v>
      </c>
      <c r="D290" s="27" t="s">
        <v>286</v>
      </c>
      <c r="E290" s="28" t="s">
        <v>698</v>
      </c>
      <c r="F290" s="16">
        <v>601.4</v>
      </c>
    </row>
    <row r="291" spans="1:6" ht="31.5">
      <c r="A291" s="15" t="s">
        <v>711</v>
      </c>
      <c r="B291" s="26">
        <v>7</v>
      </c>
      <c r="C291" s="26">
        <v>2</v>
      </c>
      <c r="D291" s="27" t="s">
        <v>286</v>
      </c>
      <c r="E291" s="28" t="s">
        <v>710</v>
      </c>
      <c r="F291" s="16">
        <v>601.4</v>
      </c>
    </row>
    <row r="292" spans="1:6" ht="94.5">
      <c r="A292" s="15" t="s">
        <v>285</v>
      </c>
      <c r="B292" s="26">
        <v>7</v>
      </c>
      <c r="C292" s="26">
        <v>2</v>
      </c>
      <c r="D292" s="27" t="s">
        <v>284</v>
      </c>
      <c r="E292" s="28" t="s">
        <v>698</v>
      </c>
      <c r="F292" s="16">
        <v>1234.7</v>
      </c>
    </row>
    <row r="293" spans="1:6" ht="31.5">
      <c r="A293" s="15" t="s">
        <v>711</v>
      </c>
      <c r="B293" s="26">
        <v>7</v>
      </c>
      <c r="C293" s="26">
        <v>2</v>
      </c>
      <c r="D293" s="27" t="s">
        <v>284</v>
      </c>
      <c r="E293" s="28" t="s">
        <v>710</v>
      </c>
      <c r="F293" s="16">
        <v>1234.7</v>
      </c>
    </row>
    <row r="294" spans="1:6" ht="31.5">
      <c r="A294" s="15" t="s">
        <v>283</v>
      </c>
      <c r="B294" s="26">
        <v>7</v>
      </c>
      <c r="C294" s="26">
        <v>2</v>
      </c>
      <c r="D294" s="27" t="s">
        <v>282</v>
      </c>
      <c r="E294" s="28" t="s">
        <v>698</v>
      </c>
      <c r="F294" s="16">
        <v>7.3</v>
      </c>
    </row>
    <row r="295" spans="1:6" ht="31.5">
      <c r="A295" s="15" t="s">
        <v>711</v>
      </c>
      <c r="B295" s="26">
        <v>7</v>
      </c>
      <c r="C295" s="26">
        <v>2</v>
      </c>
      <c r="D295" s="27" t="s">
        <v>282</v>
      </c>
      <c r="E295" s="28" t="s">
        <v>710</v>
      </c>
      <c r="F295" s="16">
        <v>7.3</v>
      </c>
    </row>
    <row r="296" spans="1:6" ht="31.5">
      <c r="A296" s="15" t="s">
        <v>134</v>
      </c>
      <c r="B296" s="26">
        <v>7</v>
      </c>
      <c r="C296" s="26">
        <v>2</v>
      </c>
      <c r="D296" s="27" t="s">
        <v>133</v>
      </c>
      <c r="E296" s="28" t="s">
        <v>698</v>
      </c>
      <c r="F296" s="16">
        <v>10808.7</v>
      </c>
    </row>
    <row r="297" spans="1:6" ht="31.5">
      <c r="A297" s="15" t="s">
        <v>132</v>
      </c>
      <c r="B297" s="26">
        <v>7</v>
      </c>
      <c r="C297" s="26">
        <v>2</v>
      </c>
      <c r="D297" s="27" t="s">
        <v>131</v>
      </c>
      <c r="E297" s="28" t="s">
        <v>698</v>
      </c>
      <c r="F297" s="16">
        <v>10808.7</v>
      </c>
    </row>
    <row r="298" spans="1:6" ht="47.25">
      <c r="A298" s="15" t="s">
        <v>281</v>
      </c>
      <c r="B298" s="26">
        <v>7</v>
      </c>
      <c r="C298" s="26">
        <v>2</v>
      </c>
      <c r="D298" s="27" t="s">
        <v>280</v>
      </c>
      <c r="E298" s="28" t="s">
        <v>698</v>
      </c>
      <c r="F298" s="16">
        <v>1563.7</v>
      </c>
    </row>
    <row r="299" spans="1:6" ht="31.5">
      <c r="A299" s="15" t="s">
        <v>711</v>
      </c>
      <c r="B299" s="26">
        <v>7</v>
      </c>
      <c r="C299" s="26">
        <v>2</v>
      </c>
      <c r="D299" s="27" t="s">
        <v>280</v>
      </c>
      <c r="E299" s="28" t="s">
        <v>710</v>
      </c>
      <c r="F299" s="16">
        <v>1563.7</v>
      </c>
    </row>
    <row r="300" spans="1:6" ht="78.75">
      <c r="A300" s="15" t="s">
        <v>279</v>
      </c>
      <c r="B300" s="26">
        <v>7</v>
      </c>
      <c r="C300" s="26">
        <v>2</v>
      </c>
      <c r="D300" s="27" t="s">
        <v>278</v>
      </c>
      <c r="E300" s="28" t="s">
        <v>698</v>
      </c>
      <c r="F300" s="16">
        <v>1294.5999999999999</v>
      </c>
    </row>
    <row r="301" spans="1:6" ht="31.5">
      <c r="A301" s="15" t="s">
        <v>711</v>
      </c>
      <c r="B301" s="26">
        <v>7</v>
      </c>
      <c r="C301" s="26">
        <v>2</v>
      </c>
      <c r="D301" s="27" t="s">
        <v>278</v>
      </c>
      <c r="E301" s="28" t="s">
        <v>710</v>
      </c>
      <c r="F301" s="16">
        <v>1294.5999999999999</v>
      </c>
    </row>
    <row r="302" spans="1:6" ht="46.15" customHeight="1">
      <c r="A302" s="15" t="s">
        <v>277</v>
      </c>
      <c r="B302" s="26">
        <v>7</v>
      </c>
      <c r="C302" s="26">
        <v>2</v>
      </c>
      <c r="D302" s="27" t="s">
        <v>276</v>
      </c>
      <c r="E302" s="28" t="s">
        <v>698</v>
      </c>
      <c r="F302" s="16">
        <v>752.2</v>
      </c>
    </row>
    <row r="303" spans="1:6" ht="31.5">
      <c r="A303" s="15" t="s">
        <v>711</v>
      </c>
      <c r="B303" s="26">
        <v>7</v>
      </c>
      <c r="C303" s="26">
        <v>2</v>
      </c>
      <c r="D303" s="27" t="s">
        <v>276</v>
      </c>
      <c r="E303" s="28" t="s">
        <v>710</v>
      </c>
      <c r="F303" s="16">
        <v>752.2</v>
      </c>
    </row>
    <row r="304" spans="1:6" ht="78.75">
      <c r="A304" s="15" t="s">
        <v>130</v>
      </c>
      <c r="B304" s="26">
        <v>7</v>
      </c>
      <c r="C304" s="26">
        <v>2</v>
      </c>
      <c r="D304" s="27" t="s">
        <v>128</v>
      </c>
      <c r="E304" s="28" t="s">
        <v>698</v>
      </c>
      <c r="F304" s="16">
        <v>7198.2</v>
      </c>
    </row>
    <row r="305" spans="1:6" ht="31.5">
      <c r="A305" s="15" t="s">
        <v>711</v>
      </c>
      <c r="B305" s="26">
        <v>7</v>
      </c>
      <c r="C305" s="26">
        <v>2</v>
      </c>
      <c r="D305" s="27" t="s">
        <v>128</v>
      </c>
      <c r="E305" s="28" t="s">
        <v>710</v>
      </c>
      <c r="F305" s="16">
        <v>1447.6</v>
      </c>
    </row>
    <row r="306" spans="1:6" ht="31.5">
      <c r="A306" s="15" t="s">
        <v>129</v>
      </c>
      <c r="B306" s="26">
        <v>7</v>
      </c>
      <c r="C306" s="26">
        <v>2</v>
      </c>
      <c r="D306" s="27" t="s">
        <v>128</v>
      </c>
      <c r="E306" s="28" t="s">
        <v>127</v>
      </c>
      <c r="F306" s="16">
        <v>5750.6</v>
      </c>
    </row>
    <row r="307" spans="1:6" ht="47.25">
      <c r="A307" s="15" t="s">
        <v>273</v>
      </c>
      <c r="B307" s="26">
        <v>7</v>
      </c>
      <c r="C307" s="26">
        <v>2</v>
      </c>
      <c r="D307" s="27" t="s">
        <v>272</v>
      </c>
      <c r="E307" s="28" t="s">
        <v>698</v>
      </c>
      <c r="F307" s="16">
        <v>15</v>
      </c>
    </row>
    <row r="308" spans="1:6" ht="47.25">
      <c r="A308" s="15" t="s">
        <v>271</v>
      </c>
      <c r="B308" s="26">
        <v>7</v>
      </c>
      <c r="C308" s="26">
        <v>2</v>
      </c>
      <c r="D308" s="27" t="s">
        <v>270</v>
      </c>
      <c r="E308" s="28" t="s">
        <v>698</v>
      </c>
      <c r="F308" s="16">
        <v>15</v>
      </c>
    </row>
    <row r="309" spans="1:6" ht="31.5">
      <c r="A309" s="15" t="s">
        <v>269</v>
      </c>
      <c r="B309" s="26">
        <v>7</v>
      </c>
      <c r="C309" s="26">
        <v>2</v>
      </c>
      <c r="D309" s="27" t="s">
        <v>268</v>
      </c>
      <c r="E309" s="28" t="s">
        <v>698</v>
      </c>
      <c r="F309" s="16">
        <v>15</v>
      </c>
    </row>
    <row r="310" spans="1:6" ht="31.5">
      <c r="A310" s="15" t="s">
        <v>711</v>
      </c>
      <c r="B310" s="26">
        <v>7</v>
      </c>
      <c r="C310" s="26">
        <v>2</v>
      </c>
      <c r="D310" s="27" t="s">
        <v>268</v>
      </c>
      <c r="E310" s="28" t="s">
        <v>710</v>
      </c>
      <c r="F310" s="16">
        <v>15</v>
      </c>
    </row>
    <row r="311" spans="1:6">
      <c r="A311" s="15" t="s">
        <v>267</v>
      </c>
      <c r="B311" s="26">
        <v>7</v>
      </c>
      <c r="C311" s="26">
        <v>3</v>
      </c>
      <c r="D311" s="27" t="s">
        <v>698</v>
      </c>
      <c r="E311" s="28" t="s">
        <v>698</v>
      </c>
      <c r="F311" s="16">
        <v>40371.199999999997</v>
      </c>
    </row>
    <row r="312" spans="1:6">
      <c r="A312" s="15" t="s">
        <v>266</v>
      </c>
      <c r="B312" s="26">
        <v>7</v>
      </c>
      <c r="C312" s="26">
        <v>3</v>
      </c>
      <c r="D312" s="27" t="s">
        <v>265</v>
      </c>
      <c r="E312" s="28" t="s">
        <v>698</v>
      </c>
      <c r="F312" s="16">
        <v>40236.400000000001</v>
      </c>
    </row>
    <row r="313" spans="1:6" ht="31.5">
      <c r="A313" s="15" t="s">
        <v>188</v>
      </c>
      <c r="B313" s="26">
        <v>7</v>
      </c>
      <c r="C313" s="26">
        <v>3</v>
      </c>
      <c r="D313" s="27" t="s">
        <v>264</v>
      </c>
      <c r="E313" s="28" t="s">
        <v>698</v>
      </c>
      <c r="F313" s="16">
        <v>20886.400000000001</v>
      </c>
    </row>
    <row r="314" spans="1:6" ht="78.75">
      <c r="A314" s="15" t="s">
        <v>697</v>
      </c>
      <c r="B314" s="26">
        <v>7</v>
      </c>
      <c r="C314" s="26">
        <v>3</v>
      </c>
      <c r="D314" s="27" t="s">
        <v>264</v>
      </c>
      <c r="E314" s="28" t="s">
        <v>696</v>
      </c>
      <c r="F314" s="16">
        <v>17861.5</v>
      </c>
    </row>
    <row r="315" spans="1:6" ht="31.5">
      <c r="A315" s="15" t="s">
        <v>711</v>
      </c>
      <c r="B315" s="26">
        <v>7</v>
      </c>
      <c r="C315" s="26">
        <v>3</v>
      </c>
      <c r="D315" s="27" t="s">
        <v>264</v>
      </c>
      <c r="E315" s="28" t="s">
        <v>710</v>
      </c>
      <c r="F315" s="16">
        <v>2660.8</v>
      </c>
    </row>
    <row r="316" spans="1:6">
      <c r="A316" s="15" t="s">
        <v>707</v>
      </c>
      <c r="B316" s="26">
        <v>7</v>
      </c>
      <c r="C316" s="26">
        <v>3</v>
      </c>
      <c r="D316" s="27" t="s">
        <v>264</v>
      </c>
      <c r="E316" s="28" t="s">
        <v>705</v>
      </c>
      <c r="F316" s="16">
        <v>364.1</v>
      </c>
    </row>
    <row r="317" spans="1:6" ht="47.25">
      <c r="A317" s="15" t="s">
        <v>699</v>
      </c>
      <c r="B317" s="26">
        <v>7</v>
      </c>
      <c r="C317" s="26">
        <v>3</v>
      </c>
      <c r="D317" s="27" t="s">
        <v>263</v>
      </c>
      <c r="E317" s="28" t="s">
        <v>698</v>
      </c>
      <c r="F317" s="16">
        <v>17430.3</v>
      </c>
    </row>
    <row r="318" spans="1:6" ht="78.75">
      <c r="A318" s="15" t="s">
        <v>697</v>
      </c>
      <c r="B318" s="26">
        <v>7</v>
      </c>
      <c r="C318" s="26">
        <v>3</v>
      </c>
      <c r="D318" s="27" t="s">
        <v>263</v>
      </c>
      <c r="E318" s="28" t="s">
        <v>696</v>
      </c>
      <c r="F318" s="16">
        <v>16308</v>
      </c>
    </row>
    <row r="319" spans="1:6" ht="31.5">
      <c r="A319" s="15" t="s">
        <v>711</v>
      </c>
      <c r="B319" s="26">
        <v>7</v>
      </c>
      <c r="C319" s="26">
        <v>3</v>
      </c>
      <c r="D319" s="27" t="s">
        <v>263</v>
      </c>
      <c r="E319" s="28" t="s">
        <v>710</v>
      </c>
      <c r="F319" s="16">
        <v>1122.3</v>
      </c>
    </row>
    <row r="320" spans="1:6" ht="31.5">
      <c r="A320" s="15" t="s">
        <v>122</v>
      </c>
      <c r="B320" s="26">
        <v>7</v>
      </c>
      <c r="C320" s="26">
        <v>3</v>
      </c>
      <c r="D320" s="27" t="s">
        <v>262</v>
      </c>
      <c r="E320" s="28" t="s">
        <v>698</v>
      </c>
      <c r="F320" s="16">
        <v>1919.7</v>
      </c>
    </row>
    <row r="321" spans="1:6" ht="31.5">
      <c r="A321" s="15" t="s">
        <v>711</v>
      </c>
      <c r="B321" s="26">
        <v>7</v>
      </c>
      <c r="C321" s="26">
        <v>3</v>
      </c>
      <c r="D321" s="27" t="s">
        <v>262</v>
      </c>
      <c r="E321" s="28" t="s">
        <v>710</v>
      </c>
      <c r="F321" s="16">
        <v>1919.7</v>
      </c>
    </row>
    <row r="322" spans="1:6" ht="31.5">
      <c r="A322" s="15" t="s">
        <v>261</v>
      </c>
      <c r="B322" s="26">
        <v>7</v>
      </c>
      <c r="C322" s="26">
        <v>3</v>
      </c>
      <c r="D322" s="27" t="s">
        <v>260</v>
      </c>
      <c r="E322" s="28" t="s">
        <v>698</v>
      </c>
      <c r="F322" s="16">
        <v>76.3</v>
      </c>
    </row>
    <row r="323" spans="1:6" ht="63">
      <c r="A323" s="15" t="s">
        <v>259</v>
      </c>
      <c r="B323" s="26">
        <v>7</v>
      </c>
      <c r="C323" s="26">
        <v>3</v>
      </c>
      <c r="D323" s="27" t="s">
        <v>258</v>
      </c>
      <c r="E323" s="28" t="s">
        <v>698</v>
      </c>
      <c r="F323" s="16">
        <v>76.3</v>
      </c>
    </row>
    <row r="324" spans="1:6" ht="47.25">
      <c r="A324" s="15" t="s">
        <v>257</v>
      </c>
      <c r="B324" s="26">
        <v>7</v>
      </c>
      <c r="C324" s="26">
        <v>3</v>
      </c>
      <c r="D324" s="27" t="s">
        <v>256</v>
      </c>
      <c r="E324" s="28" t="s">
        <v>698</v>
      </c>
      <c r="F324" s="16">
        <v>76.3</v>
      </c>
    </row>
    <row r="325" spans="1:6" ht="31.5">
      <c r="A325" s="15" t="s">
        <v>711</v>
      </c>
      <c r="B325" s="26">
        <v>7</v>
      </c>
      <c r="C325" s="26">
        <v>3</v>
      </c>
      <c r="D325" s="27" t="s">
        <v>256</v>
      </c>
      <c r="E325" s="28" t="s">
        <v>710</v>
      </c>
      <c r="F325" s="16">
        <v>76.3</v>
      </c>
    </row>
    <row r="326" spans="1:6" ht="47.45" customHeight="1">
      <c r="A326" s="15" t="s">
        <v>101</v>
      </c>
      <c r="B326" s="26">
        <v>7</v>
      </c>
      <c r="C326" s="26">
        <v>3</v>
      </c>
      <c r="D326" s="27" t="s">
        <v>100</v>
      </c>
      <c r="E326" s="28" t="s">
        <v>698</v>
      </c>
      <c r="F326" s="16">
        <v>44.1</v>
      </c>
    </row>
    <row r="327" spans="1:6" ht="78.75">
      <c r="A327" s="15" t="s">
        <v>99</v>
      </c>
      <c r="B327" s="26">
        <v>7</v>
      </c>
      <c r="C327" s="26">
        <v>3</v>
      </c>
      <c r="D327" s="27" t="s">
        <v>98</v>
      </c>
      <c r="E327" s="28" t="s">
        <v>698</v>
      </c>
      <c r="F327" s="16">
        <v>44.1</v>
      </c>
    </row>
    <row r="328" spans="1:6" ht="47.45" customHeight="1">
      <c r="A328" s="15" t="s">
        <v>255</v>
      </c>
      <c r="B328" s="26">
        <v>7</v>
      </c>
      <c r="C328" s="26">
        <v>3</v>
      </c>
      <c r="D328" s="27" t="s">
        <v>254</v>
      </c>
      <c r="E328" s="28" t="s">
        <v>698</v>
      </c>
      <c r="F328" s="16">
        <v>44.1</v>
      </c>
    </row>
    <row r="329" spans="1:6" ht="31.5">
      <c r="A329" s="15" t="s">
        <v>711</v>
      </c>
      <c r="B329" s="26">
        <v>7</v>
      </c>
      <c r="C329" s="26">
        <v>3</v>
      </c>
      <c r="D329" s="27" t="s">
        <v>254</v>
      </c>
      <c r="E329" s="28" t="s">
        <v>710</v>
      </c>
      <c r="F329" s="16">
        <v>44.1</v>
      </c>
    </row>
    <row r="330" spans="1:6" ht="47.25">
      <c r="A330" s="15" t="s">
        <v>331</v>
      </c>
      <c r="B330" s="26">
        <v>7</v>
      </c>
      <c r="C330" s="26">
        <v>3</v>
      </c>
      <c r="D330" s="27" t="s">
        <v>330</v>
      </c>
      <c r="E330" s="28" t="s">
        <v>698</v>
      </c>
      <c r="F330" s="16">
        <v>14.4</v>
      </c>
    </row>
    <row r="331" spans="1:6" ht="31.5">
      <c r="A331" s="15" t="s">
        <v>329</v>
      </c>
      <c r="B331" s="26">
        <v>7</v>
      </c>
      <c r="C331" s="26">
        <v>3</v>
      </c>
      <c r="D331" s="27" t="s">
        <v>328</v>
      </c>
      <c r="E331" s="28" t="s">
        <v>698</v>
      </c>
      <c r="F331" s="16">
        <v>14.4</v>
      </c>
    </row>
    <row r="332" spans="1:6" ht="31.5">
      <c r="A332" s="15" t="s">
        <v>348</v>
      </c>
      <c r="B332" s="26">
        <v>7</v>
      </c>
      <c r="C332" s="26">
        <v>3</v>
      </c>
      <c r="D332" s="27" t="s">
        <v>347</v>
      </c>
      <c r="E332" s="28" t="s">
        <v>698</v>
      </c>
      <c r="F332" s="16">
        <v>14.4</v>
      </c>
    </row>
    <row r="333" spans="1:6">
      <c r="A333" s="15" t="s">
        <v>709</v>
      </c>
      <c r="B333" s="26">
        <v>7</v>
      </c>
      <c r="C333" s="26">
        <v>3</v>
      </c>
      <c r="D333" s="27" t="s">
        <v>347</v>
      </c>
      <c r="E333" s="28" t="s">
        <v>708</v>
      </c>
      <c r="F333" s="16">
        <v>14.4</v>
      </c>
    </row>
    <row r="334" spans="1:6" ht="31.5">
      <c r="A334" s="15" t="s">
        <v>28</v>
      </c>
      <c r="B334" s="26">
        <v>7</v>
      </c>
      <c r="C334" s="26">
        <v>5</v>
      </c>
      <c r="D334" s="27" t="s">
        <v>698</v>
      </c>
      <c r="E334" s="28" t="s">
        <v>698</v>
      </c>
      <c r="F334" s="16">
        <f>531.1-28.6</f>
        <v>502.5</v>
      </c>
    </row>
    <row r="335" spans="1:6" ht="16.899999999999999" customHeight="1">
      <c r="A335" s="15" t="s">
        <v>27</v>
      </c>
      <c r="B335" s="26">
        <v>7</v>
      </c>
      <c r="C335" s="26">
        <v>5</v>
      </c>
      <c r="D335" s="27" t="s">
        <v>26</v>
      </c>
      <c r="E335" s="28" t="s">
        <v>698</v>
      </c>
      <c r="F335" s="16">
        <v>393.4</v>
      </c>
    </row>
    <row r="336" spans="1:6">
      <c r="A336" s="15" t="s">
        <v>25</v>
      </c>
      <c r="B336" s="26">
        <v>7</v>
      </c>
      <c r="C336" s="26">
        <v>5</v>
      </c>
      <c r="D336" s="27" t="s">
        <v>24</v>
      </c>
      <c r="E336" s="28" t="s">
        <v>698</v>
      </c>
      <c r="F336" s="16">
        <v>393.4</v>
      </c>
    </row>
    <row r="337" spans="1:6" ht="31.5">
      <c r="A337" s="15" t="s">
        <v>711</v>
      </c>
      <c r="B337" s="26">
        <v>7</v>
      </c>
      <c r="C337" s="26">
        <v>5</v>
      </c>
      <c r="D337" s="27" t="s">
        <v>24</v>
      </c>
      <c r="E337" s="28" t="s">
        <v>710</v>
      </c>
      <c r="F337" s="16">
        <v>393.4</v>
      </c>
    </row>
    <row r="338" spans="1:6" ht="47.25">
      <c r="A338" s="15" t="s">
        <v>171</v>
      </c>
      <c r="B338" s="26">
        <v>7</v>
      </c>
      <c r="C338" s="26">
        <v>5</v>
      </c>
      <c r="D338" s="27" t="s">
        <v>170</v>
      </c>
      <c r="E338" s="28" t="s">
        <v>698</v>
      </c>
      <c r="F338" s="16">
        <v>61</v>
      </c>
    </row>
    <row r="339" spans="1:6" ht="16.899999999999999" customHeight="1">
      <c r="A339" s="15" t="s">
        <v>169</v>
      </c>
      <c r="B339" s="26">
        <v>7</v>
      </c>
      <c r="C339" s="26">
        <v>5</v>
      </c>
      <c r="D339" s="27" t="s">
        <v>168</v>
      </c>
      <c r="E339" s="28" t="s">
        <v>698</v>
      </c>
      <c r="F339" s="16">
        <v>61</v>
      </c>
    </row>
    <row r="340" spans="1:6">
      <c r="A340" s="15" t="s">
        <v>186</v>
      </c>
      <c r="B340" s="26">
        <v>7</v>
      </c>
      <c r="C340" s="26">
        <v>5</v>
      </c>
      <c r="D340" s="27" t="s">
        <v>185</v>
      </c>
      <c r="E340" s="28" t="s">
        <v>698</v>
      </c>
      <c r="F340" s="16">
        <v>61</v>
      </c>
    </row>
    <row r="341" spans="1:6" ht="31.5">
      <c r="A341" s="15" t="s">
        <v>711</v>
      </c>
      <c r="B341" s="26">
        <v>7</v>
      </c>
      <c r="C341" s="26">
        <v>5</v>
      </c>
      <c r="D341" s="27" t="s">
        <v>185</v>
      </c>
      <c r="E341" s="28" t="s">
        <v>710</v>
      </c>
      <c r="F341" s="16">
        <v>61</v>
      </c>
    </row>
    <row r="342" spans="1:6" ht="47.25">
      <c r="A342" s="15" t="s">
        <v>23</v>
      </c>
      <c r="B342" s="26">
        <v>7</v>
      </c>
      <c r="C342" s="26">
        <v>5</v>
      </c>
      <c r="D342" s="27" t="s">
        <v>22</v>
      </c>
      <c r="E342" s="28" t="s">
        <v>698</v>
      </c>
      <c r="F342" s="16">
        <v>48.1</v>
      </c>
    </row>
    <row r="343" spans="1:6" ht="47.25">
      <c r="A343" s="15" t="s">
        <v>21</v>
      </c>
      <c r="B343" s="26">
        <v>7</v>
      </c>
      <c r="C343" s="26">
        <v>5</v>
      </c>
      <c r="D343" s="27" t="s">
        <v>20</v>
      </c>
      <c r="E343" s="28" t="s">
        <v>698</v>
      </c>
      <c r="F343" s="16">
        <v>48.1</v>
      </c>
    </row>
    <row r="344" spans="1:6" ht="47.25">
      <c r="A344" s="15" t="s">
        <v>19</v>
      </c>
      <c r="B344" s="26">
        <v>7</v>
      </c>
      <c r="C344" s="26">
        <v>5</v>
      </c>
      <c r="D344" s="27" t="s">
        <v>18</v>
      </c>
      <c r="E344" s="28" t="s">
        <v>698</v>
      </c>
      <c r="F344" s="16">
        <v>15.6</v>
      </c>
    </row>
    <row r="345" spans="1:6" ht="31.5">
      <c r="A345" s="15" t="s">
        <v>711</v>
      </c>
      <c r="B345" s="26">
        <v>7</v>
      </c>
      <c r="C345" s="26">
        <v>5</v>
      </c>
      <c r="D345" s="27" t="s">
        <v>18</v>
      </c>
      <c r="E345" s="28" t="s">
        <v>710</v>
      </c>
      <c r="F345" s="16">
        <v>15.6</v>
      </c>
    </row>
    <row r="346" spans="1:6" ht="47.25">
      <c r="A346" s="15" t="s">
        <v>17</v>
      </c>
      <c r="B346" s="26">
        <v>7</v>
      </c>
      <c r="C346" s="26">
        <v>5</v>
      </c>
      <c r="D346" s="27" t="s">
        <v>16</v>
      </c>
      <c r="E346" s="28" t="s">
        <v>698</v>
      </c>
      <c r="F346" s="16">
        <v>8</v>
      </c>
    </row>
    <row r="347" spans="1:6" ht="31.5">
      <c r="A347" s="15" t="s">
        <v>711</v>
      </c>
      <c r="B347" s="26">
        <v>7</v>
      </c>
      <c r="C347" s="26">
        <v>5</v>
      </c>
      <c r="D347" s="27" t="s">
        <v>16</v>
      </c>
      <c r="E347" s="28" t="s">
        <v>710</v>
      </c>
      <c r="F347" s="16">
        <v>8</v>
      </c>
    </row>
    <row r="348" spans="1:6" ht="63">
      <c r="A348" s="15" t="s">
        <v>15</v>
      </c>
      <c r="B348" s="26">
        <v>7</v>
      </c>
      <c r="C348" s="26">
        <v>5</v>
      </c>
      <c r="D348" s="27" t="s">
        <v>14</v>
      </c>
      <c r="E348" s="28" t="s">
        <v>698</v>
      </c>
      <c r="F348" s="16">
        <v>24.5</v>
      </c>
    </row>
    <row r="349" spans="1:6" ht="31.5">
      <c r="A349" s="15" t="s">
        <v>711</v>
      </c>
      <c r="B349" s="26">
        <v>7</v>
      </c>
      <c r="C349" s="26">
        <v>5</v>
      </c>
      <c r="D349" s="27" t="s">
        <v>14</v>
      </c>
      <c r="E349" s="28" t="s">
        <v>710</v>
      </c>
      <c r="F349" s="16">
        <v>24.5</v>
      </c>
    </row>
    <row r="350" spans="1:6">
      <c r="A350" s="15" t="s">
        <v>13</v>
      </c>
      <c r="B350" s="26">
        <v>7</v>
      </c>
      <c r="C350" s="26">
        <v>7</v>
      </c>
      <c r="D350" s="27" t="s">
        <v>698</v>
      </c>
      <c r="E350" s="28" t="s">
        <v>698</v>
      </c>
      <c r="F350" s="16">
        <v>3437.7</v>
      </c>
    </row>
    <row r="351" spans="1:6" ht="31.15" customHeight="1">
      <c r="A351" s="15" t="s">
        <v>231</v>
      </c>
      <c r="B351" s="26">
        <v>7</v>
      </c>
      <c r="C351" s="26">
        <v>7</v>
      </c>
      <c r="D351" s="27" t="s">
        <v>230</v>
      </c>
      <c r="E351" s="28" t="s">
        <v>698</v>
      </c>
      <c r="F351" s="16">
        <v>3089.7</v>
      </c>
    </row>
    <row r="352" spans="1:6" ht="63">
      <c r="A352" s="15" t="s">
        <v>229</v>
      </c>
      <c r="B352" s="26">
        <v>7</v>
      </c>
      <c r="C352" s="26">
        <v>7</v>
      </c>
      <c r="D352" s="27" t="s">
        <v>228</v>
      </c>
      <c r="E352" s="28" t="s">
        <v>698</v>
      </c>
      <c r="F352" s="16">
        <v>3089.7</v>
      </c>
    </row>
    <row r="353" spans="1:6" ht="126">
      <c r="A353" s="15" t="s">
        <v>253</v>
      </c>
      <c r="B353" s="26">
        <v>7</v>
      </c>
      <c r="C353" s="26">
        <v>7</v>
      </c>
      <c r="D353" s="27" t="s">
        <v>252</v>
      </c>
      <c r="E353" s="28" t="s">
        <v>698</v>
      </c>
      <c r="F353" s="16">
        <v>2609.6999999999998</v>
      </c>
    </row>
    <row r="354" spans="1:6" ht="31.5">
      <c r="A354" s="15" t="s">
        <v>711</v>
      </c>
      <c r="B354" s="26">
        <v>7</v>
      </c>
      <c r="C354" s="26">
        <v>7</v>
      </c>
      <c r="D354" s="27" t="s">
        <v>252</v>
      </c>
      <c r="E354" s="28" t="s">
        <v>710</v>
      </c>
      <c r="F354" s="16">
        <v>2609.6999999999998</v>
      </c>
    </row>
    <row r="355" spans="1:6">
      <c r="A355" s="15" t="s">
        <v>251</v>
      </c>
      <c r="B355" s="26">
        <v>7</v>
      </c>
      <c r="C355" s="26">
        <v>7</v>
      </c>
      <c r="D355" s="27" t="s">
        <v>250</v>
      </c>
      <c r="E355" s="28" t="s">
        <v>698</v>
      </c>
      <c r="F355" s="16">
        <v>480</v>
      </c>
    </row>
    <row r="356" spans="1:6" ht="31.5">
      <c r="A356" s="15" t="s">
        <v>711</v>
      </c>
      <c r="B356" s="26">
        <v>7</v>
      </c>
      <c r="C356" s="26">
        <v>7</v>
      </c>
      <c r="D356" s="27" t="s">
        <v>250</v>
      </c>
      <c r="E356" s="28" t="s">
        <v>710</v>
      </c>
      <c r="F356" s="16">
        <v>480</v>
      </c>
    </row>
    <row r="357" spans="1:6" ht="63">
      <c r="A357" s="15" t="s">
        <v>12</v>
      </c>
      <c r="B357" s="26">
        <v>7</v>
      </c>
      <c r="C357" s="26">
        <v>7</v>
      </c>
      <c r="D357" s="27" t="s">
        <v>11</v>
      </c>
      <c r="E357" s="28" t="s">
        <v>698</v>
      </c>
      <c r="F357" s="16">
        <v>64</v>
      </c>
    </row>
    <row r="358" spans="1:6" ht="61.9" customHeight="1">
      <c r="A358" s="15" t="s">
        <v>10</v>
      </c>
      <c r="B358" s="26">
        <v>7</v>
      </c>
      <c r="C358" s="26">
        <v>7</v>
      </c>
      <c r="D358" s="27" t="s">
        <v>9</v>
      </c>
      <c r="E358" s="28" t="s">
        <v>698</v>
      </c>
      <c r="F358" s="16">
        <v>64</v>
      </c>
    </row>
    <row r="359" spans="1:6" ht="47.25">
      <c r="A359" s="15" t="s">
        <v>8</v>
      </c>
      <c r="B359" s="26">
        <v>7</v>
      </c>
      <c r="C359" s="26">
        <v>7</v>
      </c>
      <c r="D359" s="27" t="s">
        <v>7</v>
      </c>
      <c r="E359" s="28" t="s">
        <v>698</v>
      </c>
      <c r="F359" s="16">
        <v>20</v>
      </c>
    </row>
    <row r="360" spans="1:6" ht="31.5">
      <c r="A360" s="15" t="s">
        <v>711</v>
      </c>
      <c r="B360" s="26">
        <v>7</v>
      </c>
      <c r="C360" s="26">
        <v>7</v>
      </c>
      <c r="D360" s="27" t="s">
        <v>7</v>
      </c>
      <c r="E360" s="28" t="s">
        <v>710</v>
      </c>
      <c r="F360" s="16">
        <v>20</v>
      </c>
    </row>
    <row r="361" spans="1:6" ht="78.75">
      <c r="A361" s="15" t="s">
        <v>6</v>
      </c>
      <c r="B361" s="26">
        <v>7</v>
      </c>
      <c r="C361" s="26">
        <v>7</v>
      </c>
      <c r="D361" s="27" t="s">
        <v>5</v>
      </c>
      <c r="E361" s="28" t="s">
        <v>698</v>
      </c>
      <c r="F361" s="16">
        <v>24</v>
      </c>
    </row>
    <row r="362" spans="1:6" ht="31.5">
      <c r="A362" s="15" t="s">
        <v>711</v>
      </c>
      <c r="B362" s="26">
        <v>7</v>
      </c>
      <c r="C362" s="26">
        <v>7</v>
      </c>
      <c r="D362" s="27" t="s">
        <v>5</v>
      </c>
      <c r="E362" s="28" t="s">
        <v>710</v>
      </c>
      <c r="F362" s="16">
        <v>24</v>
      </c>
    </row>
    <row r="363" spans="1:6" ht="31.5">
      <c r="A363" s="15" t="s">
        <v>4</v>
      </c>
      <c r="B363" s="26">
        <v>7</v>
      </c>
      <c r="C363" s="26">
        <v>7</v>
      </c>
      <c r="D363" s="27" t="s">
        <v>3</v>
      </c>
      <c r="E363" s="28" t="s">
        <v>698</v>
      </c>
      <c r="F363" s="16">
        <v>20</v>
      </c>
    </row>
    <row r="364" spans="1:6" ht="31.5">
      <c r="A364" s="15" t="s">
        <v>711</v>
      </c>
      <c r="B364" s="26">
        <v>7</v>
      </c>
      <c r="C364" s="26">
        <v>7</v>
      </c>
      <c r="D364" s="27" t="s">
        <v>3</v>
      </c>
      <c r="E364" s="28" t="s">
        <v>710</v>
      </c>
      <c r="F364" s="16">
        <v>20</v>
      </c>
    </row>
    <row r="365" spans="1:6" ht="31.5">
      <c r="A365" s="15" t="s">
        <v>2</v>
      </c>
      <c r="B365" s="26">
        <v>7</v>
      </c>
      <c r="C365" s="26">
        <v>7</v>
      </c>
      <c r="D365" s="27" t="s">
        <v>1</v>
      </c>
      <c r="E365" s="28" t="s">
        <v>698</v>
      </c>
      <c r="F365" s="16">
        <v>284</v>
      </c>
    </row>
    <row r="366" spans="1:6" ht="110.25">
      <c r="A366" s="15" t="s">
        <v>0</v>
      </c>
      <c r="B366" s="26">
        <v>7</v>
      </c>
      <c r="C366" s="26">
        <v>7</v>
      </c>
      <c r="D366" s="27" t="s">
        <v>837</v>
      </c>
      <c r="E366" s="28" t="s">
        <v>698</v>
      </c>
      <c r="F366" s="16">
        <v>284</v>
      </c>
    </row>
    <row r="367" spans="1:6">
      <c r="A367" s="15" t="s">
        <v>836</v>
      </c>
      <c r="B367" s="26">
        <v>7</v>
      </c>
      <c r="C367" s="26">
        <v>7</v>
      </c>
      <c r="D367" s="27" t="s">
        <v>835</v>
      </c>
      <c r="E367" s="28" t="s">
        <v>698</v>
      </c>
      <c r="F367" s="16">
        <v>100</v>
      </c>
    </row>
    <row r="368" spans="1:6" ht="31.5">
      <c r="A368" s="15" t="s">
        <v>711</v>
      </c>
      <c r="B368" s="26">
        <v>7</v>
      </c>
      <c r="C368" s="26">
        <v>7</v>
      </c>
      <c r="D368" s="27" t="s">
        <v>835</v>
      </c>
      <c r="E368" s="28" t="s">
        <v>710</v>
      </c>
      <c r="F368" s="16">
        <v>100</v>
      </c>
    </row>
    <row r="369" spans="1:7" ht="31.5">
      <c r="A369" s="15" t="s">
        <v>834</v>
      </c>
      <c r="B369" s="26">
        <v>7</v>
      </c>
      <c r="C369" s="26">
        <v>7</v>
      </c>
      <c r="D369" s="27" t="s">
        <v>833</v>
      </c>
      <c r="E369" s="28" t="s">
        <v>698</v>
      </c>
      <c r="F369" s="16">
        <v>100</v>
      </c>
    </row>
    <row r="370" spans="1:7" ht="31.5">
      <c r="A370" s="15" t="s">
        <v>711</v>
      </c>
      <c r="B370" s="26">
        <v>7</v>
      </c>
      <c r="C370" s="26">
        <v>7</v>
      </c>
      <c r="D370" s="27" t="s">
        <v>833</v>
      </c>
      <c r="E370" s="28" t="s">
        <v>710</v>
      </c>
      <c r="F370" s="16">
        <v>100</v>
      </c>
    </row>
    <row r="371" spans="1:7" ht="31.5">
      <c r="A371" s="15" t="s">
        <v>832</v>
      </c>
      <c r="B371" s="26">
        <v>7</v>
      </c>
      <c r="C371" s="26">
        <v>7</v>
      </c>
      <c r="D371" s="27" t="s">
        <v>831</v>
      </c>
      <c r="E371" s="28" t="s">
        <v>698</v>
      </c>
      <c r="F371" s="16">
        <v>13</v>
      </c>
    </row>
    <row r="372" spans="1:7" ht="31.5">
      <c r="A372" s="15" t="s">
        <v>711</v>
      </c>
      <c r="B372" s="26">
        <v>7</v>
      </c>
      <c r="C372" s="26">
        <v>7</v>
      </c>
      <c r="D372" s="27" t="s">
        <v>831</v>
      </c>
      <c r="E372" s="28" t="s">
        <v>710</v>
      </c>
      <c r="F372" s="16">
        <v>13</v>
      </c>
    </row>
    <row r="373" spans="1:7" ht="48" customHeight="1">
      <c r="A373" s="15" t="s">
        <v>830</v>
      </c>
      <c r="B373" s="26">
        <v>7</v>
      </c>
      <c r="C373" s="26">
        <v>7</v>
      </c>
      <c r="D373" s="27" t="s">
        <v>829</v>
      </c>
      <c r="E373" s="28" t="s">
        <v>698</v>
      </c>
      <c r="F373" s="16">
        <v>10</v>
      </c>
    </row>
    <row r="374" spans="1:7" ht="31.5">
      <c r="A374" s="15" t="s">
        <v>711</v>
      </c>
      <c r="B374" s="26">
        <v>7</v>
      </c>
      <c r="C374" s="26">
        <v>7</v>
      </c>
      <c r="D374" s="27" t="s">
        <v>829</v>
      </c>
      <c r="E374" s="28" t="s">
        <v>710</v>
      </c>
      <c r="F374" s="16">
        <v>10</v>
      </c>
    </row>
    <row r="375" spans="1:7" ht="31.5">
      <c r="A375" s="15" t="s">
        <v>828</v>
      </c>
      <c r="B375" s="26">
        <v>7</v>
      </c>
      <c r="C375" s="26">
        <v>7</v>
      </c>
      <c r="D375" s="27" t="s">
        <v>827</v>
      </c>
      <c r="E375" s="28" t="s">
        <v>698</v>
      </c>
      <c r="F375" s="16">
        <v>38</v>
      </c>
    </row>
    <row r="376" spans="1:7" ht="31.5">
      <c r="A376" s="15" t="s">
        <v>711</v>
      </c>
      <c r="B376" s="26">
        <v>7</v>
      </c>
      <c r="C376" s="26">
        <v>7</v>
      </c>
      <c r="D376" s="27" t="s">
        <v>827</v>
      </c>
      <c r="E376" s="28" t="s">
        <v>710</v>
      </c>
      <c r="F376" s="16">
        <v>38</v>
      </c>
    </row>
    <row r="377" spans="1:7" ht="31.5">
      <c r="A377" s="15" t="s">
        <v>826</v>
      </c>
      <c r="B377" s="26">
        <v>7</v>
      </c>
      <c r="C377" s="26">
        <v>7</v>
      </c>
      <c r="D377" s="27" t="s">
        <v>825</v>
      </c>
      <c r="E377" s="28" t="s">
        <v>698</v>
      </c>
      <c r="F377" s="16">
        <v>8</v>
      </c>
    </row>
    <row r="378" spans="1:7" ht="31.5">
      <c r="A378" s="15" t="s">
        <v>711</v>
      </c>
      <c r="B378" s="26">
        <v>7</v>
      </c>
      <c r="C378" s="26">
        <v>7</v>
      </c>
      <c r="D378" s="27" t="s">
        <v>825</v>
      </c>
      <c r="E378" s="28" t="s">
        <v>710</v>
      </c>
      <c r="F378" s="16">
        <v>8</v>
      </c>
    </row>
    <row r="379" spans="1:7" ht="31.5">
      <c r="A379" s="15" t="s">
        <v>824</v>
      </c>
      <c r="B379" s="26">
        <v>7</v>
      </c>
      <c r="C379" s="26">
        <v>7</v>
      </c>
      <c r="D379" s="27" t="s">
        <v>823</v>
      </c>
      <c r="E379" s="28" t="s">
        <v>698</v>
      </c>
      <c r="F379" s="16">
        <v>5</v>
      </c>
    </row>
    <row r="380" spans="1:7" ht="31.5">
      <c r="A380" s="15" t="s">
        <v>711</v>
      </c>
      <c r="B380" s="26">
        <v>7</v>
      </c>
      <c r="C380" s="26">
        <v>7</v>
      </c>
      <c r="D380" s="27" t="s">
        <v>823</v>
      </c>
      <c r="E380" s="28" t="s">
        <v>710</v>
      </c>
      <c r="F380" s="16">
        <v>5</v>
      </c>
    </row>
    <row r="381" spans="1:7" ht="31.5">
      <c r="A381" s="15" t="s">
        <v>822</v>
      </c>
      <c r="B381" s="26">
        <v>7</v>
      </c>
      <c r="C381" s="26">
        <v>7</v>
      </c>
      <c r="D381" s="27" t="s">
        <v>821</v>
      </c>
      <c r="E381" s="28" t="s">
        <v>698</v>
      </c>
      <c r="F381" s="16">
        <v>10</v>
      </c>
    </row>
    <row r="382" spans="1:7" ht="31.5">
      <c r="A382" s="15" t="s">
        <v>711</v>
      </c>
      <c r="B382" s="26">
        <v>7</v>
      </c>
      <c r="C382" s="26">
        <v>7</v>
      </c>
      <c r="D382" s="27" t="s">
        <v>821</v>
      </c>
      <c r="E382" s="28" t="s">
        <v>710</v>
      </c>
      <c r="F382" s="16">
        <v>10</v>
      </c>
    </row>
    <row r="383" spans="1:7">
      <c r="A383" s="15" t="s">
        <v>249</v>
      </c>
      <c r="B383" s="26">
        <v>7</v>
      </c>
      <c r="C383" s="26">
        <v>9</v>
      </c>
      <c r="D383" s="27" t="s">
        <v>698</v>
      </c>
      <c r="E383" s="28" t="s">
        <v>698</v>
      </c>
      <c r="F383" s="16">
        <v>11928.7</v>
      </c>
      <c r="G383" s="259"/>
    </row>
    <row r="384" spans="1:7" ht="31.5">
      <c r="A384" s="15" t="s">
        <v>715</v>
      </c>
      <c r="B384" s="26">
        <v>7</v>
      </c>
      <c r="C384" s="26">
        <v>9</v>
      </c>
      <c r="D384" s="27" t="s">
        <v>714</v>
      </c>
      <c r="E384" s="28" t="s">
        <v>698</v>
      </c>
      <c r="F384" s="16">
        <f>F385</f>
        <v>3398.2999999999997</v>
      </c>
    </row>
    <row r="385" spans="1:7">
      <c r="A385" s="15" t="s">
        <v>713</v>
      </c>
      <c r="B385" s="26">
        <v>7</v>
      </c>
      <c r="C385" s="26">
        <v>9</v>
      </c>
      <c r="D385" s="27" t="s">
        <v>712</v>
      </c>
      <c r="E385" s="28" t="s">
        <v>698</v>
      </c>
      <c r="F385" s="16">
        <f>F386+F390</f>
        <v>3398.2999999999997</v>
      </c>
      <c r="G385" s="259"/>
    </row>
    <row r="386" spans="1:7">
      <c r="A386" s="15" t="s">
        <v>701</v>
      </c>
      <c r="B386" s="26">
        <v>7</v>
      </c>
      <c r="C386" s="26">
        <v>9</v>
      </c>
      <c r="D386" s="27" t="s">
        <v>706</v>
      </c>
      <c r="E386" s="28" t="s">
        <v>698</v>
      </c>
      <c r="F386" s="16">
        <f>2908.2+8</f>
        <v>2916.2</v>
      </c>
      <c r="G386" s="258"/>
    </row>
    <row r="387" spans="1:7" ht="78.75">
      <c r="A387" s="15" t="s">
        <v>697</v>
      </c>
      <c r="B387" s="26">
        <v>7</v>
      </c>
      <c r="C387" s="26">
        <v>9</v>
      </c>
      <c r="D387" s="27" t="s">
        <v>706</v>
      </c>
      <c r="E387" s="28" t="s">
        <v>696</v>
      </c>
      <c r="F387" s="16">
        <v>2592.1</v>
      </c>
    </row>
    <row r="388" spans="1:7" ht="31.5">
      <c r="A388" s="15" t="s">
        <v>711</v>
      </c>
      <c r="B388" s="26">
        <v>7</v>
      </c>
      <c r="C388" s="26">
        <v>9</v>
      </c>
      <c r="D388" s="27" t="s">
        <v>706</v>
      </c>
      <c r="E388" s="28" t="s">
        <v>710</v>
      </c>
      <c r="F388" s="16">
        <f>313.3+8</f>
        <v>321.3</v>
      </c>
    </row>
    <row r="389" spans="1:7">
      <c r="A389" s="15" t="s">
        <v>707</v>
      </c>
      <c r="B389" s="26">
        <v>7</v>
      </c>
      <c r="C389" s="26">
        <v>9</v>
      </c>
      <c r="D389" s="27" t="s">
        <v>706</v>
      </c>
      <c r="E389" s="28" t="s">
        <v>705</v>
      </c>
      <c r="F389" s="16">
        <v>2.8</v>
      </c>
    </row>
    <row r="390" spans="1:7" ht="47.25">
      <c r="A390" s="15" t="s">
        <v>699</v>
      </c>
      <c r="B390" s="26">
        <v>7</v>
      </c>
      <c r="C390" s="26">
        <v>9</v>
      </c>
      <c r="D390" s="27" t="s">
        <v>704</v>
      </c>
      <c r="E390" s="28" t="s">
        <v>698</v>
      </c>
      <c r="F390" s="16">
        <v>482.1</v>
      </c>
    </row>
    <row r="391" spans="1:7" ht="78.75">
      <c r="A391" s="15" t="s">
        <v>697</v>
      </c>
      <c r="B391" s="26">
        <v>7</v>
      </c>
      <c r="C391" s="26">
        <v>9</v>
      </c>
      <c r="D391" s="27" t="s">
        <v>704</v>
      </c>
      <c r="E391" s="28" t="s">
        <v>696</v>
      </c>
      <c r="F391" s="16">
        <v>382.1</v>
      </c>
    </row>
    <row r="392" spans="1:7" ht="31.5">
      <c r="A392" s="15" t="s">
        <v>711</v>
      </c>
      <c r="B392" s="26">
        <v>7</v>
      </c>
      <c r="C392" s="26">
        <v>9</v>
      </c>
      <c r="D392" s="27" t="s">
        <v>704</v>
      </c>
      <c r="E392" s="28" t="s">
        <v>710</v>
      </c>
      <c r="F392" s="16">
        <v>100</v>
      </c>
    </row>
    <row r="393" spans="1:7" ht="31.5">
      <c r="A393" s="15" t="s">
        <v>245</v>
      </c>
      <c r="B393" s="26">
        <v>7</v>
      </c>
      <c r="C393" s="26">
        <v>9</v>
      </c>
      <c r="D393" s="27" t="s">
        <v>244</v>
      </c>
      <c r="E393" s="28" t="s">
        <v>698</v>
      </c>
      <c r="F393" s="16">
        <v>8013.6</v>
      </c>
    </row>
    <row r="394" spans="1:7" ht="31.5">
      <c r="A394" s="15" t="s">
        <v>243</v>
      </c>
      <c r="B394" s="26">
        <v>7</v>
      </c>
      <c r="C394" s="26">
        <v>9</v>
      </c>
      <c r="D394" s="27" t="s">
        <v>242</v>
      </c>
      <c r="E394" s="28" t="s">
        <v>698</v>
      </c>
      <c r="F394" s="16">
        <v>8013.6</v>
      </c>
    </row>
    <row r="395" spans="1:7" ht="31.5">
      <c r="A395" s="15" t="s">
        <v>188</v>
      </c>
      <c r="B395" s="26">
        <v>7</v>
      </c>
      <c r="C395" s="26">
        <v>9</v>
      </c>
      <c r="D395" s="27" t="s">
        <v>241</v>
      </c>
      <c r="E395" s="28" t="s">
        <v>698</v>
      </c>
      <c r="F395" s="16">
        <v>5492.8</v>
      </c>
    </row>
    <row r="396" spans="1:7" ht="78.75">
      <c r="A396" s="15" t="s">
        <v>697</v>
      </c>
      <c r="B396" s="26">
        <v>7</v>
      </c>
      <c r="C396" s="26">
        <v>9</v>
      </c>
      <c r="D396" s="27" t="s">
        <v>241</v>
      </c>
      <c r="E396" s="28" t="s">
        <v>696</v>
      </c>
      <c r="F396" s="16">
        <v>5137.8</v>
      </c>
    </row>
    <row r="397" spans="1:7" ht="31.5">
      <c r="A397" s="15" t="s">
        <v>711</v>
      </c>
      <c r="B397" s="26">
        <v>7</v>
      </c>
      <c r="C397" s="26">
        <v>9</v>
      </c>
      <c r="D397" s="27" t="s">
        <v>241</v>
      </c>
      <c r="E397" s="28" t="s">
        <v>710</v>
      </c>
      <c r="F397" s="16">
        <v>353.8</v>
      </c>
    </row>
    <row r="398" spans="1:7">
      <c r="A398" s="15" t="s">
        <v>707</v>
      </c>
      <c r="B398" s="26">
        <v>7</v>
      </c>
      <c r="C398" s="26">
        <v>9</v>
      </c>
      <c r="D398" s="27" t="s">
        <v>241</v>
      </c>
      <c r="E398" s="28" t="s">
        <v>705</v>
      </c>
      <c r="F398" s="16">
        <v>1.2</v>
      </c>
    </row>
    <row r="399" spans="1:7" ht="47.25">
      <c r="A399" s="15" t="s">
        <v>699</v>
      </c>
      <c r="B399" s="26">
        <v>7</v>
      </c>
      <c r="C399" s="26">
        <v>9</v>
      </c>
      <c r="D399" s="27" t="s">
        <v>240</v>
      </c>
      <c r="E399" s="28" t="s">
        <v>698</v>
      </c>
      <c r="F399" s="16">
        <v>2520.8000000000002</v>
      </c>
    </row>
    <row r="400" spans="1:7" ht="78.75">
      <c r="A400" s="15" t="s">
        <v>697</v>
      </c>
      <c r="B400" s="26">
        <v>7</v>
      </c>
      <c r="C400" s="26">
        <v>9</v>
      </c>
      <c r="D400" s="27" t="s">
        <v>240</v>
      </c>
      <c r="E400" s="28" t="s">
        <v>696</v>
      </c>
      <c r="F400" s="16">
        <v>2520.8000000000002</v>
      </c>
    </row>
    <row r="401" spans="1:6">
      <c r="A401" s="15" t="s">
        <v>239</v>
      </c>
      <c r="B401" s="26">
        <v>7</v>
      </c>
      <c r="C401" s="26">
        <v>9</v>
      </c>
      <c r="D401" s="27" t="s">
        <v>238</v>
      </c>
      <c r="E401" s="28" t="s">
        <v>698</v>
      </c>
      <c r="F401" s="16">
        <v>242.3</v>
      </c>
    </row>
    <row r="402" spans="1:6">
      <c r="A402" s="15" t="s">
        <v>237</v>
      </c>
      <c r="B402" s="26">
        <v>7</v>
      </c>
      <c r="C402" s="26">
        <v>9</v>
      </c>
      <c r="D402" s="27" t="s">
        <v>236</v>
      </c>
      <c r="E402" s="28" t="s">
        <v>698</v>
      </c>
      <c r="F402" s="16">
        <v>242.3</v>
      </c>
    </row>
    <row r="403" spans="1:6">
      <c r="A403" s="15" t="s">
        <v>235</v>
      </c>
      <c r="B403" s="26">
        <v>7</v>
      </c>
      <c r="C403" s="26">
        <v>9</v>
      </c>
      <c r="D403" s="27" t="s">
        <v>234</v>
      </c>
      <c r="E403" s="28" t="s">
        <v>698</v>
      </c>
      <c r="F403" s="16">
        <v>60.4</v>
      </c>
    </row>
    <row r="404" spans="1:6" ht="31.5">
      <c r="A404" s="15" t="s">
        <v>711</v>
      </c>
      <c r="B404" s="26">
        <v>7</v>
      </c>
      <c r="C404" s="26">
        <v>9</v>
      </c>
      <c r="D404" s="27" t="s">
        <v>234</v>
      </c>
      <c r="E404" s="28" t="s">
        <v>710</v>
      </c>
      <c r="F404" s="16">
        <v>60.4</v>
      </c>
    </row>
    <row r="405" spans="1:6">
      <c r="A405" s="15" t="s">
        <v>233</v>
      </c>
      <c r="B405" s="26">
        <v>7</v>
      </c>
      <c r="C405" s="26">
        <v>9</v>
      </c>
      <c r="D405" s="27" t="s">
        <v>232</v>
      </c>
      <c r="E405" s="28" t="s">
        <v>698</v>
      </c>
      <c r="F405" s="16">
        <v>181.9</v>
      </c>
    </row>
    <row r="406" spans="1:6" ht="31.5">
      <c r="A406" s="15" t="s">
        <v>711</v>
      </c>
      <c r="B406" s="26">
        <v>7</v>
      </c>
      <c r="C406" s="26">
        <v>9</v>
      </c>
      <c r="D406" s="27" t="s">
        <v>232</v>
      </c>
      <c r="E406" s="28" t="s">
        <v>710</v>
      </c>
      <c r="F406" s="16">
        <v>181.9</v>
      </c>
    </row>
    <row r="407" spans="1:6" ht="31.15" customHeight="1">
      <c r="A407" s="15" t="s">
        <v>231</v>
      </c>
      <c r="B407" s="26">
        <v>7</v>
      </c>
      <c r="C407" s="26">
        <v>9</v>
      </c>
      <c r="D407" s="27" t="s">
        <v>230</v>
      </c>
      <c r="E407" s="28" t="s">
        <v>698</v>
      </c>
      <c r="F407" s="16">
        <v>207.1</v>
      </c>
    </row>
    <row r="408" spans="1:6" ht="63">
      <c r="A408" s="15" t="s">
        <v>229</v>
      </c>
      <c r="B408" s="26">
        <v>7</v>
      </c>
      <c r="C408" s="26">
        <v>9</v>
      </c>
      <c r="D408" s="27" t="s">
        <v>228</v>
      </c>
      <c r="E408" s="28" t="s">
        <v>698</v>
      </c>
      <c r="F408" s="16">
        <v>207.1</v>
      </c>
    </row>
    <row r="409" spans="1:6" ht="31.5">
      <c r="A409" s="15" t="s">
        <v>227</v>
      </c>
      <c r="B409" s="26">
        <v>7</v>
      </c>
      <c r="C409" s="26">
        <v>9</v>
      </c>
      <c r="D409" s="27" t="s">
        <v>226</v>
      </c>
      <c r="E409" s="28" t="s">
        <v>698</v>
      </c>
      <c r="F409" s="16">
        <v>195.1</v>
      </c>
    </row>
    <row r="410" spans="1:6" ht="31.5">
      <c r="A410" s="15" t="s">
        <v>711</v>
      </c>
      <c r="B410" s="26">
        <v>7</v>
      </c>
      <c r="C410" s="26">
        <v>9</v>
      </c>
      <c r="D410" s="27" t="s">
        <v>226</v>
      </c>
      <c r="E410" s="28" t="s">
        <v>710</v>
      </c>
      <c r="F410" s="16">
        <v>195.1</v>
      </c>
    </row>
    <row r="411" spans="1:6" ht="31.5">
      <c r="A411" s="15" t="s">
        <v>225</v>
      </c>
      <c r="B411" s="26">
        <v>7</v>
      </c>
      <c r="C411" s="26">
        <v>9</v>
      </c>
      <c r="D411" s="27" t="s">
        <v>224</v>
      </c>
      <c r="E411" s="28" t="s">
        <v>698</v>
      </c>
      <c r="F411" s="16">
        <v>12</v>
      </c>
    </row>
    <row r="412" spans="1:6" ht="31.5">
      <c r="A412" s="15" t="s">
        <v>711</v>
      </c>
      <c r="B412" s="26">
        <v>7</v>
      </c>
      <c r="C412" s="26">
        <v>9</v>
      </c>
      <c r="D412" s="27" t="s">
        <v>224</v>
      </c>
      <c r="E412" s="28" t="s">
        <v>710</v>
      </c>
      <c r="F412" s="16">
        <v>12</v>
      </c>
    </row>
    <row r="413" spans="1:6" ht="29.45" customHeight="1">
      <c r="A413" s="15" t="s">
        <v>756</v>
      </c>
      <c r="B413" s="26">
        <v>7</v>
      </c>
      <c r="C413" s="26">
        <v>9</v>
      </c>
      <c r="D413" s="27" t="s">
        <v>755</v>
      </c>
      <c r="E413" s="28" t="s">
        <v>698</v>
      </c>
      <c r="F413" s="16">
        <v>37.4</v>
      </c>
    </row>
    <row r="414" spans="1:6" ht="31.5">
      <c r="A414" s="15" t="s">
        <v>754</v>
      </c>
      <c r="B414" s="26">
        <v>7</v>
      </c>
      <c r="C414" s="26">
        <v>9</v>
      </c>
      <c r="D414" s="27" t="s">
        <v>753</v>
      </c>
      <c r="E414" s="28" t="s">
        <v>698</v>
      </c>
      <c r="F414" s="16">
        <v>37.4</v>
      </c>
    </row>
    <row r="415" spans="1:6" ht="31.5">
      <c r="A415" s="15" t="s">
        <v>223</v>
      </c>
      <c r="B415" s="26">
        <v>7</v>
      </c>
      <c r="C415" s="26">
        <v>9</v>
      </c>
      <c r="D415" s="27" t="s">
        <v>222</v>
      </c>
      <c r="E415" s="28" t="s">
        <v>698</v>
      </c>
      <c r="F415" s="16">
        <v>26</v>
      </c>
    </row>
    <row r="416" spans="1:6" ht="31.5">
      <c r="A416" s="15" t="s">
        <v>711</v>
      </c>
      <c r="B416" s="26">
        <v>7</v>
      </c>
      <c r="C416" s="26">
        <v>9</v>
      </c>
      <c r="D416" s="27" t="s">
        <v>222</v>
      </c>
      <c r="E416" s="28" t="s">
        <v>710</v>
      </c>
      <c r="F416" s="16">
        <v>26</v>
      </c>
    </row>
    <row r="417" spans="1:6" ht="16.899999999999999" customHeight="1">
      <c r="A417" s="15" t="s">
        <v>221</v>
      </c>
      <c r="B417" s="26">
        <v>7</v>
      </c>
      <c r="C417" s="26">
        <v>9</v>
      </c>
      <c r="D417" s="27" t="s">
        <v>220</v>
      </c>
      <c r="E417" s="28" t="s">
        <v>698</v>
      </c>
      <c r="F417" s="16">
        <v>11.4</v>
      </c>
    </row>
    <row r="418" spans="1:6" ht="31.5">
      <c r="A418" s="15" t="s">
        <v>711</v>
      </c>
      <c r="B418" s="26">
        <v>7</v>
      </c>
      <c r="C418" s="26">
        <v>9</v>
      </c>
      <c r="D418" s="27" t="s">
        <v>220</v>
      </c>
      <c r="E418" s="28" t="s">
        <v>710</v>
      </c>
      <c r="F418" s="16">
        <v>11.4</v>
      </c>
    </row>
    <row r="419" spans="1:6" ht="47.25">
      <c r="A419" s="15" t="s">
        <v>219</v>
      </c>
      <c r="B419" s="26">
        <v>7</v>
      </c>
      <c r="C419" s="26">
        <v>9</v>
      </c>
      <c r="D419" s="27" t="s">
        <v>218</v>
      </c>
      <c r="E419" s="28" t="s">
        <v>698</v>
      </c>
      <c r="F419" s="16">
        <v>15</v>
      </c>
    </row>
    <row r="420" spans="1:6" ht="78.75">
      <c r="A420" s="15" t="s">
        <v>217</v>
      </c>
      <c r="B420" s="26">
        <v>7</v>
      </c>
      <c r="C420" s="26">
        <v>9</v>
      </c>
      <c r="D420" s="27" t="s">
        <v>216</v>
      </c>
      <c r="E420" s="28" t="s">
        <v>698</v>
      </c>
      <c r="F420" s="16">
        <v>15</v>
      </c>
    </row>
    <row r="421" spans="1:6" ht="94.5">
      <c r="A421" s="15" t="s">
        <v>215</v>
      </c>
      <c r="B421" s="26">
        <v>7</v>
      </c>
      <c r="C421" s="26">
        <v>9</v>
      </c>
      <c r="D421" s="27" t="s">
        <v>214</v>
      </c>
      <c r="E421" s="28" t="s">
        <v>698</v>
      </c>
      <c r="F421" s="16">
        <v>10</v>
      </c>
    </row>
    <row r="422" spans="1:6" ht="31.5">
      <c r="A422" s="15" t="s">
        <v>711</v>
      </c>
      <c r="B422" s="26">
        <v>7</v>
      </c>
      <c r="C422" s="26">
        <v>9</v>
      </c>
      <c r="D422" s="27" t="s">
        <v>214</v>
      </c>
      <c r="E422" s="28" t="s">
        <v>710</v>
      </c>
      <c r="F422" s="16">
        <v>10</v>
      </c>
    </row>
    <row r="423" spans="1:6" ht="63">
      <c r="A423" s="15" t="s">
        <v>213</v>
      </c>
      <c r="B423" s="26">
        <v>7</v>
      </c>
      <c r="C423" s="26">
        <v>9</v>
      </c>
      <c r="D423" s="27" t="s">
        <v>212</v>
      </c>
      <c r="E423" s="28" t="s">
        <v>698</v>
      </c>
      <c r="F423" s="16">
        <v>5</v>
      </c>
    </row>
    <row r="424" spans="1:6" ht="31.5">
      <c r="A424" s="15" t="s">
        <v>711</v>
      </c>
      <c r="B424" s="26">
        <v>7</v>
      </c>
      <c r="C424" s="26">
        <v>9</v>
      </c>
      <c r="D424" s="27" t="s">
        <v>212</v>
      </c>
      <c r="E424" s="28" t="s">
        <v>710</v>
      </c>
      <c r="F424" s="16">
        <v>5</v>
      </c>
    </row>
    <row r="425" spans="1:6" ht="31.15" customHeight="1">
      <c r="A425" s="15" t="s">
        <v>211</v>
      </c>
      <c r="B425" s="26">
        <v>7</v>
      </c>
      <c r="C425" s="26">
        <v>9</v>
      </c>
      <c r="D425" s="27" t="s">
        <v>210</v>
      </c>
      <c r="E425" s="28" t="s">
        <v>698</v>
      </c>
      <c r="F425" s="16">
        <v>15</v>
      </c>
    </row>
    <row r="426" spans="1:6" ht="63">
      <c r="A426" s="15" t="s">
        <v>209</v>
      </c>
      <c r="B426" s="26">
        <v>7</v>
      </c>
      <c r="C426" s="26">
        <v>9</v>
      </c>
      <c r="D426" s="27" t="s">
        <v>208</v>
      </c>
      <c r="E426" s="28" t="s">
        <v>698</v>
      </c>
      <c r="F426" s="16">
        <v>15</v>
      </c>
    </row>
    <row r="427" spans="1:6" ht="94.5">
      <c r="A427" s="15" t="s">
        <v>207</v>
      </c>
      <c r="B427" s="26">
        <v>7</v>
      </c>
      <c r="C427" s="26">
        <v>9</v>
      </c>
      <c r="D427" s="27" t="s">
        <v>206</v>
      </c>
      <c r="E427" s="28" t="s">
        <v>698</v>
      </c>
      <c r="F427" s="16">
        <v>15</v>
      </c>
    </row>
    <row r="428" spans="1:6" ht="31.5">
      <c r="A428" s="15" t="s">
        <v>711</v>
      </c>
      <c r="B428" s="26">
        <v>7</v>
      </c>
      <c r="C428" s="26">
        <v>9</v>
      </c>
      <c r="D428" s="27" t="s">
        <v>206</v>
      </c>
      <c r="E428" s="28" t="s">
        <v>710</v>
      </c>
      <c r="F428" s="16">
        <v>15</v>
      </c>
    </row>
    <row r="429" spans="1:6" s="19" customFormat="1">
      <c r="A429" s="17" t="s">
        <v>126</v>
      </c>
      <c r="B429" s="23">
        <v>8</v>
      </c>
      <c r="C429" s="23">
        <v>0</v>
      </c>
      <c r="D429" s="24" t="s">
        <v>698</v>
      </c>
      <c r="E429" s="25" t="s">
        <v>698</v>
      </c>
      <c r="F429" s="18">
        <v>32146.9</v>
      </c>
    </row>
    <row r="430" spans="1:6">
      <c r="A430" s="15" t="s">
        <v>125</v>
      </c>
      <c r="B430" s="26">
        <v>8</v>
      </c>
      <c r="C430" s="26">
        <v>1</v>
      </c>
      <c r="D430" s="27" t="s">
        <v>698</v>
      </c>
      <c r="E430" s="28" t="s">
        <v>698</v>
      </c>
      <c r="F430" s="16">
        <v>30714.7</v>
      </c>
    </row>
    <row r="431" spans="1:6">
      <c r="A431" s="15" t="s">
        <v>344</v>
      </c>
      <c r="B431" s="26">
        <v>8</v>
      </c>
      <c r="C431" s="26">
        <v>1</v>
      </c>
      <c r="D431" s="27" t="s">
        <v>343</v>
      </c>
      <c r="E431" s="28" t="s">
        <v>698</v>
      </c>
      <c r="F431" s="16">
        <v>11223.6</v>
      </c>
    </row>
    <row r="432" spans="1:6" ht="31.5">
      <c r="A432" s="15" t="s">
        <v>188</v>
      </c>
      <c r="B432" s="26">
        <v>8</v>
      </c>
      <c r="C432" s="26">
        <v>1</v>
      </c>
      <c r="D432" s="27" t="s">
        <v>342</v>
      </c>
      <c r="E432" s="28" t="s">
        <v>698</v>
      </c>
      <c r="F432" s="16">
        <v>7679.1</v>
      </c>
    </row>
    <row r="433" spans="1:6" ht="78.75">
      <c r="A433" s="15" t="s">
        <v>697</v>
      </c>
      <c r="B433" s="26">
        <v>8</v>
      </c>
      <c r="C433" s="26">
        <v>1</v>
      </c>
      <c r="D433" s="27" t="s">
        <v>342</v>
      </c>
      <c r="E433" s="28" t="s">
        <v>696</v>
      </c>
      <c r="F433" s="16">
        <v>4543.2</v>
      </c>
    </row>
    <row r="434" spans="1:6" ht="31.5">
      <c r="A434" s="15" t="s">
        <v>711</v>
      </c>
      <c r="B434" s="26">
        <v>8</v>
      </c>
      <c r="C434" s="26">
        <v>1</v>
      </c>
      <c r="D434" s="27" t="s">
        <v>342</v>
      </c>
      <c r="E434" s="28" t="s">
        <v>710</v>
      </c>
      <c r="F434" s="16">
        <v>3116.1</v>
      </c>
    </row>
    <row r="435" spans="1:6">
      <c r="A435" s="15" t="s">
        <v>707</v>
      </c>
      <c r="B435" s="26">
        <v>8</v>
      </c>
      <c r="C435" s="26">
        <v>1</v>
      </c>
      <c r="D435" s="27" t="s">
        <v>342</v>
      </c>
      <c r="E435" s="28" t="s">
        <v>705</v>
      </c>
      <c r="F435" s="16">
        <v>19.8</v>
      </c>
    </row>
    <row r="436" spans="1:6" ht="47.25">
      <c r="A436" s="15" t="s">
        <v>699</v>
      </c>
      <c r="B436" s="26">
        <v>8</v>
      </c>
      <c r="C436" s="26">
        <v>1</v>
      </c>
      <c r="D436" s="27" t="s">
        <v>341</v>
      </c>
      <c r="E436" s="28" t="s">
        <v>698</v>
      </c>
      <c r="F436" s="16">
        <v>3404.5</v>
      </c>
    </row>
    <row r="437" spans="1:6" ht="78.75">
      <c r="A437" s="15" t="s">
        <v>697</v>
      </c>
      <c r="B437" s="26">
        <v>8</v>
      </c>
      <c r="C437" s="26">
        <v>1</v>
      </c>
      <c r="D437" s="27" t="s">
        <v>341</v>
      </c>
      <c r="E437" s="28" t="s">
        <v>696</v>
      </c>
      <c r="F437" s="16">
        <v>3169.4</v>
      </c>
    </row>
    <row r="438" spans="1:6" ht="31.5">
      <c r="A438" s="15" t="s">
        <v>711</v>
      </c>
      <c r="B438" s="26">
        <v>8</v>
      </c>
      <c r="C438" s="26">
        <v>1</v>
      </c>
      <c r="D438" s="27" t="s">
        <v>341</v>
      </c>
      <c r="E438" s="28" t="s">
        <v>710</v>
      </c>
      <c r="F438" s="16">
        <v>235.1</v>
      </c>
    </row>
    <row r="439" spans="1:6" ht="31.5">
      <c r="A439" s="15" t="s">
        <v>122</v>
      </c>
      <c r="B439" s="26">
        <v>8</v>
      </c>
      <c r="C439" s="26">
        <v>1</v>
      </c>
      <c r="D439" s="27" t="s">
        <v>340</v>
      </c>
      <c r="E439" s="28" t="s">
        <v>698</v>
      </c>
      <c r="F439" s="16">
        <v>140</v>
      </c>
    </row>
    <row r="440" spans="1:6" ht="31.5">
      <c r="A440" s="15" t="s">
        <v>711</v>
      </c>
      <c r="B440" s="26">
        <v>8</v>
      </c>
      <c r="C440" s="26">
        <v>1</v>
      </c>
      <c r="D440" s="27" t="s">
        <v>340</v>
      </c>
      <c r="E440" s="28" t="s">
        <v>710</v>
      </c>
      <c r="F440" s="16">
        <v>140</v>
      </c>
    </row>
    <row r="441" spans="1:6">
      <c r="A441" s="15" t="s">
        <v>339</v>
      </c>
      <c r="B441" s="26">
        <v>8</v>
      </c>
      <c r="C441" s="26">
        <v>1</v>
      </c>
      <c r="D441" s="27" t="s">
        <v>338</v>
      </c>
      <c r="E441" s="28" t="s">
        <v>698</v>
      </c>
      <c r="F441" s="16">
        <v>1947</v>
      </c>
    </row>
    <row r="442" spans="1:6" ht="31.5">
      <c r="A442" s="15" t="s">
        <v>188</v>
      </c>
      <c r="B442" s="26">
        <v>8</v>
      </c>
      <c r="C442" s="26">
        <v>1</v>
      </c>
      <c r="D442" s="27" t="s">
        <v>337</v>
      </c>
      <c r="E442" s="28" t="s">
        <v>698</v>
      </c>
      <c r="F442" s="16">
        <v>1664</v>
      </c>
    </row>
    <row r="443" spans="1:6" ht="78.75">
      <c r="A443" s="15" t="s">
        <v>697</v>
      </c>
      <c r="B443" s="26">
        <v>8</v>
      </c>
      <c r="C443" s="26">
        <v>1</v>
      </c>
      <c r="D443" s="27" t="s">
        <v>337</v>
      </c>
      <c r="E443" s="28" t="s">
        <v>696</v>
      </c>
      <c r="F443" s="16">
        <v>1391.2</v>
      </c>
    </row>
    <row r="444" spans="1:6" ht="31.5">
      <c r="A444" s="15" t="s">
        <v>711</v>
      </c>
      <c r="B444" s="26">
        <v>8</v>
      </c>
      <c r="C444" s="26">
        <v>1</v>
      </c>
      <c r="D444" s="27" t="s">
        <v>337</v>
      </c>
      <c r="E444" s="28" t="s">
        <v>710</v>
      </c>
      <c r="F444" s="16">
        <v>265.3</v>
      </c>
    </row>
    <row r="445" spans="1:6">
      <c r="A445" s="15" t="s">
        <v>707</v>
      </c>
      <c r="B445" s="26">
        <v>8</v>
      </c>
      <c r="C445" s="26">
        <v>1</v>
      </c>
      <c r="D445" s="27" t="s">
        <v>337</v>
      </c>
      <c r="E445" s="28" t="s">
        <v>705</v>
      </c>
      <c r="F445" s="16">
        <v>7.5</v>
      </c>
    </row>
    <row r="446" spans="1:6" ht="47.25">
      <c r="A446" s="15" t="s">
        <v>699</v>
      </c>
      <c r="B446" s="26">
        <v>8</v>
      </c>
      <c r="C446" s="26">
        <v>1</v>
      </c>
      <c r="D446" s="27" t="s">
        <v>336</v>
      </c>
      <c r="E446" s="28" t="s">
        <v>698</v>
      </c>
      <c r="F446" s="16">
        <v>283</v>
      </c>
    </row>
    <row r="447" spans="1:6" ht="78.75">
      <c r="A447" s="15" t="s">
        <v>697</v>
      </c>
      <c r="B447" s="26">
        <v>8</v>
      </c>
      <c r="C447" s="26">
        <v>1</v>
      </c>
      <c r="D447" s="27" t="s">
        <v>336</v>
      </c>
      <c r="E447" s="28" t="s">
        <v>696</v>
      </c>
      <c r="F447" s="16">
        <v>238.4</v>
      </c>
    </row>
    <row r="448" spans="1:6" ht="31.5">
      <c r="A448" s="15" t="s">
        <v>711</v>
      </c>
      <c r="B448" s="26">
        <v>8</v>
      </c>
      <c r="C448" s="26">
        <v>1</v>
      </c>
      <c r="D448" s="27" t="s">
        <v>336</v>
      </c>
      <c r="E448" s="28" t="s">
        <v>710</v>
      </c>
      <c r="F448" s="16">
        <v>44.6</v>
      </c>
    </row>
    <row r="449" spans="1:6">
      <c r="A449" s="15" t="s">
        <v>124</v>
      </c>
      <c r="B449" s="26">
        <v>8</v>
      </c>
      <c r="C449" s="26">
        <v>1</v>
      </c>
      <c r="D449" s="27" t="s">
        <v>123</v>
      </c>
      <c r="E449" s="28" t="s">
        <v>698</v>
      </c>
      <c r="F449" s="16">
        <v>15668.1</v>
      </c>
    </row>
    <row r="450" spans="1:6" ht="31.5">
      <c r="A450" s="15" t="s">
        <v>188</v>
      </c>
      <c r="B450" s="26">
        <v>8</v>
      </c>
      <c r="C450" s="26">
        <v>1</v>
      </c>
      <c r="D450" s="27" t="s">
        <v>335</v>
      </c>
      <c r="E450" s="28" t="s">
        <v>698</v>
      </c>
      <c r="F450" s="16">
        <v>7151.3</v>
      </c>
    </row>
    <row r="451" spans="1:6" ht="78.75">
      <c r="A451" s="15" t="s">
        <v>697</v>
      </c>
      <c r="B451" s="26">
        <v>8</v>
      </c>
      <c r="C451" s="26">
        <v>1</v>
      </c>
      <c r="D451" s="27" t="s">
        <v>335</v>
      </c>
      <c r="E451" s="28" t="s">
        <v>696</v>
      </c>
      <c r="F451" s="16">
        <v>6097.3</v>
      </c>
    </row>
    <row r="452" spans="1:6" ht="31.5">
      <c r="A452" s="15" t="s">
        <v>711</v>
      </c>
      <c r="B452" s="26">
        <v>8</v>
      </c>
      <c r="C452" s="26">
        <v>1</v>
      </c>
      <c r="D452" s="27" t="s">
        <v>335</v>
      </c>
      <c r="E452" s="28" t="s">
        <v>710</v>
      </c>
      <c r="F452" s="16">
        <v>1043.3</v>
      </c>
    </row>
    <row r="453" spans="1:6">
      <c r="A453" s="15" t="s">
        <v>707</v>
      </c>
      <c r="B453" s="26">
        <v>8</v>
      </c>
      <c r="C453" s="26">
        <v>1</v>
      </c>
      <c r="D453" s="27" t="s">
        <v>335</v>
      </c>
      <c r="E453" s="28" t="s">
        <v>705</v>
      </c>
      <c r="F453" s="16">
        <v>10.7</v>
      </c>
    </row>
    <row r="454" spans="1:6" ht="47.25">
      <c r="A454" s="15" t="s">
        <v>699</v>
      </c>
      <c r="B454" s="26">
        <v>8</v>
      </c>
      <c r="C454" s="26">
        <v>1</v>
      </c>
      <c r="D454" s="27" t="s">
        <v>334</v>
      </c>
      <c r="E454" s="28" t="s">
        <v>698</v>
      </c>
      <c r="F454" s="16">
        <v>7672.8</v>
      </c>
    </row>
    <row r="455" spans="1:6" ht="78.75">
      <c r="A455" s="15" t="s">
        <v>697</v>
      </c>
      <c r="B455" s="26">
        <v>8</v>
      </c>
      <c r="C455" s="26">
        <v>1</v>
      </c>
      <c r="D455" s="27" t="s">
        <v>334</v>
      </c>
      <c r="E455" s="28" t="s">
        <v>696</v>
      </c>
      <c r="F455" s="16">
        <v>7363.6</v>
      </c>
    </row>
    <row r="456" spans="1:6" ht="31.5">
      <c r="A456" s="15" t="s">
        <v>711</v>
      </c>
      <c r="B456" s="26">
        <v>8</v>
      </c>
      <c r="C456" s="26">
        <v>1</v>
      </c>
      <c r="D456" s="27" t="s">
        <v>334</v>
      </c>
      <c r="E456" s="28" t="s">
        <v>710</v>
      </c>
      <c r="F456" s="16">
        <v>309.2</v>
      </c>
    </row>
    <row r="457" spans="1:6" ht="31.5">
      <c r="A457" s="15" t="s">
        <v>122</v>
      </c>
      <c r="B457" s="26">
        <v>8</v>
      </c>
      <c r="C457" s="26">
        <v>1</v>
      </c>
      <c r="D457" s="27" t="s">
        <v>121</v>
      </c>
      <c r="E457" s="28" t="s">
        <v>698</v>
      </c>
      <c r="F457" s="16">
        <v>844</v>
      </c>
    </row>
    <row r="458" spans="1:6" ht="31.5">
      <c r="A458" s="15" t="s">
        <v>711</v>
      </c>
      <c r="B458" s="26">
        <v>8</v>
      </c>
      <c r="C458" s="26">
        <v>1</v>
      </c>
      <c r="D458" s="27" t="s">
        <v>121</v>
      </c>
      <c r="E458" s="28" t="s">
        <v>710</v>
      </c>
      <c r="F458" s="16">
        <v>344</v>
      </c>
    </row>
    <row r="459" spans="1:6" ht="31.5">
      <c r="A459" s="15" t="s">
        <v>723</v>
      </c>
      <c r="B459" s="26">
        <v>8</v>
      </c>
      <c r="C459" s="26">
        <v>1</v>
      </c>
      <c r="D459" s="27" t="s">
        <v>121</v>
      </c>
      <c r="E459" s="28" t="s">
        <v>721</v>
      </c>
      <c r="F459" s="16">
        <v>500</v>
      </c>
    </row>
    <row r="460" spans="1:6" ht="46.9" customHeight="1">
      <c r="A460" s="15" t="s">
        <v>101</v>
      </c>
      <c r="B460" s="26">
        <v>8</v>
      </c>
      <c r="C460" s="26">
        <v>1</v>
      </c>
      <c r="D460" s="27" t="s">
        <v>100</v>
      </c>
      <c r="E460" s="28" t="s">
        <v>698</v>
      </c>
      <c r="F460" s="16">
        <v>272</v>
      </c>
    </row>
    <row r="461" spans="1:6" ht="78.75">
      <c r="A461" s="15" t="s">
        <v>99</v>
      </c>
      <c r="B461" s="26">
        <v>8</v>
      </c>
      <c r="C461" s="26">
        <v>1</v>
      </c>
      <c r="D461" s="27" t="s">
        <v>98</v>
      </c>
      <c r="E461" s="28" t="s">
        <v>698</v>
      </c>
      <c r="F461" s="16">
        <v>272</v>
      </c>
    </row>
    <row r="462" spans="1:6" ht="45.6" customHeight="1">
      <c r="A462" s="15" t="s">
        <v>255</v>
      </c>
      <c r="B462" s="26">
        <v>8</v>
      </c>
      <c r="C462" s="26">
        <v>1</v>
      </c>
      <c r="D462" s="27" t="s">
        <v>254</v>
      </c>
      <c r="E462" s="28" t="s">
        <v>698</v>
      </c>
      <c r="F462" s="16">
        <v>247</v>
      </c>
    </row>
    <row r="463" spans="1:6" ht="31.5">
      <c r="A463" s="15" t="s">
        <v>711</v>
      </c>
      <c r="B463" s="26">
        <v>8</v>
      </c>
      <c r="C463" s="26">
        <v>1</v>
      </c>
      <c r="D463" s="27" t="s">
        <v>254</v>
      </c>
      <c r="E463" s="28" t="s">
        <v>710</v>
      </c>
      <c r="F463" s="16">
        <v>247</v>
      </c>
    </row>
    <row r="464" spans="1:6" ht="47.25">
      <c r="A464" s="15" t="s">
        <v>333</v>
      </c>
      <c r="B464" s="26">
        <v>8</v>
      </c>
      <c r="C464" s="26">
        <v>1</v>
      </c>
      <c r="D464" s="27" t="s">
        <v>332</v>
      </c>
      <c r="E464" s="28" t="s">
        <v>698</v>
      </c>
      <c r="F464" s="16">
        <v>25</v>
      </c>
    </row>
    <row r="465" spans="1:6" ht="31.5">
      <c r="A465" s="15" t="s">
        <v>711</v>
      </c>
      <c r="B465" s="26">
        <v>8</v>
      </c>
      <c r="C465" s="26">
        <v>1</v>
      </c>
      <c r="D465" s="27" t="s">
        <v>332</v>
      </c>
      <c r="E465" s="28" t="s">
        <v>710</v>
      </c>
      <c r="F465" s="16">
        <v>25</v>
      </c>
    </row>
    <row r="466" spans="1:6" ht="47.25">
      <c r="A466" s="15" t="s">
        <v>331</v>
      </c>
      <c r="B466" s="26">
        <v>8</v>
      </c>
      <c r="C466" s="26">
        <v>1</v>
      </c>
      <c r="D466" s="27" t="s">
        <v>330</v>
      </c>
      <c r="E466" s="28" t="s">
        <v>698</v>
      </c>
      <c r="F466" s="16">
        <v>1604</v>
      </c>
    </row>
    <row r="467" spans="1:6" ht="31.5">
      <c r="A467" s="15" t="s">
        <v>329</v>
      </c>
      <c r="B467" s="26">
        <v>8</v>
      </c>
      <c r="C467" s="26">
        <v>1</v>
      </c>
      <c r="D467" s="27" t="s">
        <v>328</v>
      </c>
      <c r="E467" s="28" t="s">
        <v>698</v>
      </c>
      <c r="F467" s="16">
        <v>1604</v>
      </c>
    </row>
    <row r="468" spans="1:6" ht="63">
      <c r="A468" s="15" t="s">
        <v>327</v>
      </c>
      <c r="B468" s="26">
        <v>8</v>
      </c>
      <c r="C468" s="26">
        <v>1</v>
      </c>
      <c r="D468" s="27" t="s">
        <v>326</v>
      </c>
      <c r="E468" s="28" t="s">
        <v>698</v>
      </c>
      <c r="F468" s="16">
        <v>150.4</v>
      </c>
    </row>
    <row r="469" spans="1:6" ht="31.5">
      <c r="A469" s="15" t="s">
        <v>711</v>
      </c>
      <c r="B469" s="26">
        <v>8</v>
      </c>
      <c r="C469" s="26">
        <v>1</v>
      </c>
      <c r="D469" s="27" t="s">
        <v>326</v>
      </c>
      <c r="E469" s="28" t="s">
        <v>710</v>
      </c>
      <c r="F469" s="16">
        <v>150.4</v>
      </c>
    </row>
    <row r="470" spans="1:6" ht="31.5">
      <c r="A470" s="15" t="s">
        <v>325</v>
      </c>
      <c r="B470" s="26">
        <v>8</v>
      </c>
      <c r="C470" s="26">
        <v>1</v>
      </c>
      <c r="D470" s="27" t="s">
        <v>324</v>
      </c>
      <c r="E470" s="28" t="s">
        <v>698</v>
      </c>
      <c r="F470" s="16">
        <v>929.5</v>
      </c>
    </row>
    <row r="471" spans="1:6" ht="31.5">
      <c r="A471" s="15" t="s">
        <v>711</v>
      </c>
      <c r="B471" s="26">
        <v>8</v>
      </c>
      <c r="C471" s="26">
        <v>1</v>
      </c>
      <c r="D471" s="27" t="s">
        <v>324</v>
      </c>
      <c r="E471" s="28" t="s">
        <v>710</v>
      </c>
      <c r="F471" s="16">
        <v>929.5</v>
      </c>
    </row>
    <row r="472" spans="1:6" ht="47.25">
      <c r="A472" s="15" t="s">
        <v>323</v>
      </c>
      <c r="B472" s="26">
        <v>8</v>
      </c>
      <c r="C472" s="26">
        <v>1</v>
      </c>
      <c r="D472" s="27" t="s">
        <v>322</v>
      </c>
      <c r="E472" s="28" t="s">
        <v>698</v>
      </c>
      <c r="F472" s="16">
        <v>246</v>
      </c>
    </row>
    <row r="473" spans="1:6" ht="31.5">
      <c r="A473" s="15" t="s">
        <v>711</v>
      </c>
      <c r="B473" s="26">
        <v>8</v>
      </c>
      <c r="C473" s="26">
        <v>1</v>
      </c>
      <c r="D473" s="27" t="s">
        <v>322</v>
      </c>
      <c r="E473" s="28" t="s">
        <v>710</v>
      </c>
      <c r="F473" s="16">
        <v>246</v>
      </c>
    </row>
    <row r="474" spans="1:6" ht="31.5">
      <c r="A474" s="15" t="s">
        <v>321</v>
      </c>
      <c r="B474" s="26">
        <v>8</v>
      </c>
      <c r="C474" s="26">
        <v>1</v>
      </c>
      <c r="D474" s="27" t="s">
        <v>320</v>
      </c>
      <c r="E474" s="28" t="s">
        <v>698</v>
      </c>
      <c r="F474" s="16">
        <v>278.10000000000002</v>
      </c>
    </row>
    <row r="475" spans="1:6" ht="31.5">
      <c r="A475" s="15" t="s">
        <v>711</v>
      </c>
      <c r="B475" s="26">
        <v>8</v>
      </c>
      <c r="C475" s="26">
        <v>1</v>
      </c>
      <c r="D475" s="27" t="s">
        <v>320</v>
      </c>
      <c r="E475" s="28" t="s">
        <v>710</v>
      </c>
      <c r="F475" s="16">
        <v>278.10000000000002</v>
      </c>
    </row>
    <row r="476" spans="1:6">
      <c r="A476" s="15" t="s">
        <v>319</v>
      </c>
      <c r="B476" s="26">
        <v>8</v>
      </c>
      <c r="C476" s="26">
        <v>4</v>
      </c>
      <c r="D476" s="27" t="s">
        <v>698</v>
      </c>
      <c r="E476" s="28" t="s">
        <v>698</v>
      </c>
      <c r="F476" s="16">
        <v>1432.2</v>
      </c>
    </row>
    <row r="477" spans="1:6" ht="31.5">
      <c r="A477" s="15" t="s">
        <v>715</v>
      </c>
      <c r="B477" s="26">
        <v>8</v>
      </c>
      <c r="C477" s="26">
        <v>4</v>
      </c>
      <c r="D477" s="27" t="s">
        <v>714</v>
      </c>
      <c r="E477" s="28" t="s">
        <v>698</v>
      </c>
      <c r="F477" s="16">
        <v>1432.2</v>
      </c>
    </row>
    <row r="478" spans="1:6">
      <c r="A478" s="15" t="s">
        <v>713</v>
      </c>
      <c r="B478" s="26">
        <v>8</v>
      </c>
      <c r="C478" s="26">
        <v>4</v>
      </c>
      <c r="D478" s="27" t="s">
        <v>712</v>
      </c>
      <c r="E478" s="28" t="s">
        <v>698</v>
      </c>
      <c r="F478" s="16">
        <v>1432.2</v>
      </c>
    </row>
    <row r="479" spans="1:6">
      <c r="A479" s="15" t="s">
        <v>701</v>
      </c>
      <c r="B479" s="26">
        <v>8</v>
      </c>
      <c r="C479" s="26">
        <v>4</v>
      </c>
      <c r="D479" s="27" t="s">
        <v>706</v>
      </c>
      <c r="E479" s="28" t="s">
        <v>698</v>
      </c>
      <c r="F479" s="16">
        <v>838.5</v>
      </c>
    </row>
    <row r="480" spans="1:6" ht="78.75">
      <c r="A480" s="15" t="s">
        <v>697</v>
      </c>
      <c r="B480" s="26">
        <v>8</v>
      </c>
      <c r="C480" s="26">
        <v>4</v>
      </c>
      <c r="D480" s="27" t="s">
        <v>706</v>
      </c>
      <c r="E480" s="28" t="s">
        <v>696</v>
      </c>
      <c r="F480" s="16">
        <v>812.8</v>
      </c>
    </row>
    <row r="481" spans="1:6" ht="31.5">
      <c r="A481" s="15" t="s">
        <v>711</v>
      </c>
      <c r="B481" s="26">
        <v>8</v>
      </c>
      <c r="C481" s="26">
        <v>4</v>
      </c>
      <c r="D481" s="27" t="s">
        <v>706</v>
      </c>
      <c r="E481" s="28" t="s">
        <v>710</v>
      </c>
      <c r="F481" s="16">
        <v>25.7</v>
      </c>
    </row>
    <row r="482" spans="1:6" ht="47.25">
      <c r="A482" s="15" t="s">
        <v>699</v>
      </c>
      <c r="B482" s="26">
        <v>8</v>
      </c>
      <c r="C482" s="26">
        <v>4</v>
      </c>
      <c r="D482" s="27" t="s">
        <v>704</v>
      </c>
      <c r="E482" s="28" t="s">
        <v>698</v>
      </c>
      <c r="F482" s="16">
        <v>593.70000000000005</v>
      </c>
    </row>
    <row r="483" spans="1:6" ht="78.75">
      <c r="A483" s="15" t="s">
        <v>697</v>
      </c>
      <c r="B483" s="26">
        <v>8</v>
      </c>
      <c r="C483" s="26">
        <v>4</v>
      </c>
      <c r="D483" s="27" t="s">
        <v>704</v>
      </c>
      <c r="E483" s="28" t="s">
        <v>696</v>
      </c>
      <c r="F483" s="16">
        <v>593.70000000000005</v>
      </c>
    </row>
    <row r="484" spans="1:6" s="19" customFormat="1">
      <c r="A484" s="17" t="s">
        <v>820</v>
      </c>
      <c r="B484" s="23">
        <v>9</v>
      </c>
      <c r="C484" s="23">
        <v>0</v>
      </c>
      <c r="D484" s="24" t="s">
        <v>698</v>
      </c>
      <c r="E484" s="25" t="s">
        <v>698</v>
      </c>
      <c r="F484" s="18">
        <v>70</v>
      </c>
    </row>
    <row r="485" spans="1:6">
      <c r="A485" s="15" t="s">
        <v>819</v>
      </c>
      <c r="B485" s="26">
        <v>9</v>
      </c>
      <c r="C485" s="26">
        <v>9</v>
      </c>
      <c r="D485" s="27" t="s">
        <v>698</v>
      </c>
      <c r="E485" s="28" t="s">
        <v>698</v>
      </c>
      <c r="F485" s="16">
        <v>70</v>
      </c>
    </row>
    <row r="486" spans="1:6" ht="47.25">
      <c r="A486" s="15" t="s">
        <v>818</v>
      </c>
      <c r="B486" s="26">
        <v>9</v>
      </c>
      <c r="C486" s="26">
        <v>9</v>
      </c>
      <c r="D486" s="27" t="s">
        <v>817</v>
      </c>
      <c r="E486" s="28" t="s">
        <v>698</v>
      </c>
      <c r="F486" s="16">
        <v>70</v>
      </c>
    </row>
    <row r="487" spans="1:6" ht="47.25">
      <c r="A487" s="15" t="s">
        <v>816</v>
      </c>
      <c r="B487" s="26">
        <v>9</v>
      </c>
      <c r="C487" s="26">
        <v>9</v>
      </c>
      <c r="D487" s="27" t="s">
        <v>815</v>
      </c>
      <c r="E487" s="28" t="s">
        <v>698</v>
      </c>
      <c r="F487" s="16">
        <v>70</v>
      </c>
    </row>
    <row r="488" spans="1:6" ht="31.5">
      <c r="A488" s="15" t="s">
        <v>814</v>
      </c>
      <c r="B488" s="26">
        <v>9</v>
      </c>
      <c r="C488" s="26">
        <v>9</v>
      </c>
      <c r="D488" s="27" t="s">
        <v>813</v>
      </c>
      <c r="E488" s="28" t="s">
        <v>698</v>
      </c>
      <c r="F488" s="16">
        <v>50</v>
      </c>
    </row>
    <row r="489" spans="1:6">
      <c r="A489" s="15" t="s">
        <v>709</v>
      </c>
      <c r="B489" s="26">
        <v>9</v>
      </c>
      <c r="C489" s="26">
        <v>9</v>
      </c>
      <c r="D489" s="27" t="s">
        <v>813</v>
      </c>
      <c r="E489" s="28" t="s">
        <v>708</v>
      </c>
      <c r="F489" s="16">
        <v>50</v>
      </c>
    </row>
    <row r="490" spans="1:6" ht="31.5">
      <c r="A490" s="15" t="s">
        <v>812</v>
      </c>
      <c r="B490" s="26">
        <v>9</v>
      </c>
      <c r="C490" s="26">
        <v>9</v>
      </c>
      <c r="D490" s="27" t="s">
        <v>811</v>
      </c>
      <c r="E490" s="28" t="s">
        <v>698</v>
      </c>
      <c r="F490" s="16">
        <v>20</v>
      </c>
    </row>
    <row r="491" spans="1:6" ht="31.5">
      <c r="A491" s="15" t="s">
        <v>711</v>
      </c>
      <c r="B491" s="26">
        <v>9</v>
      </c>
      <c r="C491" s="26">
        <v>9</v>
      </c>
      <c r="D491" s="27" t="s">
        <v>811</v>
      </c>
      <c r="E491" s="28" t="s">
        <v>710</v>
      </c>
      <c r="F491" s="16">
        <v>20</v>
      </c>
    </row>
    <row r="492" spans="1:6" s="19" customFormat="1">
      <c r="A492" s="17" t="s">
        <v>739</v>
      </c>
      <c r="B492" s="23">
        <v>10</v>
      </c>
      <c r="C492" s="23">
        <v>0</v>
      </c>
      <c r="D492" s="24" t="s">
        <v>698</v>
      </c>
      <c r="E492" s="25" t="s">
        <v>698</v>
      </c>
      <c r="F492" s="18">
        <v>28959.599999999999</v>
      </c>
    </row>
    <row r="493" spans="1:6">
      <c r="A493" s="15" t="s">
        <v>810</v>
      </c>
      <c r="B493" s="26">
        <v>10</v>
      </c>
      <c r="C493" s="26">
        <v>1</v>
      </c>
      <c r="D493" s="27" t="s">
        <v>698</v>
      </c>
      <c r="E493" s="28" t="s">
        <v>698</v>
      </c>
      <c r="F493" s="16">
        <v>4702.1000000000004</v>
      </c>
    </row>
    <row r="494" spans="1:6" ht="16.899999999999999" customHeight="1">
      <c r="A494" s="15" t="s">
        <v>809</v>
      </c>
      <c r="B494" s="26">
        <v>10</v>
      </c>
      <c r="C494" s="26">
        <v>1</v>
      </c>
      <c r="D494" s="27" t="s">
        <v>808</v>
      </c>
      <c r="E494" s="28" t="s">
        <v>698</v>
      </c>
      <c r="F494" s="16">
        <v>4702.1000000000004</v>
      </c>
    </row>
    <row r="495" spans="1:6">
      <c r="A495" s="15" t="s">
        <v>807</v>
      </c>
      <c r="B495" s="26">
        <v>10</v>
      </c>
      <c r="C495" s="26">
        <v>1</v>
      </c>
      <c r="D495" s="27" t="s">
        <v>806</v>
      </c>
      <c r="E495" s="28" t="s">
        <v>698</v>
      </c>
      <c r="F495" s="16">
        <v>4702.1000000000004</v>
      </c>
    </row>
    <row r="496" spans="1:6" ht="94.5">
      <c r="A496" s="15" t="s">
        <v>805</v>
      </c>
      <c r="B496" s="26">
        <v>10</v>
      </c>
      <c r="C496" s="26">
        <v>1</v>
      </c>
      <c r="D496" s="27" t="s">
        <v>804</v>
      </c>
      <c r="E496" s="28" t="s">
        <v>698</v>
      </c>
      <c r="F496" s="16">
        <v>4702.1000000000004</v>
      </c>
    </row>
    <row r="497" spans="1:6">
      <c r="A497" s="15" t="s">
        <v>709</v>
      </c>
      <c r="B497" s="26">
        <v>10</v>
      </c>
      <c r="C497" s="26">
        <v>1</v>
      </c>
      <c r="D497" s="27" t="s">
        <v>804</v>
      </c>
      <c r="E497" s="28" t="s">
        <v>708</v>
      </c>
      <c r="F497" s="16">
        <v>4702.1000000000004</v>
      </c>
    </row>
    <row r="498" spans="1:6">
      <c r="A498" s="15" t="s">
        <v>738</v>
      </c>
      <c r="B498" s="26">
        <v>10</v>
      </c>
      <c r="C498" s="26">
        <v>3</v>
      </c>
      <c r="D498" s="27" t="s">
        <v>698</v>
      </c>
      <c r="E498" s="28" t="s">
        <v>698</v>
      </c>
      <c r="F498" s="16">
        <v>13684.8</v>
      </c>
    </row>
    <row r="499" spans="1:6" ht="31.5">
      <c r="A499" s="15" t="s">
        <v>715</v>
      </c>
      <c r="B499" s="26">
        <v>10</v>
      </c>
      <c r="C499" s="26">
        <v>3</v>
      </c>
      <c r="D499" s="27" t="s">
        <v>714</v>
      </c>
      <c r="E499" s="28" t="s">
        <v>698</v>
      </c>
      <c r="F499" s="16">
        <v>12217</v>
      </c>
    </row>
    <row r="500" spans="1:6" ht="31.5">
      <c r="A500" s="15" t="s">
        <v>734</v>
      </c>
      <c r="B500" s="26">
        <v>10</v>
      </c>
      <c r="C500" s="26">
        <v>3</v>
      </c>
      <c r="D500" s="27" t="s">
        <v>733</v>
      </c>
      <c r="E500" s="28" t="s">
        <v>698</v>
      </c>
      <c r="F500" s="16">
        <v>12217</v>
      </c>
    </row>
    <row r="501" spans="1:6" ht="31.5">
      <c r="A501" s="15" t="s">
        <v>737</v>
      </c>
      <c r="B501" s="26">
        <v>10</v>
      </c>
      <c r="C501" s="26">
        <v>3</v>
      </c>
      <c r="D501" s="27" t="s">
        <v>736</v>
      </c>
      <c r="E501" s="28" t="s">
        <v>698</v>
      </c>
      <c r="F501" s="16">
        <v>12217</v>
      </c>
    </row>
    <row r="502" spans="1:6" ht="31.5">
      <c r="A502" s="15" t="s">
        <v>711</v>
      </c>
      <c r="B502" s="26">
        <v>10</v>
      </c>
      <c r="C502" s="26">
        <v>3</v>
      </c>
      <c r="D502" s="27" t="s">
        <v>736</v>
      </c>
      <c r="E502" s="28" t="s">
        <v>710</v>
      </c>
      <c r="F502" s="16">
        <v>176.7</v>
      </c>
    </row>
    <row r="503" spans="1:6">
      <c r="A503" s="15" t="s">
        <v>709</v>
      </c>
      <c r="B503" s="26">
        <v>10</v>
      </c>
      <c r="C503" s="26">
        <v>3</v>
      </c>
      <c r="D503" s="27" t="s">
        <v>736</v>
      </c>
      <c r="E503" s="28" t="s">
        <v>708</v>
      </c>
      <c r="F503" s="16">
        <v>12040.3</v>
      </c>
    </row>
    <row r="504" spans="1:6" ht="31.5">
      <c r="A504" s="15" t="s">
        <v>803</v>
      </c>
      <c r="B504" s="26">
        <v>10</v>
      </c>
      <c r="C504" s="26">
        <v>3</v>
      </c>
      <c r="D504" s="27" t="s">
        <v>802</v>
      </c>
      <c r="E504" s="28" t="s">
        <v>698</v>
      </c>
      <c r="F504" s="16">
        <v>1107.5999999999999</v>
      </c>
    </row>
    <row r="505" spans="1:6" ht="17.45" customHeight="1">
      <c r="A505" s="15" t="s">
        <v>801</v>
      </c>
      <c r="B505" s="26">
        <v>10</v>
      </c>
      <c r="C505" s="26">
        <v>3</v>
      </c>
      <c r="D505" s="27" t="s">
        <v>800</v>
      </c>
      <c r="E505" s="28" t="s">
        <v>698</v>
      </c>
      <c r="F505" s="16">
        <v>1107.5999999999999</v>
      </c>
    </row>
    <row r="506" spans="1:6" ht="63">
      <c r="A506" s="15" t="s">
        <v>799</v>
      </c>
      <c r="B506" s="26">
        <v>10</v>
      </c>
      <c r="C506" s="26">
        <v>3</v>
      </c>
      <c r="D506" s="27" t="s">
        <v>798</v>
      </c>
      <c r="E506" s="28" t="s">
        <v>698</v>
      </c>
      <c r="F506" s="16">
        <v>1104.5999999999999</v>
      </c>
    </row>
    <row r="507" spans="1:6">
      <c r="A507" s="15" t="s">
        <v>709</v>
      </c>
      <c r="B507" s="26">
        <v>10</v>
      </c>
      <c r="C507" s="26">
        <v>3</v>
      </c>
      <c r="D507" s="27" t="s">
        <v>798</v>
      </c>
      <c r="E507" s="28" t="s">
        <v>708</v>
      </c>
      <c r="F507" s="16">
        <v>1104.5999999999999</v>
      </c>
    </row>
    <row r="508" spans="1:6" ht="31.5">
      <c r="A508" s="15" t="s">
        <v>797</v>
      </c>
      <c r="B508" s="26">
        <v>10</v>
      </c>
      <c r="C508" s="26">
        <v>3</v>
      </c>
      <c r="D508" s="27" t="s">
        <v>796</v>
      </c>
      <c r="E508" s="28" t="s">
        <v>698</v>
      </c>
      <c r="F508" s="16">
        <v>3</v>
      </c>
    </row>
    <row r="509" spans="1:6">
      <c r="A509" s="15" t="s">
        <v>709</v>
      </c>
      <c r="B509" s="26">
        <v>10</v>
      </c>
      <c r="C509" s="26">
        <v>3</v>
      </c>
      <c r="D509" s="27" t="s">
        <v>796</v>
      </c>
      <c r="E509" s="28" t="s">
        <v>708</v>
      </c>
      <c r="F509" s="16">
        <v>3</v>
      </c>
    </row>
    <row r="510" spans="1:6" ht="31.5">
      <c r="A510" s="15" t="s">
        <v>795</v>
      </c>
      <c r="B510" s="26">
        <v>10</v>
      </c>
      <c r="C510" s="26">
        <v>3</v>
      </c>
      <c r="D510" s="27" t="s">
        <v>794</v>
      </c>
      <c r="E510" s="28" t="s">
        <v>698</v>
      </c>
      <c r="F510" s="16">
        <v>360.2</v>
      </c>
    </row>
    <row r="511" spans="1:6" ht="76.150000000000006" customHeight="1">
      <c r="A511" s="15" t="s">
        <v>793</v>
      </c>
      <c r="B511" s="26">
        <v>10</v>
      </c>
      <c r="C511" s="26">
        <v>3</v>
      </c>
      <c r="D511" s="27" t="s">
        <v>792</v>
      </c>
      <c r="E511" s="28" t="s">
        <v>698</v>
      </c>
      <c r="F511" s="16">
        <v>360.2</v>
      </c>
    </row>
    <row r="512" spans="1:6" ht="63">
      <c r="A512" s="15" t="s">
        <v>791</v>
      </c>
      <c r="B512" s="26">
        <v>10</v>
      </c>
      <c r="C512" s="26">
        <v>3</v>
      </c>
      <c r="D512" s="27" t="s">
        <v>790</v>
      </c>
      <c r="E512" s="28" t="s">
        <v>698</v>
      </c>
      <c r="F512" s="16">
        <v>336</v>
      </c>
    </row>
    <row r="513" spans="1:6">
      <c r="A513" s="15" t="s">
        <v>709</v>
      </c>
      <c r="B513" s="26">
        <v>10</v>
      </c>
      <c r="C513" s="26">
        <v>3</v>
      </c>
      <c r="D513" s="27" t="s">
        <v>790</v>
      </c>
      <c r="E513" s="28" t="s">
        <v>708</v>
      </c>
      <c r="F513" s="16">
        <v>336</v>
      </c>
    </row>
    <row r="514" spans="1:6" ht="63">
      <c r="A514" s="15" t="s">
        <v>789</v>
      </c>
      <c r="B514" s="26">
        <v>10</v>
      </c>
      <c r="C514" s="26">
        <v>3</v>
      </c>
      <c r="D514" s="27" t="s">
        <v>788</v>
      </c>
      <c r="E514" s="28" t="s">
        <v>698</v>
      </c>
      <c r="F514" s="16">
        <v>24.2</v>
      </c>
    </row>
    <row r="515" spans="1:6">
      <c r="A515" s="15" t="s">
        <v>709</v>
      </c>
      <c r="B515" s="26">
        <v>10</v>
      </c>
      <c r="C515" s="26">
        <v>3</v>
      </c>
      <c r="D515" s="27" t="s">
        <v>788</v>
      </c>
      <c r="E515" s="28" t="s">
        <v>708</v>
      </c>
      <c r="F515" s="16">
        <v>24.2</v>
      </c>
    </row>
    <row r="516" spans="1:6">
      <c r="A516" s="15" t="s">
        <v>205</v>
      </c>
      <c r="B516" s="26">
        <v>10</v>
      </c>
      <c r="C516" s="26">
        <v>4</v>
      </c>
      <c r="D516" s="27" t="s">
        <v>698</v>
      </c>
      <c r="E516" s="28" t="s">
        <v>698</v>
      </c>
      <c r="F516" s="16">
        <v>8380.6</v>
      </c>
    </row>
    <row r="517" spans="1:6" ht="31.5">
      <c r="A517" s="15" t="s">
        <v>715</v>
      </c>
      <c r="B517" s="26">
        <v>10</v>
      </c>
      <c r="C517" s="26">
        <v>4</v>
      </c>
      <c r="D517" s="27" t="s">
        <v>714</v>
      </c>
      <c r="E517" s="28" t="s">
        <v>698</v>
      </c>
      <c r="F517" s="16">
        <v>8380.6</v>
      </c>
    </row>
    <row r="518" spans="1:6" ht="31.5">
      <c r="A518" s="15" t="s">
        <v>734</v>
      </c>
      <c r="B518" s="26">
        <v>10</v>
      </c>
      <c r="C518" s="26">
        <v>4</v>
      </c>
      <c r="D518" s="27" t="s">
        <v>733</v>
      </c>
      <c r="E518" s="28" t="s">
        <v>698</v>
      </c>
      <c r="F518" s="16">
        <v>8380.6</v>
      </c>
    </row>
    <row r="519" spans="1:6" ht="47.25">
      <c r="A519" s="15" t="s">
        <v>204</v>
      </c>
      <c r="B519" s="26">
        <v>10</v>
      </c>
      <c r="C519" s="26">
        <v>4</v>
      </c>
      <c r="D519" s="27" t="s">
        <v>203</v>
      </c>
      <c r="E519" s="28" t="s">
        <v>698</v>
      </c>
      <c r="F519" s="16">
        <v>8380.6</v>
      </c>
    </row>
    <row r="520" spans="1:6">
      <c r="A520" s="15" t="s">
        <v>709</v>
      </c>
      <c r="B520" s="26">
        <v>10</v>
      </c>
      <c r="C520" s="26">
        <v>4</v>
      </c>
      <c r="D520" s="27" t="s">
        <v>203</v>
      </c>
      <c r="E520" s="28" t="s">
        <v>708</v>
      </c>
      <c r="F520" s="16">
        <v>8380.6</v>
      </c>
    </row>
    <row r="521" spans="1:6">
      <c r="A521" s="15" t="s">
        <v>735</v>
      </c>
      <c r="B521" s="26">
        <v>10</v>
      </c>
      <c r="C521" s="26">
        <v>6</v>
      </c>
      <c r="D521" s="27" t="s">
        <v>698</v>
      </c>
      <c r="E521" s="28" t="s">
        <v>698</v>
      </c>
      <c r="F521" s="16">
        <v>2192.1</v>
      </c>
    </row>
    <row r="522" spans="1:6" ht="31.5">
      <c r="A522" s="15" t="s">
        <v>715</v>
      </c>
      <c r="B522" s="26">
        <v>10</v>
      </c>
      <c r="C522" s="26">
        <v>6</v>
      </c>
      <c r="D522" s="27" t="s">
        <v>714</v>
      </c>
      <c r="E522" s="28" t="s">
        <v>698</v>
      </c>
      <c r="F522" s="16">
        <v>2092.1</v>
      </c>
    </row>
    <row r="523" spans="1:6" ht="31.5">
      <c r="A523" s="15" t="s">
        <v>734</v>
      </c>
      <c r="B523" s="26">
        <v>10</v>
      </c>
      <c r="C523" s="26">
        <v>6</v>
      </c>
      <c r="D523" s="27" t="s">
        <v>733</v>
      </c>
      <c r="E523" s="28" t="s">
        <v>698</v>
      </c>
      <c r="F523" s="16">
        <v>2092.1</v>
      </c>
    </row>
    <row r="524" spans="1:6" ht="63">
      <c r="A524" s="15" t="s">
        <v>732</v>
      </c>
      <c r="B524" s="26">
        <v>10</v>
      </c>
      <c r="C524" s="26">
        <v>6</v>
      </c>
      <c r="D524" s="27" t="s">
        <v>731</v>
      </c>
      <c r="E524" s="28" t="s">
        <v>698</v>
      </c>
      <c r="F524" s="16">
        <v>872.9</v>
      </c>
    </row>
    <row r="525" spans="1:6" ht="78.75">
      <c r="A525" s="15" t="s">
        <v>697</v>
      </c>
      <c r="B525" s="26">
        <v>10</v>
      </c>
      <c r="C525" s="26">
        <v>6</v>
      </c>
      <c r="D525" s="27" t="s">
        <v>731</v>
      </c>
      <c r="E525" s="28" t="s">
        <v>696</v>
      </c>
      <c r="F525" s="16">
        <v>831.3</v>
      </c>
    </row>
    <row r="526" spans="1:6" ht="31.5">
      <c r="A526" s="15" t="s">
        <v>711</v>
      </c>
      <c r="B526" s="26">
        <v>10</v>
      </c>
      <c r="C526" s="26">
        <v>6</v>
      </c>
      <c r="D526" s="27" t="s">
        <v>731</v>
      </c>
      <c r="E526" s="28" t="s">
        <v>710</v>
      </c>
      <c r="F526" s="16">
        <v>41.6</v>
      </c>
    </row>
    <row r="527" spans="1:6" ht="63">
      <c r="A527" s="15" t="s">
        <v>787</v>
      </c>
      <c r="B527" s="26">
        <v>10</v>
      </c>
      <c r="C527" s="26">
        <v>6</v>
      </c>
      <c r="D527" s="27" t="s">
        <v>786</v>
      </c>
      <c r="E527" s="28" t="s">
        <v>698</v>
      </c>
      <c r="F527" s="16">
        <v>1219.2</v>
      </c>
    </row>
    <row r="528" spans="1:6" ht="78.75">
      <c r="A528" s="15" t="s">
        <v>697</v>
      </c>
      <c r="B528" s="26">
        <v>10</v>
      </c>
      <c r="C528" s="26">
        <v>6</v>
      </c>
      <c r="D528" s="27" t="s">
        <v>786</v>
      </c>
      <c r="E528" s="28" t="s">
        <v>696</v>
      </c>
      <c r="F528" s="16">
        <v>1114</v>
      </c>
    </row>
    <row r="529" spans="1:6" ht="31.5">
      <c r="A529" s="15" t="s">
        <v>711</v>
      </c>
      <c r="B529" s="26">
        <v>10</v>
      </c>
      <c r="C529" s="26">
        <v>6</v>
      </c>
      <c r="D529" s="27" t="s">
        <v>786</v>
      </c>
      <c r="E529" s="28" t="s">
        <v>710</v>
      </c>
      <c r="F529" s="16">
        <v>105.2</v>
      </c>
    </row>
    <row r="530" spans="1:6" ht="63">
      <c r="A530" s="15" t="s">
        <v>785</v>
      </c>
      <c r="B530" s="26">
        <v>10</v>
      </c>
      <c r="C530" s="26">
        <v>6</v>
      </c>
      <c r="D530" s="27" t="s">
        <v>784</v>
      </c>
      <c r="E530" s="28" t="s">
        <v>698</v>
      </c>
      <c r="F530" s="16">
        <v>100</v>
      </c>
    </row>
    <row r="531" spans="1:6" ht="47.25">
      <c r="A531" s="15" t="s">
        <v>783</v>
      </c>
      <c r="B531" s="26">
        <v>10</v>
      </c>
      <c r="C531" s="26">
        <v>6</v>
      </c>
      <c r="D531" s="27" t="s">
        <v>782</v>
      </c>
      <c r="E531" s="28" t="s">
        <v>698</v>
      </c>
      <c r="F531" s="16">
        <v>100</v>
      </c>
    </row>
    <row r="532" spans="1:6" ht="63">
      <c r="A532" s="15" t="s">
        <v>781</v>
      </c>
      <c r="B532" s="26">
        <v>10</v>
      </c>
      <c r="C532" s="26">
        <v>6</v>
      </c>
      <c r="D532" s="27" t="s">
        <v>780</v>
      </c>
      <c r="E532" s="28" t="s">
        <v>698</v>
      </c>
      <c r="F532" s="16">
        <v>100</v>
      </c>
    </row>
    <row r="533" spans="1:6" ht="31.5">
      <c r="A533" s="15" t="s">
        <v>711</v>
      </c>
      <c r="B533" s="26">
        <v>10</v>
      </c>
      <c r="C533" s="26">
        <v>6</v>
      </c>
      <c r="D533" s="27" t="s">
        <v>780</v>
      </c>
      <c r="E533" s="28" t="s">
        <v>710</v>
      </c>
      <c r="F533" s="16">
        <v>100</v>
      </c>
    </row>
    <row r="534" spans="1:6" s="19" customFormat="1">
      <c r="A534" s="17" t="s">
        <v>730</v>
      </c>
      <c r="B534" s="23">
        <v>11</v>
      </c>
      <c r="C534" s="23">
        <v>0</v>
      </c>
      <c r="D534" s="24" t="s">
        <v>698</v>
      </c>
      <c r="E534" s="25" t="s">
        <v>698</v>
      </c>
      <c r="F534" s="18">
        <v>1046.8</v>
      </c>
    </row>
    <row r="535" spans="1:6">
      <c r="A535" s="15" t="s">
        <v>729</v>
      </c>
      <c r="B535" s="26">
        <v>11</v>
      </c>
      <c r="C535" s="26">
        <v>1</v>
      </c>
      <c r="D535" s="27" t="s">
        <v>698</v>
      </c>
      <c r="E535" s="28" t="s">
        <v>698</v>
      </c>
      <c r="F535" s="16">
        <v>1046.8</v>
      </c>
    </row>
    <row r="536" spans="1:6">
      <c r="A536" s="15" t="s">
        <v>202</v>
      </c>
      <c r="B536" s="26">
        <v>11</v>
      </c>
      <c r="C536" s="26">
        <v>1</v>
      </c>
      <c r="D536" s="27" t="s">
        <v>201</v>
      </c>
      <c r="E536" s="28" t="s">
        <v>698</v>
      </c>
      <c r="F536" s="16">
        <v>47.9</v>
      </c>
    </row>
    <row r="537" spans="1:6">
      <c r="A537" s="15" t="s">
        <v>200</v>
      </c>
      <c r="B537" s="26">
        <v>11</v>
      </c>
      <c r="C537" s="26">
        <v>1</v>
      </c>
      <c r="D537" s="27" t="s">
        <v>199</v>
      </c>
      <c r="E537" s="28" t="s">
        <v>698</v>
      </c>
      <c r="F537" s="16">
        <v>47.9</v>
      </c>
    </row>
    <row r="538" spans="1:6" ht="47.25">
      <c r="A538" s="15" t="s">
        <v>198</v>
      </c>
      <c r="B538" s="26">
        <v>11</v>
      </c>
      <c r="C538" s="26">
        <v>1</v>
      </c>
      <c r="D538" s="27" t="s">
        <v>197</v>
      </c>
      <c r="E538" s="28" t="s">
        <v>698</v>
      </c>
      <c r="F538" s="16">
        <v>47.9</v>
      </c>
    </row>
    <row r="539" spans="1:6" ht="31.5">
      <c r="A539" s="15" t="s">
        <v>711</v>
      </c>
      <c r="B539" s="26">
        <v>11</v>
      </c>
      <c r="C539" s="26">
        <v>1</v>
      </c>
      <c r="D539" s="27" t="s">
        <v>197</v>
      </c>
      <c r="E539" s="28" t="s">
        <v>710</v>
      </c>
      <c r="F539" s="16">
        <v>47.9</v>
      </c>
    </row>
    <row r="540" spans="1:6" ht="47.25">
      <c r="A540" s="15" t="s">
        <v>779</v>
      </c>
      <c r="B540" s="26">
        <v>11</v>
      </c>
      <c r="C540" s="26">
        <v>1</v>
      </c>
      <c r="D540" s="27" t="s">
        <v>778</v>
      </c>
      <c r="E540" s="28" t="s">
        <v>698</v>
      </c>
      <c r="F540" s="16">
        <v>948.6</v>
      </c>
    </row>
    <row r="541" spans="1:6" ht="47.25">
      <c r="A541" s="15" t="s">
        <v>777</v>
      </c>
      <c r="B541" s="26">
        <v>11</v>
      </c>
      <c r="C541" s="26">
        <v>1</v>
      </c>
      <c r="D541" s="27" t="s">
        <v>776</v>
      </c>
      <c r="E541" s="28" t="s">
        <v>698</v>
      </c>
      <c r="F541" s="16">
        <v>948.6</v>
      </c>
    </row>
    <row r="542" spans="1:6" ht="78.75">
      <c r="A542" s="15" t="s">
        <v>775</v>
      </c>
      <c r="B542" s="26">
        <v>11</v>
      </c>
      <c r="C542" s="26">
        <v>1</v>
      </c>
      <c r="D542" s="27" t="s">
        <v>774</v>
      </c>
      <c r="E542" s="28" t="s">
        <v>698</v>
      </c>
      <c r="F542" s="16">
        <v>550</v>
      </c>
    </row>
    <row r="543" spans="1:6" ht="31.5">
      <c r="A543" s="15" t="s">
        <v>711</v>
      </c>
      <c r="B543" s="26">
        <v>11</v>
      </c>
      <c r="C543" s="26">
        <v>1</v>
      </c>
      <c r="D543" s="27" t="s">
        <v>774</v>
      </c>
      <c r="E543" s="28" t="s">
        <v>710</v>
      </c>
      <c r="F543" s="16">
        <v>550</v>
      </c>
    </row>
    <row r="544" spans="1:6" ht="31.5">
      <c r="A544" s="15" t="s">
        <v>773</v>
      </c>
      <c r="B544" s="26">
        <v>11</v>
      </c>
      <c r="C544" s="26">
        <v>1</v>
      </c>
      <c r="D544" s="27" t="s">
        <v>772</v>
      </c>
      <c r="E544" s="28" t="s">
        <v>698</v>
      </c>
      <c r="F544" s="16">
        <v>74.8</v>
      </c>
    </row>
    <row r="545" spans="1:6" ht="31.5">
      <c r="A545" s="15" t="s">
        <v>711</v>
      </c>
      <c r="B545" s="26">
        <v>11</v>
      </c>
      <c r="C545" s="26">
        <v>1</v>
      </c>
      <c r="D545" s="27" t="s">
        <v>772</v>
      </c>
      <c r="E545" s="28" t="s">
        <v>710</v>
      </c>
      <c r="F545" s="16">
        <v>74.8</v>
      </c>
    </row>
    <row r="546" spans="1:6" ht="31.5">
      <c r="A546" s="15" t="s">
        <v>771</v>
      </c>
      <c r="B546" s="26">
        <v>11</v>
      </c>
      <c r="C546" s="26">
        <v>1</v>
      </c>
      <c r="D546" s="27" t="s">
        <v>770</v>
      </c>
      <c r="E546" s="28" t="s">
        <v>698</v>
      </c>
      <c r="F546" s="16">
        <v>277.39999999999998</v>
      </c>
    </row>
    <row r="547" spans="1:6" ht="31.5">
      <c r="A547" s="15" t="s">
        <v>711</v>
      </c>
      <c r="B547" s="26">
        <v>11</v>
      </c>
      <c r="C547" s="26">
        <v>1</v>
      </c>
      <c r="D547" s="27" t="s">
        <v>770</v>
      </c>
      <c r="E547" s="28" t="s">
        <v>710</v>
      </c>
      <c r="F547" s="16">
        <v>277.39999999999998</v>
      </c>
    </row>
    <row r="548" spans="1:6" ht="31.5">
      <c r="A548" s="15" t="s">
        <v>769</v>
      </c>
      <c r="B548" s="26">
        <v>11</v>
      </c>
      <c r="C548" s="26">
        <v>1</v>
      </c>
      <c r="D548" s="27" t="s">
        <v>768</v>
      </c>
      <c r="E548" s="28" t="s">
        <v>698</v>
      </c>
      <c r="F548" s="16">
        <v>46.4</v>
      </c>
    </row>
    <row r="549" spans="1:6" ht="31.5">
      <c r="A549" s="15" t="s">
        <v>711</v>
      </c>
      <c r="B549" s="26">
        <v>11</v>
      </c>
      <c r="C549" s="26">
        <v>1</v>
      </c>
      <c r="D549" s="27" t="s">
        <v>768</v>
      </c>
      <c r="E549" s="28" t="s">
        <v>710</v>
      </c>
      <c r="F549" s="16">
        <v>46.4</v>
      </c>
    </row>
    <row r="550" spans="1:6" ht="47.25">
      <c r="A550" s="15" t="s">
        <v>728</v>
      </c>
      <c r="B550" s="26">
        <v>11</v>
      </c>
      <c r="C550" s="26">
        <v>1</v>
      </c>
      <c r="D550" s="27" t="s">
        <v>727</v>
      </c>
      <c r="E550" s="28" t="s">
        <v>698</v>
      </c>
      <c r="F550" s="16">
        <v>50.3</v>
      </c>
    </row>
    <row r="551" spans="1:6">
      <c r="A551" s="15" t="s">
        <v>726</v>
      </c>
      <c r="B551" s="26">
        <v>11</v>
      </c>
      <c r="C551" s="26">
        <v>1</v>
      </c>
      <c r="D551" s="27" t="s">
        <v>725</v>
      </c>
      <c r="E551" s="28" t="s">
        <v>698</v>
      </c>
      <c r="F551" s="16">
        <v>50.3</v>
      </c>
    </row>
    <row r="552" spans="1:6">
      <c r="A552" s="15" t="s">
        <v>720</v>
      </c>
      <c r="B552" s="26">
        <v>11</v>
      </c>
      <c r="C552" s="26">
        <v>1</v>
      </c>
      <c r="D552" s="27" t="s">
        <v>719</v>
      </c>
      <c r="E552" s="28" t="s">
        <v>698</v>
      </c>
      <c r="F552" s="16">
        <v>50.3</v>
      </c>
    </row>
    <row r="553" spans="1:6" ht="31.5">
      <c r="A553" s="15" t="s">
        <v>711</v>
      </c>
      <c r="B553" s="26">
        <v>11</v>
      </c>
      <c r="C553" s="26">
        <v>1</v>
      </c>
      <c r="D553" s="27" t="s">
        <v>719</v>
      </c>
      <c r="E553" s="28" t="s">
        <v>710</v>
      </c>
      <c r="F553" s="16">
        <v>50.3</v>
      </c>
    </row>
    <row r="554" spans="1:6" s="19" customFormat="1">
      <c r="A554" s="17" t="s">
        <v>120</v>
      </c>
      <c r="B554" s="23">
        <v>12</v>
      </c>
      <c r="C554" s="23">
        <v>0</v>
      </c>
      <c r="D554" s="24" t="s">
        <v>698</v>
      </c>
      <c r="E554" s="25" t="s">
        <v>698</v>
      </c>
      <c r="F554" s="18">
        <v>2655</v>
      </c>
    </row>
    <row r="555" spans="1:6">
      <c r="A555" s="15" t="s">
        <v>119</v>
      </c>
      <c r="B555" s="26">
        <v>12</v>
      </c>
      <c r="C555" s="26">
        <v>2</v>
      </c>
      <c r="D555" s="27" t="s">
        <v>698</v>
      </c>
      <c r="E555" s="28" t="s">
        <v>698</v>
      </c>
      <c r="F555" s="16">
        <v>2655</v>
      </c>
    </row>
    <row r="556" spans="1:6" ht="31.5">
      <c r="A556" s="15" t="s">
        <v>118</v>
      </c>
      <c r="B556" s="26">
        <v>12</v>
      </c>
      <c r="C556" s="26">
        <v>2</v>
      </c>
      <c r="D556" s="27" t="s">
        <v>117</v>
      </c>
      <c r="E556" s="28" t="s">
        <v>698</v>
      </c>
      <c r="F556" s="16">
        <v>2655</v>
      </c>
    </row>
    <row r="557" spans="1:6" ht="31.5">
      <c r="A557" s="15" t="s">
        <v>116</v>
      </c>
      <c r="B557" s="26">
        <v>12</v>
      </c>
      <c r="C557" s="26">
        <v>2</v>
      </c>
      <c r="D557" s="27" t="s">
        <v>115</v>
      </c>
      <c r="E557" s="28" t="s">
        <v>698</v>
      </c>
      <c r="F557" s="16">
        <v>2655</v>
      </c>
    </row>
    <row r="558" spans="1:6">
      <c r="A558" s="15" t="s">
        <v>707</v>
      </c>
      <c r="B558" s="26">
        <v>12</v>
      </c>
      <c r="C558" s="26">
        <v>2</v>
      </c>
      <c r="D558" s="27" t="s">
        <v>115</v>
      </c>
      <c r="E558" s="28" t="s">
        <v>705</v>
      </c>
      <c r="F558" s="16">
        <v>2655</v>
      </c>
    </row>
    <row r="559" spans="1:6" s="19" customFormat="1" ht="31.5">
      <c r="A559" s="17" t="s">
        <v>184</v>
      </c>
      <c r="B559" s="23">
        <v>13</v>
      </c>
      <c r="C559" s="23">
        <v>0</v>
      </c>
      <c r="D559" s="24" t="s">
        <v>698</v>
      </c>
      <c r="E559" s="25" t="s">
        <v>698</v>
      </c>
      <c r="F559" s="18">
        <v>1604</v>
      </c>
    </row>
    <row r="560" spans="1:6" ht="31.5">
      <c r="A560" s="15" t="s">
        <v>183</v>
      </c>
      <c r="B560" s="26">
        <v>13</v>
      </c>
      <c r="C560" s="26">
        <v>1</v>
      </c>
      <c r="D560" s="27" t="s">
        <v>698</v>
      </c>
      <c r="E560" s="28" t="s">
        <v>698</v>
      </c>
      <c r="F560" s="16">
        <v>1604</v>
      </c>
    </row>
    <row r="561" spans="1:6" ht="47.25">
      <c r="A561" s="15" t="s">
        <v>171</v>
      </c>
      <c r="B561" s="26">
        <v>13</v>
      </c>
      <c r="C561" s="26">
        <v>1</v>
      </c>
      <c r="D561" s="27" t="s">
        <v>170</v>
      </c>
      <c r="E561" s="28" t="s">
        <v>698</v>
      </c>
      <c r="F561" s="16">
        <v>1604</v>
      </c>
    </row>
    <row r="562" spans="1:6" ht="17.45" customHeight="1">
      <c r="A562" s="15" t="s">
        <v>169</v>
      </c>
      <c r="B562" s="26">
        <v>13</v>
      </c>
      <c r="C562" s="26">
        <v>1</v>
      </c>
      <c r="D562" s="27" t="s">
        <v>168</v>
      </c>
      <c r="E562" s="28" t="s">
        <v>698</v>
      </c>
      <c r="F562" s="16">
        <v>1604</v>
      </c>
    </row>
    <row r="563" spans="1:6">
      <c r="A563" s="15" t="s">
        <v>182</v>
      </c>
      <c r="B563" s="26">
        <v>13</v>
      </c>
      <c r="C563" s="26">
        <v>1</v>
      </c>
      <c r="D563" s="27" t="s">
        <v>180</v>
      </c>
      <c r="E563" s="28" t="s">
        <v>698</v>
      </c>
      <c r="F563" s="16">
        <v>1604</v>
      </c>
    </row>
    <row r="564" spans="1:6">
      <c r="A564" s="15" t="s">
        <v>181</v>
      </c>
      <c r="B564" s="26">
        <v>13</v>
      </c>
      <c r="C564" s="26">
        <v>1</v>
      </c>
      <c r="D564" s="27" t="s">
        <v>180</v>
      </c>
      <c r="E564" s="28" t="s">
        <v>179</v>
      </c>
      <c r="F564" s="16">
        <v>1604</v>
      </c>
    </row>
    <row r="565" spans="1:6" s="19" customFormat="1" ht="47.25">
      <c r="A565" s="17" t="s">
        <v>178</v>
      </c>
      <c r="B565" s="23">
        <v>14</v>
      </c>
      <c r="C565" s="23">
        <v>0</v>
      </c>
      <c r="D565" s="24" t="s">
        <v>698</v>
      </c>
      <c r="E565" s="25" t="s">
        <v>698</v>
      </c>
      <c r="F565" s="18">
        <v>87270.8</v>
      </c>
    </row>
    <row r="566" spans="1:6" ht="47.25">
      <c r="A566" s="15" t="s">
        <v>177</v>
      </c>
      <c r="B566" s="26">
        <v>14</v>
      </c>
      <c r="C566" s="26">
        <v>1</v>
      </c>
      <c r="D566" s="27" t="s">
        <v>698</v>
      </c>
      <c r="E566" s="28" t="s">
        <v>698</v>
      </c>
      <c r="F566" s="16">
        <v>79270.8</v>
      </c>
    </row>
    <row r="567" spans="1:6" ht="47.25">
      <c r="A567" s="15" t="s">
        <v>171</v>
      </c>
      <c r="B567" s="26">
        <v>14</v>
      </c>
      <c r="C567" s="26">
        <v>1</v>
      </c>
      <c r="D567" s="27" t="s">
        <v>170</v>
      </c>
      <c r="E567" s="28" t="s">
        <v>698</v>
      </c>
      <c r="F567" s="16">
        <v>79270.8</v>
      </c>
    </row>
    <row r="568" spans="1:6" ht="17.45" customHeight="1">
      <c r="A568" s="15" t="s">
        <v>169</v>
      </c>
      <c r="B568" s="26">
        <v>14</v>
      </c>
      <c r="C568" s="26">
        <v>1</v>
      </c>
      <c r="D568" s="27" t="s">
        <v>168</v>
      </c>
      <c r="E568" s="28" t="s">
        <v>698</v>
      </c>
      <c r="F568" s="16">
        <v>79270.8</v>
      </c>
    </row>
    <row r="569" spans="1:6" ht="31.5">
      <c r="A569" s="15" t="s">
        <v>176</v>
      </c>
      <c r="B569" s="26">
        <v>14</v>
      </c>
      <c r="C569" s="26">
        <v>1</v>
      </c>
      <c r="D569" s="27" t="s">
        <v>175</v>
      </c>
      <c r="E569" s="28" t="s">
        <v>698</v>
      </c>
      <c r="F569" s="16">
        <v>75419.199999999997</v>
      </c>
    </row>
    <row r="570" spans="1:6">
      <c r="A570" s="15" t="s">
        <v>166</v>
      </c>
      <c r="B570" s="26">
        <v>14</v>
      </c>
      <c r="C570" s="26">
        <v>1</v>
      </c>
      <c r="D570" s="27" t="s">
        <v>175</v>
      </c>
      <c r="E570" s="28" t="s">
        <v>164</v>
      </c>
      <c r="F570" s="16">
        <v>75419.199999999997</v>
      </c>
    </row>
    <row r="571" spans="1:6" ht="47.25">
      <c r="A571" s="15" t="s">
        <v>174</v>
      </c>
      <c r="B571" s="26">
        <v>14</v>
      </c>
      <c r="C571" s="26">
        <v>1</v>
      </c>
      <c r="D571" s="27" t="s">
        <v>173</v>
      </c>
      <c r="E571" s="28" t="s">
        <v>698</v>
      </c>
      <c r="F571" s="16">
        <v>3851.6</v>
      </c>
    </row>
    <row r="572" spans="1:6">
      <c r="A572" s="15" t="s">
        <v>166</v>
      </c>
      <c r="B572" s="26">
        <v>14</v>
      </c>
      <c r="C572" s="26">
        <v>1</v>
      </c>
      <c r="D572" s="27" t="s">
        <v>173</v>
      </c>
      <c r="E572" s="28" t="s">
        <v>164</v>
      </c>
      <c r="F572" s="16">
        <v>3851.6</v>
      </c>
    </row>
    <row r="573" spans="1:6">
      <c r="A573" s="15" t="s">
        <v>172</v>
      </c>
      <c r="B573" s="26">
        <v>14</v>
      </c>
      <c r="C573" s="26">
        <v>3</v>
      </c>
      <c r="D573" s="27" t="s">
        <v>698</v>
      </c>
      <c r="E573" s="28" t="s">
        <v>698</v>
      </c>
      <c r="F573" s="16">
        <v>8000</v>
      </c>
    </row>
    <row r="574" spans="1:6" ht="47.25">
      <c r="A574" s="15" t="s">
        <v>171</v>
      </c>
      <c r="B574" s="26">
        <v>14</v>
      </c>
      <c r="C574" s="26">
        <v>3</v>
      </c>
      <c r="D574" s="27" t="s">
        <v>170</v>
      </c>
      <c r="E574" s="28" t="s">
        <v>698</v>
      </c>
      <c r="F574" s="16">
        <v>8000</v>
      </c>
    </row>
    <row r="575" spans="1:6" ht="16.149999999999999" customHeight="1">
      <c r="A575" s="15" t="s">
        <v>169</v>
      </c>
      <c r="B575" s="26">
        <v>14</v>
      </c>
      <c r="C575" s="26">
        <v>3</v>
      </c>
      <c r="D575" s="27" t="s">
        <v>168</v>
      </c>
      <c r="E575" s="28" t="s">
        <v>698</v>
      </c>
      <c r="F575" s="16">
        <v>8000</v>
      </c>
    </row>
    <row r="576" spans="1:6" ht="63">
      <c r="A576" s="15" t="s">
        <v>167</v>
      </c>
      <c r="B576" s="26">
        <v>14</v>
      </c>
      <c r="C576" s="26">
        <v>3</v>
      </c>
      <c r="D576" s="27" t="s">
        <v>165</v>
      </c>
      <c r="E576" s="28" t="s">
        <v>698</v>
      </c>
      <c r="F576" s="16">
        <v>8000</v>
      </c>
    </row>
    <row r="577" spans="1:7">
      <c r="A577" s="15" t="s">
        <v>166</v>
      </c>
      <c r="B577" s="26">
        <v>14</v>
      </c>
      <c r="C577" s="26">
        <v>3</v>
      </c>
      <c r="D577" s="27" t="s">
        <v>165</v>
      </c>
      <c r="E577" s="28" t="s">
        <v>164</v>
      </c>
      <c r="F577" s="16">
        <v>8000</v>
      </c>
    </row>
    <row r="578" spans="1:7">
      <c r="A578" s="265" t="s">
        <v>358</v>
      </c>
      <c r="B578" s="265"/>
      <c r="C578" s="265"/>
      <c r="D578" s="265"/>
      <c r="E578" s="265"/>
      <c r="F578" s="18">
        <v>962946.6</v>
      </c>
    </row>
    <row r="579" spans="1:7" ht="25.5" customHeight="1">
      <c r="A579" s="14"/>
      <c r="B579" s="29"/>
      <c r="C579" s="29"/>
      <c r="D579" s="30"/>
      <c r="E579" s="30"/>
      <c r="F579" s="5"/>
    </row>
    <row r="580" spans="1:7" s="7" customFormat="1" ht="13.15" customHeight="1">
      <c r="A580" s="20" t="s">
        <v>359</v>
      </c>
      <c r="B580" s="21"/>
      <c r="C580" s="21"/>
      <c r="D580" s="21"/>
      <c r="E580" s="266" t="s">
        <v>360</v>
      </c>
      <c r="F580" s="266"/>
      <c r="G580" s="22"/>
    </row>
  </sheetData>
  <autoFilter ref="A20:AB578"/>
  <mergeCells count="6">
    <mergeCell ref="A16:F16"/>
    <mergeCell ref="F18:F19"/>
    <mergeCell ref="A578:E578"/>
    <mergeCell ref="E580:F580"/>
    <mergeCell ref="A18:A19"/>
    <mergeCell ref="B18:E18"/>
  </mergeCells>
  <phoneticPr fontId="0" type="noConversion"/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94"/>
  <sheetViews>
    <sheetView showGridLines="0" workbookViewId="0">
      <selection activeCell="A15" sqref="A15:G15"/>
    </sheetView>
  </sheetViews>
  <sheetFormatPr defaultRowHeight="12.75"/>
  <cols>
    <col min="1" max="1" width="54.7109375" style="1" customWidth="1"/>
    <col min="2" max="2" width="6.5703125" style="40" customWidth="1"/>
    <col min="3" max="3" width="9.7109375" style="40" customWidth="1"/>
    <col min="4" max="4" width="12.28515625" style="40" customWidth="1"/>
    <col min="5" max="5" width="8.5703125" style="40" customWidth="1"/>
    <col min="6" max="6" width="9.85546875" style="1" bestFit="1" customWidth="1"/>
    <col min="7" max="7" width="10.28515625" style="1" bestFit="1" customWidth="1"/>
    <col min="8" max="16384" width="9.140625" style="1"/>
  </cols>
  <sheetData>
    <row r="1" spans="1:7" s="7" customFormat="1" ht="15.75">
      <c r="B1" s="8"/>
      <c r="C1" s="8"/>
      <c r="D1" s="8"/>
      <c r="E1" s="8"/>
    </row>
    <row r="2" spans="1:7" s="7" customFormat="1" ht="15.75">
      <c r="B2" s="8"/>
      <c r="C2" s="8"/>
      <c r="D2" s="8"/>
      <c r="E2" s="8"/>
    </row>
    <row r="3" spans="1:7" s="7" customFormat="1" ht="15.75">
      <c r="B3" s="8"/>
      <c r="C3" s="8"/>
      <c r="D3" s="8"/>
      <c r="E3" s="8"/>
    </row>
    <row r="4" spans="1:7" s="7" customFormat="1" ht="15.75">
      <c r="B4" s="8"/>
      <c r="C4" s="8"/>
      <c r="D4" s="8"/>
      <c r="E4" s="8"/>
    </row>
    <row r="5" spans="1:7" s="7" customFormat="1" ht="15.75">
      <c r="B5" s="8"/>
      <c r="C5" s="8"/>
      <c r="D5" s="8"/>
      <c r="E5" s="8"/>
    </row>
    <row r="6" spans="1:7" s="7" customFormat="1" ht="15.75">
      <c r="B6" s="8"/>
      <c r="C6" s="8"/>
      <c r="D6" s="8"/>
      <c r="E6" s="8"/>
    </row>
    <row r="7" spans="1:7" s="7" customFormat="1" ht="15.75">
      <c r="B7" s="8"/>
      <c r="C7" s="8"/>
      <c r="D7" s="8"/>
      <c r="E7" s="8"/>
    </row>
    <row r="8" spans="1:7" s="9" customFormat="1">
      <c r="B8" s="10"/>
      <c r="C8" s="10"/>
      <c r="D8" s="10"/>
      <c r="E8" s="10"/>
    </row>
    <row r="9" spans="1:7" s="9" customFormat="1">
      <c r="B9" s="10"/>
      <c r="C9" s="10"/>
      <c r="D9" s="10"/>
      <c r="E9" s="10"/>
    </row>
    <row r="10" spans="1:7" s="9" customFormat="1">
      <c r="B10" s="10"/>
      <c r="C10" s="10"/>
      <c r="D10" s="10"/>
      <c r="E10" s="10"/>
    </row>
    <row r="11" spans="1:7" s="9" customFormat="1">
      <c r="B11" s="10"/>
      <c r="C11" s="10"/>
      <c r="D11" s="10"/>
      <c r="E11" s="10"/>
    </row>
    <row r="12" spans="1:7" s="9" customFormat="1">
      <c r="B12" s="10"/>
      <c r="C12" s="10"/>
      <c r="D12" s="10"/>
      <c r="E12" s="10"/>
    </row>
    <row r="13" spans="1:7" s="9" customFormat="1">
      <c r="B13" s="10"/>
      <c r="C13" s="10"/>
      <c r="D13" s="10"/>
      <c r="E13" s="10"/>
    </row>
    <row r="14" spans="1:7" s="9" customFormat="1">
      <c r="B14" s="10"/>
      <c r="C14" s="10"/>
      <c r="D14" s="10"/>
      <c r="E14" s="10"/>
    </row>
    <row r="15" spans="1:7" s="9" customFormat="1" ht="57.6" customHeight="1">
      <c r="A15" s="263" t="s">
        <v>363</v>
      </c>
      <c r="B15" s="263"/>
      <c r="C15" s="263"/>
      <c r="D15" s="263"/>
      <c r="E15" s="263"/>
      <c r="F15" s="263"/>
      <c r="G15" s="263"/>
    </row>
    <row r="16" spans="1:7" ht="16.5" customHeight="1">
      <c r="A16" s="36"/>
      <c r="B16" s="38"/>
      <c r="C16" s="38"/>
      <c r="D16" s="38"/>
      <c r="E16" s="38"/>
      <c r="F16" s="2"/>
      <c r="G16" s="2"/>
    </row>
    <row r="17" spans="1:7">
      <c r="A17" s="269" t="s">
        <v>351</v>
      </c>
      <c r="B17" s="269" t="s">
        <v>352</v>
      </c>
      <c r="C17" s="269"/>
      <c r="D17" s="269"/>
      <c r="E17" s="269"/>
      <c r="F17" s="268" t="s">
        <v>362</v>
      </c>
      <c r="G17" s="268"/>
    </row>
    <row r="18" spans="1:7" ht="24">
      <c r="A18" s="269"/>
      <c r="B18" s="32" t="s">
        <v>354</v>
      </c>
      <c r="C18" s="32" t="s">
        <v>355</v>
      </c>
      <c r="D18" s="32" t="s">
        <v>356</v>
      </c>
      <c r="E18" s="32" t="s">
        <v>357</v>
      </c>
      <c r="F18" s="33">
        <v>2018</v>
      </c>
      <c r="G18" s="33">
        <v>2019</v>
      </c>
    </row>
    <row r="19" spans="1:7" ht="12.75" customHeight="1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5">
        <v>6</v>
      </c>
      <c r="G19" s="35">
        <v>7</v>
      </c>
    </row>
    <row r="20" spans="1:7" s="19" customFormat="1" ht="15.75">
      <c r="A20" s="17" t="s">
        <v>717</v>
      </c>
      <c r="B20" s="23">
        <v>1</v>
      </c>
      <c r="C20" s="23">
        <v>0</v>
      </c>
      <c r="D20" s="24" t="s">
        <v>698</v>
      </c>
      <c r="E20" s="25" t="s">
        <v>698</v>
      </c>
      <c r="F20" s="18">
        <v>52787.5</v>
      </c>
      <c r="G20" s="18">
        <v>57617</v>
      </c>
    </row>
    <row r="21" spans="1:7" s="3" customFormat="1" ht="47.25">
      <c r="A21" s="15" t="s">
        <v>107</v>
      </c>
      <c r="B21" s="26">
        <v>1</v>
      </c>
      <c r="C21" s="26">
        <v>2</v>
      </c>
      <c r="D21" s="27" t="s">
        <v>698</v>
      </c>
      <c r="E21" s="28" t="s">
        <v>698</v>
      </c>
      <c r="F21" s="16">
        <v>1650.9</v>
      </c>
      <c r="G21" s="16">
        <v>1595.9</v>
      </c>
    </row>
    <row r="22" spans="1:7" s="3" customFormat="1" ht="31.5">
      <c r="A22" s="15" t="s">
        <v>715</v>
      </c>
      <c r="B22" s="26">
        <v>1</v>
      </c>
      <c r="C22" s="26">
        <v>2</v>
      </c>
      <c r="D22" s="27" t="s">
        <v>714</v>
      </c>
      <c r="E22" s="28" t="s">
        <v>698</v>
      </c>
      <c r="F22" s="16">
        <v>1650.9</v>
      </c>
      <c r="G22" s="16">
        <v>1595.9</v>
      </c>
    </row>
    <row r="23" spans="1:7" s="3" customFormat="1" ht="15.75">
      <c r="A23" s="15" t="s">
        <v>106</v>
      </c>
      <c r="B23" s="26">
        <v>1</v>
      </c>
      <c r="C23" s="26">
        <v>2</v>
      </c>
      <c r="D23" s="27" t="s">
        <v>105</v>
      </c>
      <c r="E23" s="28" t="s">
        <v>698</v>
      </c>
      <c r="F23" s="16">
        <v>1650.9</v>
      </c>
      <c r="G23" s="16">
        <v>1595.9</v>
      </c>
    </row>
    <row r="24" spans="1:7" s="3" customFormat="1" ht="31.5">
      <c r="A24" s="15" t="s">
        <v>701</v>
      </c>
      <c r="B24" s="26">
        <v>1</v>
      </c>
      <c r="C24" s="26">
        <v>2</v>
      </c>
      <c r="D24" s="27" t="s">
        <v>104</v>
      </c>
      <c r="E24" s="28" t="s">
        <v>698</v>
      </c>
      <c r="F24" s="16">
        <v>1250.9000000000001</v>
      </c>
      <c r="G24" s="16">
        <v>1195.9000000000001</v>
      </c>
    </row>
    <row r="25" spans="1:7" s="3" customFormat="1" ht="78.75">
      <c r="A25" s="15" t="s">
        <v>697</v>
      </c>
      <c r="B25" s="26">
        <v>1</v>
      </c>
      <c r="C25" s="26">
        <v>2</v>
      </c>
      <c r="D25" s="27" t="s">
        <v>104</v>
      </c>
      <c r="E25" s="28" t="s">
        <v>696</v>
      </c>
      <c r="F25" s="16">
        <v>1250.9000000000001</v>
      </c>
      <c r="G25" s="16">
        <v>1195.9000000000001</v>
      </c>
    </row>
    <row r="26" spans="1:7" s="3" customFormat="1" ht="63">
      <c r="A26" s="15" t="s">
        <v>699</v>
      </c>
      <c r="B26" s="26">
        <v>1</v>
      </c>
      <c r="C26" s="26">
        <v>2</v>
      </c>
      <c r="D26" s="27" t="s">
        <v>103</v>
      </c>
      <c r="E26" s="28" t="s">
        <v>698</v>
      </c>
      <c r="F26" s="16">
        <v>400</v>
      </c>
      <c r="G26" s="16">
        <v>400</v>
      </c>
    </row>
    <row r="27" spans="1:7" s="3" customFormat="1" ht="78.75">
      <c r="A27" s="15" t="s">
        <v>697</v>
      </c>
      <c r="B27" s="26">
        <v>1</v>
      </c>
      <c r="C27" s="26">
        <v>2</v>
      </c>
      <c r="D27" s="27" t="s">
        <v>103</v>
      </c>
      <c r="E27" s="28" t="s">
        <v>696</v>
      </c>
      <c r="F27" s="16">
        <v>400</v>
      </c>
      <c r="G27" s="16">
        <v>400</v>
      </c>
    </row>
    <row r="28" spans="1:7" s="3" customFormat="1" ht="46.9" customHeight="1">
      <c r="A28" s="15" t="s">
        <v>113</v>
      </c>
      <c r="B28" s="26">
        <v>1</v>
      </c>
      <c r="C28" s="26">
        <v>3</v>
      </c>
      <c r="D28" s="27" t="s">
        <v>698</v>
      </c>
      <c r="E28" s="28" t="s">
        <v>698</v>
      </c>
      <c r="F28" s="16">
        <v>913.5</v>
      </c>
      <c r="G28" s="16">
        <v>879.5</v>
      </c>
    </row>
    <row r="29" spans="1:7" s="3" customFormat="1" ht="31.5">
      <c r="A29" s="15" t="s">
        <v>715</v>
      </c>
      <c r="B29" s="26">
        <v>1</v>
      </c>
      <c r="C29" s="26">
        <v>3</v>
      </c>
      <c r="D29" s="27" t="s">
        <v>714</v>
      </c>
      <c r="E29" s="28" t="s">
        <v>698</v>
      </c>
      <c r="F29" s="16">
        <v>913.5</v>
      </c>
      <c r="G29" s="16">
        <v>879.5</v>
      </c>
    </row>
    <row r="30" spans="1:7" s="3" customFormat="1" ht="15.75">
      <c r="A30" s="15" t="s">
        <v>713</v>
      </c>
      <c r="B30" s="26">
        <v>1</v>
      </c>
      <c r="C30" s="26">
        <v>3</v>
      </c>
      <c r="D30" s="27" t="s">
        <v>712</v>
      </c>
      <c r="E30" s="28" t="s">
        <v>698</v>
      </c>
      <c r="F30" s="16">
        <v>208.5</v>
      </c>
      <c r="G30" s="16">
        <v>199.5</v>
      </c>
    </row>
    <row r="31" spans="1:7" s="3" customFormat="1" ht="31.5">
      <c r="A31" s="15" t="s">
        <v>701</v>
      </c>
      <c r="B31" s="26">
        <v>1</v>
      </c>
      <c r="C31" s="26">
        <v>3</v>
      </c>
      <c r="D31" s="27" t="s">
        <v>706</v>
      </c>
      <c r="E31" s="28" t="s">
        <v>698</v>
      </c>
      <c r="F31" s="16">
        <v>208.5</v>
      </c>
      <c r="G31" s="16">
        <v>199.5</v>
      </c>
    </row>
    <row r="32" spans="1:7" s="3" customFormat="1" ht="78.75">
      <c r="A32" s="15" t="s">
        <v>697</v>
      </c>
      <c r="B32" s="26">
        <v>1</v>
      </c>
      <c r="C32" s="26">
        <v>3</v>
      </c>
      <c r="D32" s="27" t="s">
        <v>706</v>
      </c>
      <c r="E32" s="28" t="s">
        <v>696</v>
      </c>
      <c r="F32" s="16">
        <v>203.6</v>
      </c>
      <c r="G32" s="16">
        <v>194.6</v>
      </c>
    </row>
    <row r="33" spans="1:7" s="3" customFormat="1" ht="31.5">
      <c r="A33" s="15" t="s">
        <v>711</v>
      </c>
      <c r="B33" s="26">
        <v>1</v>
      </c>
      <c r="C33" s="26">
        <v>3</v>
      </c>
      <c r="D33" s="27" t="s">
        <v>706</v>
      </c>
      <c r="E33" s="28" t="s">
        <v>710</v>
      </c>
      <c r="F33" s="16">
        <v>4.9000000000000004</v>
      </c>
      <c r="G33" s="16">
        <v>4.9000000000000004</v>
      </c>
    </row>
    <row r="34" spans="1:7" s="3" customFormat="1" ht="31.5">
      <c r="A34" s="15" t="s">
        <v>112</v>
      </c>
      <c r="B34" s="26">
        <v>1</v>
      </c>
      <c r="C34" s="26">
        <v>3</v>
      </c>
      <c r="D34" s="27" t="s">
        <v>111</v>
      </c>
      <c r="E34" s="28" t="s">
        <v>698</v>
      </c>
      <c r="F34" s="16">
        <v>705</v>
      </c>
      <c r="G34" s="16">
        <v>680</v>
      </c>
    </row>
    <row r="35" spans="1:7" s="3" customFormat="1" ht="31.5">
      <c r="A35" s="15" t="s">
        <v>701</v>
      </c>
      <c r="B35" s="26">
        <v>1</v>
      </c>
      <c r="C35" s="26">
        <v>3</v>
      </c>
      <c r="D35" s="27" t="s">
        <v>110</v>
      </c>
      <c r="E35" s="28" t="s">
        <v>698</v>
      </c>
      <c r="F35" s="16">
        <v>555</v>
      </c>
      <c r="G35" s="16">
        <v>530</v>
      </c>
    </row>
    <row r="36" spans="1:7" s="3" customFormat="1" ht="78.75">
      <c r="A36" s="15" t="s">
        <v>697</v>
      </c>
      <c r="B36" s="26">
        <v>1</v>
      </c>
      <c r="C36" s="26">
        <v>3</v>
      </c>
      <c r="D36" s="27" t="s">
        <v>110</v>
      </c>
      <c r="E36" s="28" t="s">
        <v>696</v>
      </c>
      <c r="F36" s="16">
        <v>555</v>
      </c>
      <c r="G36" s="16">
        <v>530</v>
      </c>
    </row>
    <row r="37" spans="1:7" s="3" customFormat="1" ht="63">
      <c r="A37" s="15" t="s">
        <v>699</v>
      </c>
      <c r="B37" s="26">
        <v>1</v>
      </c>
      <c r="C37" s="26">
        <v>3</v>
      </c>
      <c r="D37" s="27" t="s">
        <v>109</v>
      </c>
      <c r="E37" s="28" t="s">
        <v>698</v>
      </c>
      <c r="F37" s="16">
        <v>150</v>
      </c>
      <c r="G37" s="16">
        <v>150</v>
      </c>
    </row>
    <row r="38" spans="1:7" s="3" customFormat="1" ht="78.75">
      <c r="A38" s="15" t="s">
        <v>697</v>
      </c>
      <c r="B38" s="26">
        <v>1</v>
      </c>
      <c r="C38" s="26">
        <v>3</v>
      </c>
      <c r="D38" s="27" t="s">
        <v>109</v>
      </c>
      <c r="E38" s="28" t="s">
        <v>696</v>
      </c>
      <c r="F38" s="16">
        <v>150</v>
      </c>
      <c r="G38" s="16">
        <v>150</v>
      </c>
    </row>
    <row r="39" spans="1:7" s="3" customFormat="1" ht="63">
      <c r="A39" s="15" t="s">
        <v>102</v>
      </c>
      <c r="B39" s="26">
        <v>1</v>
      </c>
      <c r="C39" s="26">
        <v>4</v>
      </c>
      <c r="D39" s="27" t="s">
        <v>698</v>
      </c>
      <c r="E39" s="28" t="s">
        <v>698</v>
      </c>
      <c r="F39" s="16">
        <v>17034.8</v>
      </c>
      <c r="G39" s="16">
        <v>16488.099999999999</v>
      </c>
    </row>
    <row r="40" spans="1:7" s="3" customFormat="1" ht="31.5">
      <c r="A40" s="15" t="s">
        <v>715</v>
      </c>
      <c r="B40" s="26">
        <v>1</v>
      </c>
      <c r="C40" s="26">
        <v>4</v>
      </c>
      <c r="D40" s="27" t="s">
        <v>714</v>
      </c>
      <c r="E40" s="28" t="s">
        <v>698</v>
      </c>
      <c r="F40" s="16">
        <v>17032.400000000001</v>
      </c>
      <c r="G40" s="16">
        <v>16485.7</v>
      </c>
    </row>
    <row r="41" spans="1:7" s="3" customFormat="1" ht="15.75">
      <c r="A41" s="15" t="s">
        <v>713</v>
      </c>
      <c r="B41" s="26">
        <v>1</v>
      </c>
      <c r="C41" s="26">
        <v>4</v>
      </c>
      <c r="D41" s="27" t="s">
        <v>712</v>
      </c>
      <c r="E41" s="28" t="s">
        <v>698</v>
      </c>
      <c r="F41" s="16">
        <v>17032.400000000001</v>
      </c>
      <c r="G41" s="16">
        <v>16485.7</v>
      </c>
    </row>
    <row r="42" spans="1:7" s="3" customFormat="1" ht="31.5">
      <c r="A42" s="15" t="s">
        <v>701</v>
      </c>
      <c r="B42" s="26">
        <v>1</v>
      </c>
      <c r="C42" s="26">
        <v>4</v>
      </c>
      <c r="D42" s="27" t="s">
        <v>706</v>
      </c>
      <c r="E42" s="28" t="s">
        <v>698</v>
      </c>
      <c r="F42" s="16">
        <v>5175.7</v>
      </c>
      <c r="G42" s="16">
        <v>8948.6</v>
      </c>
    </row>
    <row r="43" spans="1:7" s="3" customFormat="1" ht="78.75">
      <c r="A43" s="15" t="s">
        <v>697</v>
      </c>
      <c r="B43" s="26">
        <v>1</v>
      </c>
      <c r="C43" s="26">
        <v>4</v>
      </c>
      <c r="D43" s="27" t="s">
        <v>706</v>
      </c>
      <c r="E43" s="28" t="s">
        <v>696</v>
      </c>
      <c r="F43" s="16">
        <v>3220.3</v>
      </c>
      <c r="G43" s="16">
        <v>6999.2</v>
      </c>
    </row>
    <row r="44" spans="1:7" s="3" customFormat="1" ht="31.5">
      <c r="A44" s="15" t="s">
        <v>711</v>
      </c>
      <c r="B44" s="26">
        <v>1</v>
      </c>
      <c r="C44" s="26">
        <v>4</v>
      </c>
      <c r="D44" s="27" t="s">
        <v>706</v>
      </c>
      <c r="E44" s="28" t="s">
        <v>710</v>
      </c>
      <c r="F44" s="16">
        <v>1902.1</v>
      </c>
      <c r="G44" s="16">
        <v>1896.1</v>
      </c>
    </row>
    <row r="45" spans="1:7" s="3" customFormat="1" ht="15.75">
      <c r="A45" s="15" t="s">
        <v>707</v>
      </c>
      <c r="B45" s="26">
        <v>1</v>
      </c>
      <c r="C45" s="26">
        <v>4</v>
      </c>
      <c r="D45" s="27" t="s">
        <v>706</v>
      </c>
      <c r="E45" s="28" t="s">
        <v>705</v>
      </c>
      <c r="F45" s="16">
        <v>53.3</v>
      </c>
      <c r="G45" s="16">
        <v>53.3</v>
      </c>
    </row>
    <row r="46" spans="1:7" s="3" customFormat="1" ht="63">
      <c r="A46" s="15" t="s">
        <v>699</v>
      </c>
      <c r="B46" s="26">
        <v>1</v>
      </c>
      <c r="C46" s="26">
        <v>4</v>
      </c>
      <c r="D46" s="27" t="s">
        <v>704</v>
      </c>
      <c r="E46" s="28" t="s">
        <v>698</v>
      </c>
      <c r="F46" s="16">
        <v>11856.7</v>
      </c>
      <c r="G46" s="16">
        <v>7537.1</v>
      </c>
    </row>
    <row r="47" spans="1:7" s="3" customFormat="1" ht="78.75">
      <c r="A47" s="15" t="s">
        <v>697</v>
      </c>
      <c r="B47" s="26">
        <v>1</v>
      </c>
      <c r="C47" s="26">
        <v>4</v>
      </c>
      <c r="D47" s="27" t="s">
        <v>704</v>
      </c>
      <c r="E47" s="28" t="s">
        <v>696</v>
      </c>
      <c r="F47" s="16">
        <v>11856.7</v>
      </c>
      <c r="G47" s="16">
        <v>7537.1</v>
      </c>
    </row>
    <row r="48" spans="1:7" s="3" customFormat="1" ht="63">
      <c r="A48" s="15" t="s">
        <v>101</v>
      </c>
      <c r="B48" s="26">
        <v>1</v>
      </c>
      <c r="C48" s="26">
        <v>4</v>
      </c>
      <c r="D48" s="27" t="s">
        <v>100</v>
      </c>
      <c r="E48" s="28" t="s">
        <v>698</v>
      </c>
      <c r="F48" s="16">
        <v>2.4</v>
      </c>
      <c r="G48" s="16">
        <v>2.4</v>
      </c>
    </row>
    <row r="49" spans="1:7" s="3" customFormat="1" ht="76.900000000000006" customHeight="1">
      <c r="A49" s="15" t="s">
        <v>99</v>
      </c>
      <c r="B49" s="26">
        <v>1</v>
      </c>
      <c r="C49" s="26">
        <v>4</v>
      </c>
      <c r="D49" s="27" t="s">
        <v>98</v>
      </c>
      <c r="E49" s="28" t="s">
        <v>698</v>
      </c>
      <c r="F49" s="16">
        <v>2.4</v>
      </c>
      <c r="G49" s="16">
        <v>2.4</v>
      </c>
    </row>
    <row r="50" spans="1:7" s="3" customFormat="1" ht="63">
      <c r="A50" s="15" t="s">
        <v>97</v>
      </c>
      <c r="B50" s="26">
        <v>1</v>
      </c>
      <c r="C50" s="26">
        <v>4</v>
      </c>
      <c r="D50" s="27" t="s">
        <v>96</v>
      </c>
      <c r="E50" s="28" t="s">
        <v>698</v>
      </c>
      <c r="F50" s="16">
        <v>2.4</v>
      </c>
      <c r="G50" s="16">
        <v>2.4</v>
      </c>
    </row>
    <row r="51" spans="1:7" s="3" customFormat="1" ht="31.5">
      <c r="A51" s="15" t="s">
        <v>711</v>
      </c>
      <c r="B51" s="26">
        <v>1</v>
      </c>
      <c r="C51" s="26">
        <v>4</v>
      </c>
      <c r="D51" s="27" t="s">
        <v>96</v>
      </c>
      <c r="E51" s="28" t="s">
        <v>710</v>
      </c>
      <c r="F51" s="16">
        <v>2.4</v>
      </c>
      <c r="G51" s="16">
        <v>2.4</v>
      </c>
    </row>
    <row r="52" spans="1:7" s="3" customFormat="1" ht="47.25">
      <c r="A52" s="15" t="s">
        <v>716</v>
      </c>
      <c r="B52" s="26">
        <v>1</v>
      </c>
      <c r="C52" s="26">
        <v>6</v>
      </c>
      <c r="D52" s="27" t="s">
        <v>698</v>
      </c>
      <c r="E52" s="28" t="s">
        <v>698</v>
      </c>
      <c r="F52" s="16">
        <v>8200.5</v>
      </c>
      <c r="G52" s="16">
        <v>8128.9</v>
      </c>
    </row>
    <row r="53" spans="1:7" s="3" customFormat="1" ht="31.5">
      <c r="A53" s="15" t="s">
        <v>715</v>
      </c>
      <c r="B53" s="26">
        <v>1</v>
      </c>
      <c r="C53" s="26">
        <v>6</v>
      </c>
      <c r="D53" s="27" t="s">
        <v>714</v>
      </c>
      <c r="E53" s="28" t="s">
        <v>698</v>
      </c>
      <c r="F53" s="16">
        <v>6865.8</v>
      </c>
      <c r="G53" s="16">
        <v>6660.6</v>
      </c>
    </row>
    <row r="54" spans="1:7" s="3" customFormat="1" ht="15.75">
      <c r="A54" s="15" t="s">
        <v>713</v>
      </c>
      <c r="B54" s="26">
        <v>1</v>
      </c>
      <c r="C54" s="26">
        <v>6</v>
      </c>
      <c r="D54" s="27" t="s">
        <v>712</v>
      </c>
      <c r="E54" s="28" t="s">
        <v>698</v>
      </c>
      <c r="F54" s="16">
        <v>6037.3</v>
      </c>
      <c r="G54" s="16">
        <v>5860.1</v>
      </c>
    </row>
    <row r="55" spans="1:7" s="3" customFormat="1" ht="31.5">
      <c r="A55" s="15" t="s">
        <v>701</v>
      </c>
      <c r="B55" s="26">
        <v>1</v>
      </c>
      <c r="C55" s="26">
        <v>6</v>
      </c>
      <c r="D55" s="27" t="s">
        <v>706</v>
      </c>
      <c r="E55" s="28" t="s">
        <v>698</v>
      </c>
      <c r="F55" s="16">
        <v>5337.3</v>
      </c>
      <c r="G55" s="16">
        <v>5160.1000000000004</v>
      </c>
    </row>
    <row r="56" spans="1:7" s="3" customFormat="1" ht="78.75">
      <c r="A56" s="15" t="s">
        <v>697</v>
      </c>
      <c r="B56" s="26">
        <v>1</v>
      </c>
      <c r="C56" s="26">
        <v>6</v>
      </c>
      <c r="D56" s="27" t="s">
        <v>706</v>
      </c>
      <c r="E56" s="28" t="s">
        <v>696</v>
      </c>
      <c r="F56" s="16">
        <v>5161.7</v>
      </c>
      <c r="G56" s="16">
        <v>4978.3</v>
      </c>
    </row>
    <row r="57" spans="1:7" s="3" customFormat="1" ht="31.5">
      <c r="A57" s="15" t="s">
        <v>711</v>
      </c>
      <c r="B57" s="26">
        <v>1</v>
      </c>
      <c r="C57" s="26">
        <v>6</v>
      </c>
      <c r="D57" s="27" t="s">
        <v>706</v>
      </c>
      <c r="E57" s="28" t="s">
        <v>710</v>
      </c>
      <c r="F57" s="16">
        <v>175.2</v>
      </c>
      <c r="G57" s="16">
        <v>181.4</v>
      </c>
    </row>
    <row r="58" spans="1:7" s="3" customFormat="1" ht="15.75">
      <c r="A58" s="15" t="s">
        <v>707</v>
      </c>
      <c r="B58" s="26">
        <v>1</v>
      </c>
      <c r="C58" s="26">
        <v>6</v>
      </c>
      <c r="D58" s="27" t="s">
        <v>706</v>
      </c>
      <c r="E58" s="28" t="s">
        <v>705</v>
      </c>
      <c r="F58" s="16">
        <v>0.4</v>
      </c>
      <c r="G58" s="16">
        <v>0.4</v>
      </c>
    </row>
    <row r="59" spans="1:7" s="3" customFormat="1" ht="63">
      <c r="A59" s="15" t="s">
        <v>699</v>
      </c>
      <c r="B59" s="26">
        <v>1</v>
      </c>
      <c r="C59" s="26">
        <v>6</v>
      </c>
      <c r="D59" s="27" t="s">
        <v>704</v>
      </c>
      <c r="E59" s="28" t="s">
        <v>698</v>
      </c>
      <c r="F59" s="16">
        <v>700</v>
      </c>
      <c r="G59" s="16">
        <v>700</v>
      </c>
    </row>
    <row r="60" spans="1:7" s="3" customFormat="1" ht="78.75">
      <c r="A60" s="15" t="s">
        <v>697</v>
      </c>
      <c r="B60" s="26">
        <v>1</v>
      </c>
      <c r="C60" s="26">
        <v>6</v>
      </c>
      <c r="D60" s="27" t="s">
        <v>704</v>
      </c>
      <c r="E60" s="28" t="s">
        <v>696</v>
      </c>
      <c r="F60" s="16">
        <v>700</v>
      </c>
      <c r="G60" s="16">
        <v>700</v>
      </c>
    </row>
    <row r="61" spans="1:7" s="3" customFormat="1" ht="31.5">
      <c r="A61" s="15" t="s">
        <v>703</v>
      </c>
      <c r="B61" s="26">
        <v>1</v>
      </c>
      <c r="C61" s="26">
        <v>6</v>
      </c>
      <c r="D61" s="27" t="s">
        <v>702</v>
      </c>
      <c r="E61" s="28" t="s">
        <v>698</v>
      </c>
      <c r="F61" s="16">
        <v>828.5</v>
      </c>
      <c r="G61" s="16">
        <v>800.5</v>
      </c>
    </row>
    <row r="62" spans="1:7" s="3" customFormat="1" ht="31.5">
      <c r="A62" s="15" t="s">
        <v>701</v>
      </c>
      <c r="B62" s="26">
        <v>1</v>
      </c>
      <c r="C62" s="26">
        <v>6</v>
      </c>
      <c r="D62" s="27" t="s">
        <v>700</v>
      </c>
      <c r="E62" s="28" t="s">
        <v>698</v>
      </c>
      <c r="F62" s="16">
        <v>628.5</v>
      </c>
      <c r="G62" s="16">
        <v>600.5</v>
      </c>
    </row>
    <row r="63" spans="1:7" s="3" customFormat="1" ht="78.75">
      <c r="A63" s="15" t="s">
        <v>697</v>
      </c>
      <c r="B63" s="26">
        <v>1</v>
      </c>
      <c r="C63" s="26">
        <v>6</v>
      </c>
      <c r="D63" s="27" t="s">
        <v>700</v>
      </c>
      <c r="E63" s="28" t="s">
        <v>696</v>
      </c>
      <c r="F63" s="16">
        <v>628.5</v>
      </c>
      <c r="G63" s="16">
        <v>600.5</v>
      </c>
    </row>
    <row r="64" spans="1:7" s="3" customFormat="1" ht="63">
      <c r="A64" s="15" t="s">
        <v>699</v>
      </c>
      <c r="B64" s="26">
        <v>1</v>
      </c>
      <c r="C64" s="26">
        <v>6</v>
      </c>
      <c r="D64" s="27" t="s">
        <v>695</v>
      </c>
      <c r="E64" s="28" t="s">
        <v>698</v>
      </c>
      <c r="F64" s="16">
        <v>200</v>
      </c>
      <c r="G64" s="16">
        <v>200</v>
      </c>
    </row>
    <row r="65" spans="1:7" s="3" customFormat="1" ht="78.75">
      <c r="A65" s="15" t="s">
        <v>697</v>
      </c>
      <c r="B65" s="26">
        <v>1</v>
      </c>
      <c r="C65" s="26">
        <v>6</v>
      </c>
      <c r="D65" s="27" t="s">
        <v>695</v>
      </c>
      <c r="E65" s="28" t="s">
        <v>696</v>
      </c>
      <c r="F65" s="16">
        <v>200</v>
      </c>
      <c r="G65" s="16">
        <v>200</v>
      </c>
    </row>
    <row r="66" spans="1:7" s="3" customFormat="1" ht="47.45" customHeight="1">
      <c r="A66" s="15" t="s">
        <v>171</v>
      </c>
      <c r="B66" s="26">
        <v>1</v>
      </c>
      <c r="C66" s="26">
        <v>6</v>
      </c>
      <c r="D66" s="27" t="s">
        <v>170</v>
      </c>
      <c r="E66" s="28" t="s">
        <v>698</v>
      </c>
      <c r="F66" s="16">
        <v>1334.7</v>
      </c>
      <c r="G66" s="16">
        <v>1468.3</v>
      </c>
    </row>
    <row r="67" spans="1:7" s="3" customFormat="1" ht="31.5">
      <c r="A67" s="15" t="s">
        <v>169</v>
      </c>
      <c r="B67" s="26">
        <v>1</v>
      </c>
      <c r="C67" s="26">
        <v>6</v>
      </c>
      <c r="D67" s="27" t="s">
        <v>168</v>
      </c>
      <c r="E67" s="28" t="s">
        <v>698</v>
      </c>
      <c r="F67" s="16">
        <v>1334.7</v>
      </c>
      <c r="G67" s="16">
        <v>1468.3</v>
      </c>
    </row>
    <row r="68" spans="1:7" s="3" customFormat="1" ht="47.25">
      <c r="A68" s="15" t="s">
        <v>194</v>
      </c>
      <c r="B68" s="26">
        <v>1</v>
      </c>
      <c r="C68" s="26">
        <v>6</v>
      </c>
      <c r="D68" s="27" t="s">
        <v>193</v>
      </c>
      <c r="E68" s="28" t="s">
        <v>698</v>
      </c>
      <c r="F68" s="16">
        <v>28.1</v>
      </c>
      <c r="G68" s="16">
        <v>30.9</v>
      </c>
    </row>
    <row r="69" spans="1:7" s="3" customFormat="1" ht="31.5">
      <c r="A69" s="15" t="s">
        <v>711</v>
      </c>
      <c r="B69" s="26">
        <v>1</v>
      </c>
      <c r="C69" s="26">
        <v>6</v>
      </c>
      <c r="D69" s="27" t="s">
        <v>193</v>
      </c>
      <c r="E69" s="28" t="s">
        <v>710</v>
      </c>
      <c r="F69" s="16">
        <v>28.1</v>
      </c>
      <c r="G69" s="16">
        <v>30.9</v>
      </c>
    </row>
    <row r="70" spans="1:7" s="3" customFormat="1" ht="31.5">
      <c r="A70" s="15" t="s">
        <v>192</v>
      </c>
      <c r="B70" s="26">
        <v>1</v>
      </c>
      <c r="C70" s="26">
        <v>6</v>
      </c>
      <c r="D70" s="27" t="s">
        <v>191</v>
      </c>
      <c r="E70" s="28" t="s">
        <v>698</v>
      </c>
      <c r="F70" s="16">
        <v>1306.5999999999999</v>
      </c>
      <c r="G70" s="16">
        <v>1437.4</v>
      </c>
    </row>
    <row r="71" spans="1:7" s="3" customFormat="1" ht="31.5">
      <c r="A71" s="15" t="s">
        <v>711</v>
      </c>
      <c r="B71" s="26">
        <v>1</v>
      </c>
      <c r="C71" s="26">
        <v>6</v>
      </c>
      <c r="D71" s="27" t="s">
        <v>191</v>
      </c>
      <c r="E71" s="28" t="s">
        <v>710</v>
      </c>
      <c r="F71" s="16">
        <v>1306.5999999999999</v>
      </c>
      <c r="G71" s="16">
        <v>1437.4</v>
      </c>
    </row>
    <row r="72" spans="1:7" s="3" customFormat="1" ht="15.75">
      <c r="A72" s="15" t="s">
        <v>90</v>
      </c>
      <c r="B72" s="26">
        <v>1</v>
      </c>
      <c r="C72" s="26">
        <v>7</v>
      </c>
      <c r="D72" s="27" t="s">
        <v>698</v>
      </c>
      <c r="E72" s="28" t="s">
        <v>698</v>
      </c>
      <c r="F72" s="16">
        <v>0</v>
      </c>
      <c r="G72" s="16">
        <v>2300</v>
      </c>
    </row>
    <row r="73" spans="1:7" s="3" customFormat="1" ht="15.75">
      <c r="A73" s="15" t="s">
        <v>89</v>
      </c>
      <c r="B73" s="26">
        <v>1</v>
      </c>
      <c r="C73" s="26">
        <v>7</v>
      </c>
      <c r="D73" s="27" t="s">
        <v>88</v>
      </c>
      <c r="E73" s="28" t="s">
        <v>698</v>
      </c>
      <c r="F73" s="16">
        <v>0</v>
      </c>
      <c r="G73" s="16">
        <v>2300</v>
      </c>
    </row>
    <row r="74" spans="1:7" s="3" customFormat="1" ht="31.5">
      <c r="A74" s="15" t="s">
        <v>87</v>
      </c>
      <c r="B74" s="26">
        <v>1</v>
      </c>
      <c r="C74" s="26">
        <v>7</v>
      </c>
      <c r="D74" s="27" t="s">
        <v>86</v>
      </c>
      <c r="E74" s="28" t="s">
        <v>698</v>
      </c>
      <c r="F74" s="16">
        <v>0</v>
      </c>
      <c r="G74" s="16">
        <v>2300</v>
      </c>
    </row>
    <row r="75" spans="1:7" s="3" customFormat="1" ht="15.75">
      <c r="A75" s="15" t="s">
        <v>707</v>
      </c>
      <c r="B75" s="26">
        <v>1</v>
      </c>
      <c r="C75" s="26">
        <v>7</v>
      </c>
      <c r="D75" s="27" t="s">
        <v>86</v>
      </c>
      <c r="E75" s="28" t="s">
        <v>705</v>
      </c>
      <c r="F75" s="16">
        <v>0</v>
      </c>
      <c r="G75" s="16">
        <v>2300</v>
      </c>
    </row>
    <row r="76" spans="1:7" s="3" customFormat="1" ht="15.75">
      <c r="A76" s="15" t="s">
        <v>85</v>
      </c>
      <c r="B76" s="26">
        <v>1</v>
      </c>
      <c r="C76" s="26">
        <v>11</v>
      </c>
      <c r="D76" s="27" t="s">
        <v>698</v>
      </c>
      <c r="E76" s="28" t="s">
        <v>698</v>
      </c>
      <c r="F76" s="16">
        <v>300</v>
      </c>
      <c r="G76" s="16">
        <v>300</v>
      </c>
    </row>
    <row r="77" spans="1:7" s="3" customFormat="1" ht="15.75">
      <c r="A77" s="15" t="s">
        <v>85</v>
      </c>
      <c r="B77" s="26">
        <v>1</v>
      </c>
      <c r="C77" s="26">
        <v>11</v>
      </c>
      <c r="D77" s="27" t="s">
        <v>84</v>
      </c>
      <c r="E77" s="28" t="s">
        <v>698</v>
      </c>
      <c r="F77" s="16">
        <v>300</v>
      </c>
      <c r="G77" s="16">
        <v>300</v>
      </c>
    </row>
    <row r="78" spans="1:7" s="3" customFormat="1" ht="15.75">
      <c r="A78" s="15" t="s">
        <v>83</v>
      </c>
      <c r="B78" s="26">
        <v>1</v>
      </c>
      <c r="C78" s="26">
        <v>11</v>
      </c>
      <c r="D78" s="27" t="s">
        <v>82</v>
      </c>
      <c r="E78" s="28" t="s">
        <v>698</v>
      </c>
      <c r="F78" s="16">
        <v>300</v>
      </c>
      <c r="G78" s="16">
        <v>300</v>
      </c>
    </row>
    <row r="79" spans="1:7" s="3" customFormat="1" ht="31.5">
      <c r="A79" s="15" t="s">
        <v>81</v>
      </c>
      <c r="B79" s="26">
        <v>1</v>
      </c>
      <c r="C79" s="26">
        <v>11</v>
      </c>
      <c r="D79" s="27" t="s">
        <v>80</v>
      </c>
      <c r="E79" s="28" t="s">
        <v>698</v>
      </c>
      <c r="F79" s="16">
        <v>300</v>
      </c>
      <c r="G79" s="16">
        <v>300</v>
      </c>
    </row>
    <row r="80" spans="1:7" s="3" customFormat="1" ht="15.75">
      <c r="A80" s="15" t="s">
        <v>707</v>
      </c>
      <c r="B80" s="26">
        <v>1</v>
      </c>
      <c r="C80" s="26">
        <v>11</v>
      </c>
      <c r="D80" s="27" t="s">
        <v>80</v>
      </c>
      <c r="E80" s="28" t="s">
        <v>705</v>
      </c>
      <c r="F80" s="16">
        <v>300</v>
      </c>
      <c r="G80" s="16">
        <v>300</v>
      </c>
    </row>
    <row r="81" spans="1:7" s="3" customFormat="1" ht="15.75">
      <c r="A81" s="15" t="s">
        <v>79</v>
      </c>
      <c r="B81" s="26">
        <v>1</v>
      </c>
      <c r="C81" s="26">
        <v>13</v>
      </c>
      <c r="D81" s="27" t="s">
        <v>698</v>
      </c>
      <c r="E81" s="28" t="s">
        <v>698</v>
      </c>
      <c r="F81" s="16">
        <v>24687.8</v>
      </c>
      <c r="G81" s="16">
        <v>27924.6</v>
      </c>
    </row>
    <row r="82" spans="1:7" s="3" customFormat="1" ht="31.5">
      <c r="A82" s="15" t="s">
        <v>715</v>
      </c>
      <c r="B82" s="26">
        <v>1</v>
      </c>
      <c r="C82" s="26">
        <v>13</v>
      </c>
      <c r="D82" s="27" t="s">
        <v>714</v>
      </c>
      <c r="E82" s="28" t="s">
        <v>698</v>
      </c>
      <c r="F82" s="16">
        <v>5314.7</v>
      </c>
      <c r="G82" s="16">
        <v>5095.2</v>
      </c>
    </row>
    <row r="83" spans="1:7" s="3" customFormat="1" ht="31.5">
      <c r="A83" s="15" t="s">
        <v>734</v>
      </c>
      <c r="B83" s="26">
        <v>1</v>
      </c>
      <c r="C83" s="26">
        <v>13</v>
      </c>
      <c r="D83" s="27" t="s">
        <v>733</v>
      </c>
      <c r="E83" s="28" t="s">
        <v>698</v>
      </c>
      <c r="F83" s="16">
        <v>2628.1</v>
      </c>
      <c r="G83" s="16">
        <v>2489.6</v>
      </c>
    </row>
    <row r="84" spans="1:7" s="3" customFormat="1" ht="63">
      <c r="A84" s="15" t="s">
        <v>78</v>
      </c>
      <c r="B84" s="26">
        <v>1</v>
      </c>
      <c r="C84" s="26">
        <v>13</v>
      </c>
      <c r="D84" s="27" t="s">
        <v>77</v>
      </c>
      <c r="E84" s="28" t="s">
        <v>698</v>
      </c>
      <c r="F84" s="16">
        <v>1047.2</v>
      </c>
      <c r="G84" s="16">
        <v>992.1</v>
      </c>
    </row>
    <row r="85" spans="1:7" s="3" customFormat="1" ht="78.75">
      <c r="A85" s="15" t="s">
        <v>697</v>
      </c>
      <c r="B85" s="26">
        <v>1</v>
      </c>
      <c r="C85" s="26">
        <v>13</v>
      </c>
      <c r="D85" s="27" t="s">
        <v>77</v>
      </c>
      <c r="E85" s="28" t="s">
        <v>696</v>
      </c>
      <c r="F85" s="16">
        <v>856.5</v>
      </c>
      <c r="G85" s="16">
        <v>811.9</v>
      </c>
    </row>
    <row r="86" spans="1:7" s="3" customFormat="1" ht="31.5">
      <c r="A86" s="15" t="s">
        <v>711</v>
      </c>
      <c r="B86" s="26">
        <v>1</v>
      </c>
      <c r="C86" s="26">
        <v>13</v>
      </c>
      <c r="D86" s="27" t="s">
        <v>77</v>
      </c>
      <c r="E86" s="28" t="s">
        <v>710</v>
      </c>
      <c r="F86" s="16">
        <v>190.7</v>
      </c>
      <c r="G86" s="16">
        <v>180.2</v>
      </c>
    </row>
    <row r="87" spans="1:7" s="3" customFormat="1" ht="31.5">
      <c r="A87" s="15" t="s">
        <v>76</v>
      </c>
      <c r="B87" s="26">
        <v>1</v>
      </c>
      <c r="C87" s="26">
        <v>13</v>
      </c>
      <c r="D87" s="27" t="s">
        <v>75</v>
      </c>
      <c r="E87" s="28" t="s">
        <v>698</v>
      </c>
      <c r="F87" s="16">
        <v>574.9</v>
      </c>
      <c r="G87" s="16">
        <v>544.70000000000005</v>
      </c>
    </row>
    <row r="88" spans="1:7" s="3" customFormat="1" ht="78.75">
      <c r="A88" s="15" t="s">
        <v>697</v>
      </c>
      <c r="B88" s="26">
        <v>1</v>
      </c>
      <c r="C88" s="26">
        <v>13</v>
      </c>
      <c r="D88" s="27" t="s">
        <v>75</v>
      </c>
      <c r="E88" s="28" t="s">
        <v>696</v>
      </c>
      <c r="F88" s="16">
        <v>529.1</v>
      </c>
      <c r="G88" s="16">
        <v>501.4</v>
      </c>
    </row>
    <row r="89" spans="1:7" s="3" customFormat="1" ht="31.5">
      <c r="A89" s="15" t="s">
        <v>711</v>
      </c>
      <c r="B89" s="26">
        <v>1</v>
      </c>
      <c r="C89" s="26">
        <v>13</v>
      </c>
      <c r="D89" s="27" t="s">
        <v>75</v>
      </c>
      <c r="E89" s="28" t="s">
        <v>710</v>
      </c>
      <c r="F89" s="16">
        <v>45.8</v>
      </c>
      <c r="G89" s="16">
        <v>43.3</v>
      </c>
    </row>
    <row r="90" spans="1:7" s="3" customFormat="1" ht="63">
      <c r="A90" s="15" t="s">
        <v>74</v>
      </c>
      <c r="B90" s="26">
        <v>1</v>
      </c>
      <c r="C90" s="26">
        <v>13</v>
      </c>
      <c r="D90" s="27" t="s">
        <v>73</v>
      </c>
      <c r="E90" s="28" t="s">
        <v>698</v>
      </c>
      <c r="F90" s="16">
        <v>429.9</v>
      </c>
      <c r="G90" s="16">
        <v>407.3</v>
      </c>
    </row>
    <row r="91" spans="1:7" s="3" customFormat="1" ht="78.75">
      <c r="A91" s="15" t="s">
        <v>697</v>
      </c>
      <c r="B91" s="26">
        <v>1</v>
      </c>
      <c r="C91" s="26">
        <v>13</v>
      </c>
      <c r="D91" s="27" t="s">
        <v>73</v>
      </c>
      <c r="E91" s="28" t="s">
        <v>696</v>
      </c>
      <c r="F91" s="16">
        <v>373.8</v>
      </c>
      <c r="G91" s="16">
        <v>354.2</v>
      </c>
    </row>
    <row r="92" spans="1:7" s="3" customFormat="1" ht="31.5">
      <c r="A92" s="15" t="s">
        <v>711</v>
      </c>
      <c r="B92" s="26">
        <v>1</v>
      </c>
      <c r="C92" s="26">
        <v>13</v>
      </c>
      <c r="D92" s="27" t="s">
        <v>73</v>
      </c>
      <c r="E92" s="28" t="s">
        <v>710</v>
      </c>
      <c r="F92" s="16">
        <v>56.1</v>
      </c>
      <c r="G92" s="16">
        <v>53.1</v>
      </c>
    </row>
    <row r="93" spans="1:7" s="3" customFormat="1" ht="63">
      <c r="A93" s="15" t="s">
        <v>72</v>
      </c>
      <c r="B93" s="26">
        <v>1</v>
      </c>
      <c r="C93" s="26">
        <v>13</v>
      </c>
      <c r="D93" s="27" t="s">
        <v>71</v>
      </c>
      <c r="E93" s="28" t="s">
        <v>698</v>
      </c>
      <c r="F93" s="16">
        <v>575.5</v>
      </c>
      <c r="G93" s="16">
        <v>544.9</v>
      </c>
    </row>
    <row r="94" spans="1:7" s="3" customFormat="1" ht="78.75">
      <c r="A94" s="15" t="s">
        <v>697</v>
      </c>
      <c r="B94" s="26">
        <v>1</v>
      </c>
      <c r="C94" s="26">
        <v>13</v>
      </c>
      <c r="D94" s="27" t="s">
        <v>71</v>
      </c>
      <c r="E94" s="28" t="s">
        <v>696</v>
      </c>
      <c r="F94" s="16">
        <v>527</v>
      </c>
      <c r="G94" s="16">
        <v>499</v>
      </c>
    </row>
    <row r="95" spans="1:7" s="3" customFormat="1" ht="31.5">
      <c r="A95" s="15" t="s">
        <v>711</v>
      </c>
      <c r="B95" s="26">
        <v>1</v>
      </c>
      <c r="C95" s="26">
        <v>13</v>
      </c>
      <c r="D95" s="27" t="s">
        <v>71</v>
      </c>
      <c r="E95" s="28" t="s">
        <v>710</v>
      </c>
      <c r="F95" s="16">
        <v>48.5</v>
      </c>
      <c r="G95" s="16">
        <v>45.9</v>
      </c>
    </row>
    <row r="96" spans="1:7" s="3" customFormat="1" ht="110.25">
      <c r="A96" s="15" t="s">
        <v>70</v>
      </c>
      <c r="B96" s="26">
        <v>1</v>
      </c>
      <c r="C96" s="26">
        <v>13</v>
      </c>
      <c r="D96" s="27" t="s">
        <v>69</v>
      </c>
      <c r="E96" s="28" t="s">
        <v>698</v>
      </c>
      <c r="F96" s="16">
        <v>0.6</v>
      </c>
      <c r="G96" s="16">
        <v>0.6</v>
      </c>
    </row>
    <row r="97" spans="1:7" s="3" customFormat="1" ht="31.5">
      <c r="A97" s="15" t="s">
        <v>711</v>
      </c>
      <c r="B97" s="26">
        <v>1</v>
      </c>
      <c r="C97" s="26">
        <v>13</v>
      </c>
      <c r="D97" s="27" t="s">
        <v>69</v>
      </c>
      <c r="E97" s="28" t="s">
        <v>710</v>
      </c>
      <c r="F97" s="16">
        <v>0.6</v>
      </c>
      <c r="G97" s="16">
        <v>0.6</v>
      </c>
    </row>
    <row r="98" spans="1:7" s="3" customFormat="1" ht="15.75">
      <c r="A98" s="15" t="s">
        <v>713</v>
      </c>
      <c r="B98" s="26">
        <v>1</v>
      </c>
      <c r="C98" s="26">
        <v>13</v>
      </c>
      <c r="D98" s="27" t="s">
        <v>712</v>
      </c>
      <c r="E98" s="28" t="s">
        <v>698</v>
      </c>
      <c r="F98" s="16">
        <v>2686.6</v>
      </c>
      <c r="G98" s="16">
        <v>2605.6</v>
      </c>
    </row>
    <row r="99" spans="1:7" s="3" customFormat="1" ht="31.5">
      <c r="A99" s="15" t="s">
        <v>701</v>
      </c>
      <c r="B99" s="26">
        <v>1</v>
      </c>
      <c r="C99" s="26">
        <v>13</v>
      </c>
      <c r="D99" s="27" t="s">
        <v>706</v>
      </c>
      <c r="E99" s="28" t="s">
        <v>698</v>
      </c>
      <c r="F99" s="16">
        <v>1886.6</v>
      </c>
      <c r="G99" s="16">
        <v>1805.6</v>
      </c>
    </row>
    <row r="100" spans="1:7" s="3" customFormat="1" ht="78.75">
      <c r="A100" s="15" t="s">
        <v>697</v>
      </c>
      <c r="B100" s="26">
        <v>1</v>
      </c>
      <c r="C100" s="26">
        <v>13</v>
      </c>
      <c r="D100" s="27" t="s">
        <v>706</v>
      </c>
      <c r="E100" s="28" t="s">
        <v>696</v>
      </c>
      <c r="F100" s="16">
        <v>1867.6</v>
      </c>
      <c r="G100" s="16">
        <v>1786.6</v>
      </c>
    </row>
    <row r="101" spans="1:7" s="3" customFormat="1" ht="31.5">
      <c r="A101" s="15" t="s">
        <v>711</v>
      </c>
      <c r="B101" s="26">
        <v>1</v>
      </c>
      <c r="C101" s="26">
        <v>13</v>
      </c>
      <c r="D101" s="27" t="s">
        <v>706</v>
      </c>
      <c r="E101" s="28" t="s">
        <v>710</v>
      </c>
      <c r="F101" s="16">
        <v>15</v>
      </c>
      <c r="G101" s="16">
        <v>15</v>
      </c>
    </row>
    <row r="102" spans="1:7" s="3" customFormat="1" ht="15.75">
      <c r="A102" s="15" t="s">
        <v>707</v>
      </c>
      <c r="B102" s="26">
        <v>1</v>
      </c>
      <c r="C102" s="26">
        <v>13</v>
      </c>
      <c r="D102" s="27" t="s">
        <v>706</v>
      </c>
      <c r="E102" s="28" t="s">
        <v>705</v>
      </c>
      <c r="F102" s="16">
        <v>4</v>
      </c>
      <c r="G102" s="16">
        <v>4</v>
      </c>
    </row>
    <row r="103" spans="1:7" s="3" customFormat="1" ht="63">
      <c r="A103" s="15" t="s">
        <v>699</v>
      </c>
      <c r="B103" s="26">
        <v>1</v>
      </c>
      <c r="C103" s="26">
        <v>13</v>
      </c>
      <c r="D103" s="27" t="s">
        <v>704</v>
      </c>
      <c r="E103" s="28" t="s">
        <v>698</v>
      </c>
      <c r="F103" s="16">
        <v>800</v>
      </c>
      <c r="G103" s="16">
        <v>800</v>
      </c>
    </row>
    <row r="104" spans="1:7" s="3" customFormat="1" ht="78.75">
      <c r="A104" s="15" t="s">
        <v>697</v>
      </c>
      <c r="B104" s="26">
        <v>1</v>
      </c>
      <c r="C104" s="26">
        <v>13</v>
      </c>
      <c r="D104" s="27" t="s">
        <v>704</v>
      </c>
      <c r="E104" s="28" t="s">
        <v>696</v>
      </c>
      <c r="F104" s="16">
        <v>800</v>
      </c>
      <c r="G104" s="16">
        <v>800</v>
      </c>
    </row>
    <row r="105" spans="1:7" s="3" customFormat="1" ht="31.5">
      <c r="A105" s="15" t="s">
        <v>803</v>
      </c>
      <c r="B105" s="26">
        <v>1</v>
      </c>
      <c r="C105" s="26">
        <v>13</v>
      </c>
      <c r="D105" s="27" t="s">
        <v>802</v>
      </c>
      <c r="E105" s="28" t="s">
        <v>698</v>
      </c>
      <c r="F105" s="16">
        <v>1050</v>
      </c>
      <c r="G105" s="16">
        <v>1050</v>
      </c>
    </row>
    <row r="106" spans="1:7" s="3" customFormat="1" ht="31.5">
      <c r="A106" s="15" t="s">
        <v>801</v>
      </c>
      <c r="B106" s="26">
        <v>1</v>
      </c>
      <c r="C106" s="26">
        <v>13</v>
      </c>
      <c r="D106" s="27" t="s">
        <v>800</v>
      </c>
      <c r="E106" s="28" t="s">
        <v>698</v>
      </c>
      <c r="F106" s="16">
        <v>1050</v>
      </c>
      <c r="G106" s="16">
        <v>1050</v>
      </c>
    </row>
    <row r="107" spans="1:7" s="3" customFormat="1" ht="31.5">
      <c r="A107" s="15" t="s">
        <v>68</v>
      </c>
      <c r="B107" s="26">
        <v>1</v>
      </c>
      <c r="C107" s="26">
        <v>13</v>
      </c>
      <c r="D107" s="27" t="s">
        <v>67</v>
      </c>
      <c r="E107" s="28" t="s">
        <v>698</v>
      </c>
      <c r="F107" s="16">
        <v>1050</v>
      </c>
      <c r="G107" s="16">
        <v>1050</v>
      </c>
    </row>
    <row r="108" spans="1:7" s="3" customFormat="1" ht="31.5">
      <c r="A108" s="15" t="s">
        <v>711</v>
      </c>
      <c r="B108" s="26">
        <v>1</v>
      </c>
      <c r="C108" s="26">
        <v>13</v>
      </c>
      <c r="D108" s="27" t="s">
        <v>67</v>
      </c>
      <c r="E108" s="28" t="s">
        <v>710</v>
      </c>
      <c r="F108" s="16">
        <v>11.1</v>
      </c>
      <c r="G108" s="16">
        <v>11.1</v>
      </c>
    </row>
    <row r="109" spans="1:7" s="3" customFormat="1" ht="15.75">
      <c r="A109" s="15" t="s">
        <v>707</v>
      </c>
      <c r="B109" s="26">
        <v>1</v>
      </c>
      <c r="C109" s="26">
        <v>13</v>
      </c>
      <c r="D109" s="27" t="s">
        <v>67</v>
      </c>
      <c r="E109" s="28" t="s">
        <v>705</v>
      </c>
      <c r="F109" s="16">
        <v>1038.9000000000001</v>
      </c>
      <c r="G109" s="16">
        <v>1038.9000000000001</v>
      </c>
    </row>
    <row r="110" spans="1:7" s="3" customFormat="1" ht="15.75">
      <c r="A110" s="15" t="s">
        <v>190</v>
      </c>
      <c r="B110" s="26">
        <v>1</v>
      </c>
      <c r="C110" s="26">
        <v>13</v>
      </c>
      <c r="D110" s="27" t="s">
        <v>189</v>
      </c>
      <c r="E110" s="28" t="s">
        <v>698</v>
      </c>
      <c r="F110" s="16">
        <v>5382.1</v>
      </c>
      <c r="G110" s="16">
        <v>9044.4</v>
      </c>
    </row>
    <row r="111" spans="1:7" s="3" customFormat="1" ht="31.5">
      <c r="A111" s="15" t="s">
        <v>188</v>
      </c>
      <c r="B111" s="26">
        <v>1</v>
      </c>
      <c r="C111" s="26">
        <v>13</v>
      </c>
      <c r="D111" s="27" t="s">
        <v>187</v>
      </c>
      <c r="E111" s="28" t="s">
        <v>698</v>
      </c>
      <c r="F111" s="16">
        <v>4444.1000000000004</v>
      </c>
      <c r="G111" s="16">
        <v>8106.4</v>
      </c>
    </row>
    <row r="112" spans="1:7" s="3" customFormat="1" ht="78.75">
      <c r="A112" s="15" t="s">
        <v>697</v>
      </c>
      <c r="B112" s="26">
        <v>1</v>
      </c>
      <c r="C112" s="26">
        <v>13</v>
      </c>
      <c r="D112" s="27" t="s">
        <v>187</v>
      </c>
      <c r="E112" s="28" t="s">
        <v>696</v>
      </c>
      <c r="F112" s="16">
        <v>4315.5</v>
      </c>
      <c r="G112" s="16">
        <v>7977.7</v>
      </c>
    </row>
    <row r="113" spans="1:7" s="3" customFormat="1" ht="31.5">
      <c r="A113" s="15" t="s">
        <v>711</v>
      </c>
      <c r="B113" s="26">
        <v>1</v>
      </c>
      <c r="C113" s="26">
        <v>13</v>
      </c>
      <c r="D113" s="27" t="s">
        <v>187</v>
      </c>
      <c r="E113" s="28" t="s">
        <v>710</v>
      </c>
      <c r="F113" s="16">
        <v>126.9</v>
      </c>
      <c r="G113" s="16">
        <v>127</v>
      </c>
    </row>
    <row r="114" spans="1:7" s="3" customFormat="1" ht="15.75">
      <c r="A114" s="15" t="s">
        <v>707</v>
      </c>
      <c r="B114" s="26">
        <v>1</v>
      </c>
      <c r="C114" s="26">
        <v>13</v>
      </c>
      <c r="D114" s="27" t="s">
        <v>187</v>
      </c>
      <c r="E114" s="28" t="s">
        <v>705</v>
      </c>
      <c r="F114" s="16">
        <v>1.7</v>
      </c>
      <c r="G114" s="16">
        <v>1.7</v>
      </c>
    </row>
    <row r="115" spans="1:7" s="3" customFormat="1" ht="63">
      <c r="A115" s="15" t="s">
        <v>699</v>
      </c>
      <c r="B115" s="26">
        <v>1</v>
      </c>
      <c r="C115" s="26">
        <v>13</v>
      </c>
      <c r="D115" s="27" t="s">
        <v>195</v>
      </c>
      <c r="E115" s="28" t="s">
        <v>698</v>
      </c>
      <c r="F115" s="16">
        <v>938</v>
      </c>
      <c r="G115" s="16">
        <v>938</v>
      </c>
    </row>
    <row r="116" spans="1:7" s="3" customFormat="1" ht="78.75">
      <c r="A116" s="15" t="s">
        <v>697</v>
      </c>
      <c r="B116" s="26">
        <v>1</v>
      </c>
      <c r="C116" s="26">
        <v>13</v>
      </c>
      <c r="D116" s="27" t="s">
        <v>195</v>
      </c>
      <c r="E116" s="28" t="s">
        <v>696</v>
      </c>
      <c r="F116" s="16">
        <v>938</v>
      </c>
      <c r="G116" s="16">
        <v>938</v>
      </c>
    </row>
    <row r="117" spans="1:7" s="3" customFormat="1" ht="47.25">
      <c r="A117" s="15" t="s">
        <v>162</v>
      </c>
      <c r="B117" s="26">
        <v>1</v>
      </c>
      <c r="C117" s="26">
        <v>13</v>
      </c>
      <c r="D117" s="27" t="s">
        <v>161</v>
      </c>
      <c r="E117" s="28" t="s">
        <v>698</v>
      </c>
      <c r="F117" s="16">
        <v>11341.9</v>
      </c>
      <c r="G117" s="16">
        <v>11059.3</v>
      </c>
    </row>
    <row r="118" spans="1:7" s="3" customFormat="1" ht="31.5">
      <c r="A118" s="15" t="s">
        <v>160</v>
      </c>
      <c r="B118" s="26">
        <v>1</v>
      </c>
      <c r="C118" s="26">
        <v>13</v>
      </c>
      <c r="D118" s="27" t="s">
        <v>159</v>
      </c>
      <c r="E118" s="28" t="s">
        <v>698</v>
      </c>
      <c r="F118" s="16">
        <v>546.9</v>
      </c>
      <c r="G118" s="16">
        <v>524.9</v>
      </c>
    </row>
    <row r="119" spans="1:7" s="3" customFormat="1" ht="31.5">
      <c r="A119" s="15" t="s">
        <v>129</v>
      </c>
      <c r="B119" s="26">
        <v>1</v>
      </c>
      <c r="C119" s="26">
        <v>13</v>
      </c>
      <c r="D119" s="27" t="s">
        <v>159</v>
      </c>
      <c r="E119" s="28" t="s">
        <v>127</v>
      </c>
      <c r="F119" s="16">
        <v>546.9</v>
      </c>
      <c r="G119" s="16">
        <v>524.9</v>
      </c>
    </row>
    <row r="120" spans="1:7" s="3" customFormat="1" ht="15.75">
      <c r="A120" s="15" t="s">
        <v>157</v>
      </c>
      <c r="B120" s="26">
        <v>1</v>
      </c>
      <c r="C120" s="26">
        <v>13</v>
      </c>
      <c r="D120" s="27" t="s">
        <v>156</v>
      </c>
      <c r="E120" s="28" t="s">
        <v>698</v>
      </c>
      <c r="F120" s="16">
        <v>10795</v>
      </c>
      <c r="G120" s="16">
        <v>10534.4</v>
      </c>
    </row>
    <row r="121" spans="1:7" s="3" customFormat="1" ht="31.5">
      <c r="A121" s="15" t="s">
        <v>129</v>
      </c>
      <c r="B121" s="26">
        <v>1</v>
      </c>
      <c r="C121" s="26">
        <v>13</v>
      </c>
      <c r="D121" s="27" t="s">
        <v>156</v>
      </c>
      <c r="E121" s="28" t="s">
        <v>127</v>
      </c>
      <c r="F121" s="16">
        <v>7999</v>
      </c>
      <c r="G121" s="16">
        <v>7738.4</v>
      </c>
    </row>
    <row r="122" spans="1:7" s="3" customFormat="1" ht="63">
      <c r="A122" s="15" t="s">
        <v>699</v>
      </c>
      <c r="B122" s="26">
        <v>1</v>
      </c>
      <c r="C122" s="26">
        <v>13</v>
      </c>
      <c r="D122" s="27" t="s">
        <v>155</v>
      </c>
      <c r="E122" s="28" t="s">
        <v>698</v>
      </c>
      <c r="F122" s="16">
        <v>2796</v>
      </c>
      <c r="G122" s="16">
        <v>2796</v>
      </c>
    </row>
    <row r="123" spans="1:7" s="3" customFormat="1" ht="31.5">
      <c r="A123" s="15" t="s">
        <v>129</v>
      </c>
      <c r="B123" s="26">
        <v>1</v>
      </c>
      <c r="C123" s="26">
        <v>13</v>
      </c>
      <c r="D123" s="27" t="s">
        <v>155</v>
      </c>
      <c r="E123" s="28" t="s">
        <v>127</v>
      </c>
      <c r="F123" s="16">
        <v>2796</v>
      </c>
      <c r="G123" s="16">
        <v>2796</v>
      </c>
    </row>
    <row r="124" spans="1:7" s="3" customFormat="1" ht="46.9" customHeight="1">
      <c r="A124" s="15" t="s">
        <v>171</v>
      </c>
      <c r="B124" s="26">
        <v>1</v>
      </c>
      <c r="C124" s="26">
        <v>13</v>
      </c>
      <c r="D124" s="27" t="s">
        <v>170</v>
      </c>
      <c r="E124" s="28" t="s">
        <v>698</v>
      </c>
      <c r="F124" s="16">
        <v>823.1</v>
      </c>
      <c r="G124" s="16">
        <v>899.7</v>
      </c>
    </row>
    <row r="125" spans="1:7" s="3" customFormat="1" ht="31.5">
      <c r="A125" s="15" t="s">
        <v>169</v>
      </c>
      <c r="B125" s="26">
        <v>1</v>
      </c>
      <c r="C125" s="26">
        <v>13</v>
      </c>
      <c r="D125" s="27" t="s">
        <v>168</v>
      </c>
      <c r="E125" s="28" t="s">
        <v>698</v>
      </c>
      <c r="F125" s="16">
        <v>823.1</v>
      </c>
      <c r="G125" s="16">
        <v>899.7</v>
      </c>
    </row>
    <row r="126" spans="1:7" s="3" customFormat="1" ht="47.25">
      <c r="A126" s="15" t="s">
        <v>194</v>
      </c>
      <c r="B126" s="26">
        <v>1</v>
      </c>
      <c r="C126" s="26">
        <v>13</v>
      </c>
      <c r="D126" s="27" t="s">
        <v>193</v>
      </c>
      <c r="E126" s="28" t="s">
        <v>698</v>
      </c>
      <c r="F126" s="16">
        <v>102.4</v>
      </c>
      <c r="G126" s="16">
        <v>106.9</v>
      </c>
    </row>
    <row r="127" spans="1:7" s="3" customFormat="1" ht="31.5">
      <c r="A127" s="15" t="s">
        <v>711</v>
      </c>
      <c r="B127" s="26">
        <v>1</v>
      </c>
      <c r="C127" s="26">
        <v>13</v>
      </c>
      <c r="D127" s="27" t="s">
        <v>193</v>
      </c>
      <c r="E127" s="28" t="s">
        <v>710</v>
      </c>
      <c r="F127" s="16">
        <v>102.4</v>
      </c>
      <c r="G127" s="16">
        <v>106.9</v>
      </c>
    </row>
    <row r="128" spans="1:7" s="3" customFormat="1" ht="31.5">
      <c r="A128" s="15" t="s">
        <v>192</v>
      </c>
      <c r="B128" s="26">
        <v>1</v>
      </c>
      <c r="C128" s="26">
        <v>13</v>
      </c>
      <c r="D128" s="27" t="s">
        <v>191</v>
      </c>
      <c r="E128" s="28" t="s">
        <v>698</v>
      </c>
      <c r="F128" s="16">
        <v>720.7</v>
      </c>
      <c r="G128" s="16">
        <v>792.8</v>
      </c>
    </row>
    <row r="129" spans="1:7" s="3" customFormat="1" ht="31.5">
      <c r="A129" s="15" t="s">
        <v>711</v>
      </c>
      <c r="B129" s="26">
        <v>1</v>
      </c>
      <c r="C129" s="26">
        <v>13</v>
      </c>
      <c r="D129" s="27" t="s">
        <v>191</v>
      </c>
      <c r="E129" s="28" t="s">
        <v>710</v>
      </c>
      <c r="F129" s="16">
        <v>720.7</v>
      </c>
      <c r="G129" s="16">
        <v>792.8</v>
      </c>
    </row>
    <row r="130" spans="1:7" s="3" customFormat="1" ht="47.25">
      <c r="A130" s="15" t="s">
        <v>63</v>
      </c>
      <c r="B130" s="26">
        <v>1</v>
      </c>
      <c r="C130" s="26">
        <v>13</v>
      </c>
      <c r="D130" s="27" t="s">
        <v>62</v>
      </c>
      <c r="E130" s="28" t="s">
        <v>698</v>
      </c>
      <c r="F130" s="16">
        <v>21</v>
      </c>
      <c r="G130" s="16">
        <v>21</v>
      </c>
    </row>
    <row r="131" spans="1:7" s="3" customFormat="1" ht="31.5">
      <c r="A131" s="15" t="s">
        <v>61</v>
      </c>
      <c r="B131" s="26">
        <v>1</v>
      </c>
      <c r="C131" s="26">
        <v>13</v>
      </c>
      <c r="D131" s="27" t="s">
        <v>60</v>
      </c>
      <c r="E131" s="28" t="s">
        <v>698</v>
      </c>
      <c r="F131" s="16">
        <v>21</v>
      </c>
      <c r="G131" s="16">
        <v>21</v>
      </c>
    </row>
    <row r="132" spans="1:7" s="3" customFormat="1" ht="31.5">
      <c r="A132" s="15" t="s">
        <v>59</v>
      </c>
      <c r="B132" s="26">
        <v>1</v>
      </c>
      <c r="C132" s="26">
        <v>13</v>
      </c>
      <c r="D132" s="27" t="s">
        <v>58</v>
      </c>
      <c r="E132" s="28" t="s">
        <v>698</v>
      </c>
      <c r="F132" s="16">
        <v>21</v>
      </c>
      <c r="G132" s="16">
        <v>21</v>
      </c>
    </row>
    <row r="133" spans="1:7" s="3" customFormat="1" ht="31.5">
      <c r="A133" s="15" t="s">
        <v>711</v>
      </c>
      <c r="B133" s="26">
        <v>1</v>
      </c>
      <c r="C133" s="26">
        <v>13</v>
      </c>
      <c r="D133" s="27" t="s">
        <v>58</v>
      </c>
      <c r="E133" s="28" t="s">
        <v>710</v>
      </c>
      <c r="F133" s="16">
        <v>21</v>
      </c>
      <c r="G133" s="16">
        <v>21</v>
      </c>
    </row>
    <row r="134" spans="1:7" s="3" customFormat="1" ht="63">
      <c r="A134" s="15" t="s">
        <v>150</v>
      </c>
      <c r="B134" s="26">
        <v>1</v>
      </c>
      <c r="C134" s="26">
        <v>13</v>
      </c>
      <c r="D134" s="27" t="s">
        <v>149</v>
      </c>
      <c r="E134" s="28" t="s">
        <v>698</v>
      </c>
      <c r="F134" s="16">
        <v>700</v>
      </c>
      <c r="G134" s="16">
        <v>700</v>
      </c>
    </row>
    <row r="135" spans="1:7" s="3" customFormat="1" ht="63">
      <c r="A135" s="15" t="s">
        <v>148</v>
      </c>
      <c r="B135" s="26">
        <v>1</v>
      </c>
      <c r="C135" s="26">
        <v>13</v>
      </c>
      <c r="D135" s="27" t="s">
        <v>147</v>
      </c>
      <c r="E135" s="28" t="s">
        <v>698</v>
      </c>
      <c r="F135" s="16">
        <v>700</v>
      </c>
      <c r="G135" s="16">
        <v>700</v>
      </c>
    </row>
    <row r="136" spans="1:7" s="3" customFormat="1" ht="63">
      <c r="A136" s="15" t="s">
        <v>146</v>
      </c>
      <c r="B136" s="26">
        <v>1</v>
      </c>
      <c r="C136" s="26">
        <v>13</v>
      </c>
      <c r="D136" s="27" t="s">
        <v>145</v>
      </c>
      <c r="E136" s="28" t="s">
        <v>698</v>
      </c>
      <c r="F136" s="16">
        <v>550</v>
      </c>
      <c r="G136" s="16">
        <v>550</v>
      </c>
    </row>
    <row r="137" spans="1:7" s="3" customFormat="1" ht="31.5">
      <c r="A137" s="15" t="s">
        <v>711</v>
      </c>
      <c r="B137" s="26">
        <v>1</v>
      </c>
      <c r="C137" s="26">
        <v>13</v>
      </c>
      <c r="D137" s="27" t="s">
        <v>145</v>
      </c>
      <c r="E137" s="28" t="s">
        <v>710</v>
      </c>
      <c r="F137" s="16">
        <v>550</v>
      </c>
      <c r="G137" s="16">
        <v>550</v>
      </c>
    </row>
    <row r="138" spans="1:7" s="3" customFormat="1" ht="31.5">
      <c r="A138" s="15" t="s">
        <v>154</v>
      </c>
      <c r="B138" s="26">
        <v>1</v>
      </c>
      <c r="C138" s="26">
        <v>13</v>
      </c>
      <c r="D138" s="27" t="s">
        <v>153</v>
      </c>
      <c r="E138" s="28" t="s">
        <v>698</v>
      </c>
      <c r="F138" s="16">
        <v>150</v>
      </c>
      <c r="G138" s="16">
        <v>150</v>
      </c>
    </row>
    <row r="139" spans="1:7" s="3" customFormat="1" ht="31.5">
      <c r="A139" s="15" t="s">
        <v>711</v>
      </c>
      <c r="B139" s="26">
        <v>1</v>
      </c>
      <c r="C139" s="26">
        <v>13</v>
      </c>
      <c r="D139" s="27" t="s">
        <v>153</v>
      </c>
      <c r="E139" s="28" t="s">
        <v>710</v>
      </c>
      <c r="F139" s="16">
        <v>150</v>
      </c>
      <c r="G139" s="16">
        <v>150</v>
      </c>
    </row>
    <row r="140" spans="1:7" s="3" customFormat="1" ht="47.25">
      <c r="A140" s="15" t="s">
        <v>57</v>
      </c>
      <c r="B140" s="26">
        <v>1</v>
      </c>
      <c r="C140" s="26">
        <v>13</v>
      </c>
      <c r="D140" s="27" t="s">
        <v>56</v>
      </c>
      <c r="E140" s="28" t="s">
        <v>698</v>
      </c>
      <c r="F140" s="16">
        <v>40</v>
      </c>
      <c r="G140" s="16">
        <v>40</v>
      </c>
    </row>
    <row r="141" spans="1:7" s="3" customFormat="1" ht="126">
      <c r="A141" s="15" t="s">
        <v>55</v>
      </c>
      <c r="B141" s="26">
        <v>1</v>
      </c>
      <c r="C141" s="26">
        <v>13</v>
      </c>
      <c r="D141" s="27" t="s">
        <v>54</v>
      </c>
      <c r="E141" s="28" t="s">
        <v>698</v>
      </c>
      <c r="F141" s="16">
        <v>40</v>
      </c>
      <c r="G141" s="16">
        <v>40</v>
      </c>
    </row>
    <row r="142" spans="1:7" s="3" customFormat="1" ht="78.75">
      <c r="A142" s="15" t="s">
        <v>53</v>
      </c>
      <c r="B142" s="26">
        <v>1</v>
      </c>
      <c r="C142" s="26">
        <v>13</v>
      </c>
      <c r="D142" s="27" t="s">
        <v>52</v>
      </c>
      <c r="E142" s="28" t="s">
        <v>698</v>
      </c>
      <c r="F142" s="16">
        <v>25</v>
      </c>
      <c r="G142" s="16">
        <v>25</v>
      </c>
    </row>
    <row r="143" spans="1:7" s="3" customFormat="1" ht="31.5">
      <c r="A143" s="15" t="s">
        <v>711</v>
      </c>
      <c r="B143" s="26">
        <v>1</v>
      </c>
      <c r="C143" s="26">
        <v>13</v>
      </c>
      <c r="D143" s="27" t="s">
        <v>52</v>
      </c>
      <c r="E143" s="28" t="s">
        <v>710</v>
      </c>
      <c r="F143" s="16">
        <v>25</v>
      </c>
      <c r="G143" s="16">
        <v>25</v>
      </c>
    </row>
    <row r="144" spans="1:7" s="3" customFormat="1" ht="63">
      <c r="A144" s="15" t="s">
        <v>51</v>
      </c>
      <c r="B144" s="26">
        <v>1</v>
      </c>
      <c r="C144" s="26">
        <v>13</v>
      </c>
      <c r="D144" s="27" t="s">
        <v>50</v>
      </c>
      <c r="E144" s="28" t="s">
        <v>698</v>
      </c>
      <c r="F144" s="16">
        <v>10</v>
      </c>
      <c r="G144" s="16">
        <v>10</v>
      </c>
    </row>
    <row r="145" spans="1:7" s="3" customFormat="1" ht="31.5">
      <c r="A145" s="15" t="s">
        <v>711</v>
      </c>
      <c r="B145" s="26">
        <v>1</v>
      </c>
      <c r="C145" s="26">
        <v>13</v>
      </c>
      <c r="D145" s="27" t="s">
        <v>50</v>
      </c>
      <c r="E145" s="28" t="s">
        <v>710</v>
      </c>
      <c r="F145" s="16">
        <v>10</v>
      </c>
      <c r="G145" s="16">
        <v>10</v>
      </c>
    </row>
    <row r="146" spans="1:7" s="3" customFormat="1" ht="63">
      <c r="A146" s="15" t="s">
        <v>49</v>
      </c>
      <c r="B146" s="26">
        <v>1</v>
      </c>
      <c r="C146" s="26">
        <v>13</v>
      </c>
      <c r="D146" s="27" t="s">
        <v>48</v>
      </c>
      <c r="E146" s="28" t="s">
        <v>698</v>
      </c>
      <c r="F146" s="16">
        <v>5</v>
      </c>
      <c r="G146" s="16">
        <v>5</v>
      </c>
    </row>
    <row r="147" spans="1:7" s="3" customFormat="1" ht="31.5">
      <c r="A147" s="15" t="s">
        <v>711</v>
      </c>
      <c r="B147" s="26">
        <v>1</v>
      </c>
      <c r="C147" s="26">
        <v>13</v>
      </c>
      <c r="D147" s="27" t="s">
        <v>48</v>
      </c>
      <c r="E147" s="28" t="s">
        <v>710</v>
      </c>
      <c r="F147" s="16">
        <v>5</v>
      </c>
      <c r="G147" s="16">
        <v>5</v>
      </c>
    </row>
    <row r="148" spans="1:7" s="3" customFormat="1" ht="47.25">
      <c r="A148" s="15" t="s">
        <v>47</v>
      </c>
      <c r="B148" s="26">
        <v>1</v>
      </c>
      <c r="C148" s="26">
        <v>13</v>
      </c>
      <c r="D148" s="27" t="s">
        <v>46</v>
      </c>
      <c r="E148" s="28" t="s">
        <v>698</v>
      </c>
      <c r="F148" s="16">
        <v>15</v>
      </c>
      <c r="G148" s="16">
        <v>15</v>
      </c>
    </row>
    <row r="149" spans="1:7" s="3" customFormat="1" ht="155.44999999999999" customHeight="1">
      <c r="A149" s="15" t="s">
        <v>45</v>
      </c>
      <c r="B149" s="26">
        <v>1</v>
      </c>
      <c r="C149" s="26">
        <v>13</v>
      </c>
      <c r="D149" s="27" t="s">
        <v>44</v>
      </c>
      <c r="E149" s="28" t="s">
        <v>698</v>
      </c>
      <c r="F149" s="16">
        <v>15</v>
      </c>
      <c r="G149" s="16">
        <v>15</v>
      </c>
    </row>
    <row r="150" spans="1:7" s="3" customFormat="1" ht="31.5">
      <c r="A150" s="15" t="s">
        <v>43</v>
      </c>
      <c r="B150" s="26">
        <v>1</v>
      </c>
      <c r="C150" s="26">
        <v>13</v>
      </c>
      <c r="D150" s="27" t="s">
        <v>42</v>
      </c>
      <c r="E150" s="28" t="s">
        <v>698</v>
      </c>
      <c r="F150" s="16">
        <v>15</v>
      </c>
      <c r="G150" s="16">
        <v>15</v>
      </c>
    </row>
    <row r="151" spans="1:7" s="3" customFormat="1" ht="31.5">
      <c r="A151" s="15" t="s">
        <v>711</v>
      </c>
      <c r="B151" s="26">
        <v>1</v>
      </c>
      <c r="C151" s="26">
        <v>13</v>
      </c>
      <c r="D151" s="27" t="s">
        <v>42</v>
      </c>
      <c r="E151" s="28" t="s">
        <v>710</v>
      </c>
      <c r="F151" s="16">
        <v>15</v>
      </c>
      <c r="G151" s="16">
        <v>15</v>
      </c>
    </row>
    <row r="152" spans="1:7" s="19" customFormat="1" ht="15.75">
      <c r="A152" s="17" t="s">
        <v>766</v>
      </c>
      <c r="B152" s="23">
        <v>4</v>
      </c>
      <c r="C152" s="23">
        <v>0</v>
      </c>
      <c r="D152" s="24" t="s">
        <v>698</v>
      </c>
      <c r="E152" s="25" t="s">
        <v>698</v>
      </c>
      <c r="F152" s="18">
        <v>1225.0999999999999</v>
      </c>
      <c r="G152" s="18">
        <v>1145.9000000000001</v>
      </c>
    </row>
    <row r="153" spans="1:7" s="3" customFormat="1" ht="15.75">
      <c r="A153" s="15" t="s">
        <v>41</v>
      </c>
      <c r="B153" s="26">
        <v>4</v>
      </c>
      <c r="C153" s="26">
        <v>5</v>
      </c>
      <c r="D153" s="27" t="s">
        <v>698</v>
      </c>
      <c r="E153" s="28" t="s">
        <v>698</v>
      </c>
      <c r="F153" s="16">
        <v>543.4</v>
      </c>
      <c r="G153" s="16">
        <v>450.8</v>
      </c>
    </row>
    <row r="154" spans="1:7" s="3" customFormat="1" ht="31.5">
      <c r="A154" s="15" t="s">
        <v>715</v>
      </c>
      <c r="B154" s="26">
        <v>4</v>
      </c>
      <c r="C154" s="26">
        <v>5</v>
      </c>
      <c r="D154" s="27" t="s">
        <v>714</v>
      </c>
      <c r="E154" s="28" t="s">
        <v>698</v>
      </c>
      <c r="F154" s="16">
        <v>543.4</v>
      </c>
      <c r="G154" s="16">
        <v>450.8</v>
      </c>
    </row>
    <row r="155" spans="1:7" s="3" customFormat="1" ht="31.5">
      <c r="A155" s="15" t="s">
        <v>734</v>
      </c>
      <c r="B155" s="26">
        <v>4</v>
      </c>
      <c r="C155" s="26">
        <v>5</v>
      </c>
      <c r="D155" s="27" t="s">
        <v>733</v>
      </c>
      <c r="E155" s="28" t="s">
        <v>698</v>
      </c>
      <c r="F155" s="16">
        <v>543.4</v>
      </c>
      <c r="G155" s="16">
        <v>450.8</v>
      </c>
    </row>
    <row r="156" spans="1:7" s="3" customFormat="1" ht="63">
      <c r="A156" s="15" t="s">
        <v>40</v>
      </c>
      <c r="B156" s="26">
        <v>4</v>
      </c>
      <c r="C156" s="26">
        <v>5</v>
      </c>
      <c r="D156" s="27" t="s">
        <v>39</v>
      </c>
      <c r="E156" s="28" t="s">
        <v>698</v>
      </c>
      <c r="F156" s="16">
        <v>543.4</v>
      </c>
      <c r="G156" s="16">
        <v>450.8</v>
      </c>
    </row>
    <row r="157" spans="1:7" s="3" customFormat="1" ht="31.5">
      <c r="A157" s="15" t="s">
        <v>711</v>
      </c>
      <c r="B157" s="26">
        <v>4</v>
      </c>
      <c r="C157" s="26">
        <v>5</v>
      </c>
      <c r="D157" s="27" t="s">
        <v>39</v>
      </c>
      <c r="E157" s="28" t="s">
        <v>710</v>
      </c>
      <c r="F157" s="16">
        <v>543.4</v>
      </c>
      <c r="G157" s="16">
        <v>450.8</v>
      </c>
    </row>
    <row r="158" spans="1:7" s="3" customFormat="1" ht="15.75">
      <c r="A158" s="15" t="s">
        <v>765</v>
      </c>
      <c r="B158" s="26">
        <v>4</v>
      </c>
      <c r="C158" s="26">
        <v>9</v>
      </c>
      <c r="D158" s="27" t="s">
        <v>698</v>
      </c>
      <c r="E158" s="28" t="s">
        <v>698</v>
      </c>
      <c r="F158" s="16">
        <v>106.7</v>
      </c>
      <c r="G158" s="16">
        <v>120.1</v>
      </c>
    </row>
    <row r="159" spans="1:7" s="3" customFormat="1" ht="15.75">
      <c r="A159" s="15" t="s">
        <v>764</v>
      </c>
      <c r="B159" s="26">
        <v>4</v>
      </c>
      <c r="C159" s="26">
        <v>9</v>
      </c>
      <c r="D159" s="27" t="s">
        <v>763</v>
      </c>
      <c r="E159" s="28" t="s">
        <v>698</v>
      </c>
      <c r="F159" s="16">
        <v>106.7</v>
      </c>
      <c r="G159" s="16">
        <v>120.1</v>
      </c>
    </row>
    <row r="160" spans="1:7" s="3" customFormat="1" ht="15.75">
      <c r="A160" s="15" t="s">
        <v>762</v>
      </c>
      <c r="B160" s="26">
        <v>4</v>
      </c>
      <c r="C160" s="26">
        <v>9</v>
      </c>
      <c r="D160" s="27" t="s">
        <v>761</v>
      </c>
      <c r="E160" s="28" t="s">
        <v>698</v>
      </c>
      <c r="F160" s="16">
        <v>106.7</v>
      </c>
      <c r="G160" s="16">
        <v>120.1</v>
      </c>
    </row>
    <row r="161" spans="1:7" s="3" customFormat="1" ht="31.5">
      <c r="A161" s="15" t="s">
        <v>760</v>
      </c>
      <c r="B161" s="26">
        <v>4</v>
      </c>
      <c r="C161" s="26">
        <v>9</v>
      </c>
      <c r="D161" s="27" t="s">
        <v>759</v>
      </c>
      <c r="E161" s="28" t="s">
        <v>698</v>
      </c>
      <c r="F161" s="16">
        <v>106.7</v>
      </c>
      <c r="G161" s="16">
        <v>120.1</v>
      </c>
    </row>
    <row r="162" spans="1:7" s="3" customFormat="1" ht="31.5">
      <c r="A162" s="15" t="s">
        <v>711</v>
      </c>
      <c r="B162" s="26">
        <v>4</v>
      </c>
      <c r="C162" s="26">
        <v>9</v>
      </c>
      <c r="D162" s="27" t="s">
        <v>759</v>
      </c>
      <c r="E162" s="28" t="s">
        <v>710</v>
      </c>
      <c r="F162" s="16">
        <v>106.7</v>
      </c>
      <c r="G162" s="16">
        <v>120.1</v>
      </c>
    </row>
    <row r="163" spans="1:7" s="3" customFormat="1" ht="15.75">
      <c r="A163" s="15" t="s">
        <v>38</v>
      </c>
      <c r="B163" s="26">
        <v>4</v>
      </c>
      <c r="C163" s="26">
        <v>12</v>
      </c>
      <c r="D163" s="27" t="s">
        <v>698</v>
      </c>
      <c r="E163" s="28" t="s">
        <v>698</v>
      </c>
      <c r="F163" s="16">
        <v>575</v>
      </c>
      <c r="G163" s="16">
        <v>575</v>
      </c>
    </row>
    <row r="164" spans="1:7" s="3" customFormat="1" ht="63">
      <c r="A164" s="15" t="s">
        <v>150</v>
      </c>
      <c r="B164" s="26">
        <v>4</v>
      </c>
      <c r="C164" s="26">
        <v>12</v>
      </c>
      <c r="D164" s="27" t="s">
        <v>149</v>
      </c>
      <c r="E164" s="28" t="s">
        <v>698</v>
      </c>
      <c r="F164" s="16">
        <v>515</v>
      </c>
      <c r="G164" s="16">
        <v>515</v>
      </c>
    </row>
    <row r="165" spans="1:7" s="3" customFormat="1" ht="63">
      <c r="A165" s="15" t="s">
        <v>148</v>
      </c>
      <c r="B165" s="26">
        <v>4</v>
      </c>
      <c r="C165" s="26">
        <v>12</v>
      </c>
      <c r="D165" s="27" t="s">
        <v>147</v>
      </c>
      <c r="E165" s="28" t="s">
        <v>698</v>
      </c>
      <c r="F165" s="16">
        <v>515</v>
      </c>
      <c r="G165" s="16">
        <v>515</v>
      </c>
    </row>
    <row r="166" spans="1:7" s="3" customFormat="1" ht="63">
      <c r="A166" s="15" t="s">
        <v>146</v>
      </c>
      <c r="B166" s="26">
        <v>4</v>
      </c>
      <c r="C166" s="26">
        <v>12</v>
      </c>
      <c r="D166" s="27" t="s">
        <v>145</v>
      </c>
      <c r="E166" s="28" t="s">
        <v>698</v>
      </c>
      <c r="F166" s="16">
        <v>515</v>
      </c>
      <c r="G166" s="16">
        <v>515</v>
      </c>
    </row>
    <row r="167" spans="1:7" s="3" customFormat="1" ht="31.5">
      <c r="A167" s="15" t="s">
        <v>711</v>
      </c>
      <c r="B167" s="26">
        <v>4</v>
      </c>
      <c r="C167" s="26">
        <v>12</v>
      </c>
      <c r="D167" s="27" t="s">
        <v>145</v>
      </c>
      <c r="E167" s="28" t="s">
        <v>710</v>
      </c>
      <c r="F167" s="16">
        <v>515</v>
      </c>
      <c r="G167" s="16">
        <v>515</v>
      </c>
    </row>
    <row r="168" spans="1:7" s="3" customFormat="1" ht="47.25">
      <c r="A168" s="15" t="s">
        <v>37</v>
      </c>
      <c r="B168" s="26">
        <v>4</v>
      </c>
      <c r="C168" s="26">
        <v>12</v>
      </c>
      <c r="D168" s="27" t="s">
        <v>36</v>
      </c>
      <c r="E168" s="28" t="s">
        <v>698</v>
      </c>
      <c r="F168" s="16">
        <v>60</v>
      </c>
      <c r="G168" s="16">
        <v>60</v>
      </c>
    </row>
    <row r="169" spans="1:7" s="3" customFormat="1" ht="63">
      <c r="A169" s="15" t="s">
        <v>35</v>
      </c>
      <c r="B169" s="26">
        <v>4</v>
      </c>
      <c r="C169" s="26">
        <v>12</v>
      </c>
      <c r="D169" s="27" t="s">
        <v>34</v>
      </c>
      <c r="E169" s="28" t="s">
        <v>698</v>
      </c>
      <c r="F169" s="16">
        <v>60</v>
      </c>
      <c r="G169" s="16">
        <v>60</v>
      </c>
    </row>
    <row r="170" spans="1:7" s="3" customFormat="1" ht="47.25">
      <c r="A170" s="15" t="s">
        <v>33</v>
      </c>
      <c r="B170" s="26">
        <v>4</v>
      </c>
      <c r="C170" s="26">
        <v>12</v>
      </c>
      <c r="D170" s="27" t="s">
        <v>32</v>
      </c>
      <c r="E170" s="28" t="s">
        <v>698</v>
      </c>
      <c r="F170" s="16">
        <v>50</v>
      </c>
      <c r="G170" s="16">
        <v>50</v>
      </c>
    </row>
    <row r="171" spans="1:7" s="3" customFormat="1" ht="15.75">
      <c r="A171" s="15" t="s">
        <v>707</v>
      </c>
      <c r="B171" s="26">
        <v>4</v>
      </c>
      <c r="C171" s="26">
        <v>12</v>
      </c>
      <c r="D171" s="27" t="s">
        <v>32</v>
      </c>
      <c r="E171" s="28" t="s">
        <v>705</v>
      </c>
      <c r="F171" s="16">
        <v>50</v>
      </c>
      <c r="G171" s="16">
        <v>50</v>
      </c>
    </row>
    <row r="172" spans="1:7" s="3" customFormat="1" ht="31.5">
      <c r="A172" s="15" t="s">
        <v>31</v>
      </c>
      <c r="B172" s="26">
        <v>4</v>
      </c>
      <c r="C172" s="26">
        <v>12</v>
      </c>
      <c r="D172" s="27" t="s">
        <v>30</v>
      </c>
      <c r="E172" s="28" t="s">
        <v>698</v>
      </c>
      <c r="F172" s="16">
        <v>10</v>
      </c>
      <c r="G172" s="16">
        <v>10</v>
      </c>
    </row>
    <row r="173" spans="1:7" s="3" customFormat="1" ht="31.5">
      <c r="A173" s="15" t="s">
        <v>711</v>
      </c>
      <c r="B173" s="26">
        <v>4</v>
      </c>
      <c r="C173" s="26">
        <v>12</v>
      </c>
      <c r="D173" s="27" t="s">
        <v>30</v>
      </c>
      <c r="E173" s="28" t="s">
        <v>710</v>
      </c>
      <c r="F173" s="16">
        <v>10</v>
      </c>
      <c r="G173" s="16">
        <v>10</v>
      </c>
    </row>
    <row r="174" spans="1:7" s="19" customFormat="1" ht="15.75">
      <c r="A174" s="17" t="s">
        <v>758</v>
      </c>
      <c r="B174" s="23">
        <v>5</v>
      </c>
      <c r="C174" s="23">
        <v>0</v>
      </c>
      <c r="D174" s="24" t="s">
        <v>698</v>
      </c>
      <c r="E174" s="25" t="s">
        <v>698</v>
      </c>
      <c r="F174" s="18">
        <v>3853</v>
      </c>
      <c r="G174" s="18">
        <v>3807.9</v>
      </c>
    </row>
    <row r="175" spans="1:7" s="3" customFormat="1" ht="15.75">
      <c r="A175" s="15" t="s">
        <v>142</v>
      </c>
      <c r="B175" s="26">
        <v>5</v>
      </c>
      <c r="C175" s="26">
        <v>1</v>
      </c>
      <c r="D175" s="27" t="s">
        <v>698</v>
      </c>
      <c r="E175" s="28" t="s">
        <v>698</v>
      </c>
      <c r="F175" s="16">
        <v>224.9</v>
      </c>
      <c r="G175" s="16">
        <v>224.9</v>
      </c>
    </row>
    <row r="176" spans="1:7" s="3" customFormat="1" ht="15.75">
      <c r="A176" s="15" t="s">
        <v>141</v>
      </c>
      <c r="B176" s="26">
        <v>5</v>
      </c>
      <c r="C176" s="26">
        <v>1</v>
      </c>
      <c r="D176" s="27" t="s">
        <v>140</v>
      </c>
      <c r="E176" s="28" t="s">
        <v>698</v>
      </c>
      <c r="F176" s="16">
        <v>224.9</v>
      </c>
      <c r="G176" s="16">
        <v>224.9</v>
      </c>
    </row>
    <row r="177" spans="1:7" s="3" customFormat="1" ht="15.75">
      <c r="A177" s="15" t="s">
        <v>139</v>
      </c>
      <c r="B177" s="26">
        <v>5</v>
      </c>
      <c r="C177" s="26">
        <v>1</v>
      </c>
      <c r="D177" s="27" t="s">
        <v>138</v>
      </c>
      <c r="E177" s="28" t="s">
        <v>698</v>
      </c>
      <c r="F177" s="16">
        <v>224.9</v>
      </c>
      <c r="G177" s="16">
        <v>224.9</v>
      </c>
    </row>
    <row r="178" spans="1:7" s="3" customFormat="1" ht="31.5">
      <c r="A178" s="15" t="s">
        <v>137</v>
      </c>
      <c r="B178" s="26">
        <v>5</v>
      </c>
      <c r="C178" s="26">
        <v>1</v>
      </c>
      <c r="D178" s="27" t="s">
        <v>136</v>
      </c>
      <c r="E178" s="28" t="s">
        <v>698</v>
      </c>
      <c r="F178" s="16">
        <v>224.9</v>
      </c>
      <c r="G178" s="16">
        <v>224.9</v>
      </c>
    </row>
    <row r="179" spans="1:7" s="3" customFormat="1" ht="31.5">
      <c r="A179" s="15" t="s">
        <v>711</v>
      </c>
      <c r="B179" s="26">
        <v>5</v>
      </c>
      <c r="C179" s="26">
        <v>1</v>
      </c>
      <c r="D179" s="27" t="s">
        <v>136</v>
      </c>
      <c r="E179" s="28" t="s">
        <v>710</v>
      </c>
      <c r="F179" s="16">
        <v>224.9</v>
      </c>
      <c r="G179" s="16">
        <v>224.9</v>
      </c>
    </row>
    <row r="180" spans="1:7" s="3" customFormat="1" ht="31.5">
      <c r="A180" s="15" t="s">
        <v>750</v>
      </c>
      <c r="B180" s="26">
        <v>5</v>
      </c>
      <c r="C180" s="26">
        <v>5</v>
      </c>
      <c r="D180" s="27" t="s">
        <v>698</v>
      </c>
      <c r="E180" s="28" t="s">
        <v>698</v>
      </c>
      <c r="F180" s="16">
        <v>3628.1</v>
      </c>
      <c r="G180" s="16">
        <v>3583</v>
      </c>
    </row>
    <row r="181" spans="1:7" s="3" customFormat="1" ht="31.5">
      <c r="A181" s="15" t="s">
        <v>715</v>
      </c>
      <c r="B181" s="26">
        <v>5</v>
      </c>
      <c r="C181" s="26">
        <v>5</v>
      </c>
      <c r="D181" s="27" t="s">
        <v>714</v>
      </c>
      <c r="E181" s="28" t="s">
        <v>698</v>
      </c>
      <c r="F181" s="16">
        <v>3628.1</v>
      </c>
      <c r="G181" s="16">
        <v>3583</v>
      </c>
    </row>
    <row r="182" spans="1:7" s="3" customFormat="1" ht="15.75">
      <c r="A182" s="15" t="s">
        <v>713</v>
      </c>
      <c r="B182" s="26">
        <v>5</v>
      </c>
      <c r="C182" s="26">
        <v>5</v>
      </c>
      <c r="D182" s="27" t="s">
        <v>712</v>
      </c>
      <c r="E182" s="28" t="s">
        <v>698</v>
      </c>
      <c r="F182" s="16">
        <v>3628.1</v>
      </c>
      <c r="G182" s="16">
        <v>3583</v>
      </c>
    </row>
    <row r="183" spans="1:7" s="3" customFormat="1" ht="31.5">
      <c r="A183" s="15" t="s">
        <v>701</v>
      </c>
      <c r="B183" s="26">
        <v>5</v>
      </c>
      <c r="C183" s="26">
        <v>5</v>
      </c>
      <c r="D183" s="27" t="s">
        <v>706</v>
      </c>
      <c r="E183" s="28" t="s">
        <v>698</v>
      </c>
      <c r="F183" s="16">
        <v>3128.1</v>
      </c>
      <c r="G183" s="16">
        <v>3083</v>
      </c>
    </row>
    <row r="184" spans="1:7" s="3" customFormat="1" ht="78.75">
      <c r="A184" s="15" t="s">
        <v>697</v>
      </c>
      <c r="B184" s="26">
        <v>5</v>
      </c>
      <c r="C184" s="26">
        <v>5</v>
      </c>
      <c r="D184" s="27" t="s">
        <v>706</v>
      </c>
      <c r="E184" s="28" t="s">
        <v>696</v>
      </c>
      <c r="F184" s="16">
        <v>3116.1</v>
      </c>
      <c r="G184" s="16">
        <v>3071</v>
      </c>
    </row>
    <row r="185" spans="1:7" s="3" customFormat="1" ht="31.5">
      <c r="A185" s="15" t="s">
        <v>711</v>
      </c>
      <c r="B185" s="26">
        <v>5</v>
      </c>
      <c r="C185" s="26">
        <v>5</v>
      </c>
      <c r="D185" s="27" t="s">
        <v>706</v>
      </c>
      <c r="E185" s="28" t="s">
        <v>710</v>
      </c>
      <c r="F185" s="16">
        <v>12</v>
      </c>
      <c r="G185" s="16">
        <v>12</v>
      </c>
    </row>
    <row r="186" spans="1:7" s="3" customFormat="1" ht="63">
      <c r="A186" s="15" t="s">
        <v>699</v>
      </c>
      <c r="B186" s="26">
        <v>5</v>
      </c>
      <c r="C186" s="26">
        <v>5</v>
      </c>
      <c r="D186" s="27" t="s">
        <v>704</v>
      </c>
      <c r="E186" s="28" t="s">
        <v>698</v>
      </c>
      <c r="F186" s="16">
        <v>500</v>
      </c>
      <c r="G186" s="16">
        <v>500</v>
      </c>
    </row>
    <row r="187" spans="1:7" s="3" customFormat="1" ht="78.75">
      <c r="A187" s="15" t="s">
        <v>697</v>
      </c>
      <c r="B187" s="26">
        <v>5</v>
      </c>
      <c r="C187" s="26">
        <v>5</v>
      </c>
      <c r="D187" s="27" t="s">
        <v>704</v>
      </c>
      <c r="E187" s="28" t="s">
        <v>696</v>
      </c>
      <c r="F187" s="16">
        <v>500</v>
      </c>
      <c r="G187" s="16">
        <v>500</v>
      </c>
    </row>
    <row r="188" spans="1:7" s="19" customFormat="1" ht="15.75">
      <c r="A188" s="17" t="s">
        <v>749</v>
      </c>
      <c r="B188" s="23">
        <v>6</v>
      </c>
      <c r="C188" s="23">
        <v>0</v>
      </c>
      <c r="D188" s="24" t="s">
        <v>698</v>
      </c>
      <c r="E188" s="25" t="s">
        <v>698</v>
      </c>
      <c r="F188" s="18">
        <v>4319.6000000000004</v>
      </c>
      <c r="G188" s="18">
        <v>0</v>
      </c>
    </row>
    <row r="189" spans="1:7" s="3" customFormat="1" ht="31.5">
      <c r="A189" s="15" t="s">
        <v>748</v>
      </c>
      <c r="B189" s="26">
        <v>6</v>
      </c>
      <c r="C189" s="26">
        <v>5</v>
      </c>
      <c r="D189" s="27" t="s">
        <v>698</v>
      </c>
      <c r="E189" s="28" t="s">
        <v>698</v>
      </c>
      <c r="F189" s="16">
        <v>4319.6000000000004</v>
      </c>
      <c r="G189" s="16">
        <v>0</v>
      </c>
    </row>
    <row r="190" spans="1:7" s="3" customFormat="1" ht="47.25">
      <c r="A190" s="15" t="s">
        <v>747</v>
      </c>
      <c r="B190" s="26">
        <v>6</v>
      </c>
      <c r="C190" s="26">
        <v>5</v>
      </c>
      <c r="D190" s="27" t="s">
        <v>746</v>
      </c>
      <c r="E190" s="28" t="s">
        <v>698</v>
      </c>
      <c r="F190" s="16">
        <v>4319.6000000000004</v>
      </c>
      <c r="G190" s="16">
        <v>0</v>
      </c>
    </row>
    <row r="191" spans="1:7" s="3" customFormat="1" ht="78.75">
      <c r="A191" s="15" t="s">
        <v>745</v>
      </c>
      <c r="B191" s="26">
        <v>6</v>
      </c>
      <c r="C191" s="26">
        <v>5</v>
      </c>
      <c r="D191" s="27" t="s">
        <v>744</v>
      </c>
      <c r="E191" s="28" t="s">
        <v>698</v>
      </c>
      <c r="F191" s="16">
        <v>4319.6000000000004</v>
      </c>
      <c r="G191" s="16">
        <v>0</v>
      </c>
    </row>
    <row r="192" spans="1:7" s="3" customFormat="1" ht="47.25">
      <c r="A192" s="15" t="s">
        <v>741</v>
      </c>
      <c r="B192" s="26">
        <v>6</v>
      </c>
      <c r="C192" s="26">
        <v>5</v>
      </c>
      <c r="D192" s="27" t="s">
        <v>740</v>
      </c>
      <c r="E192" s="28" t="s">
        <v>698</v>
      </c>
      <c r="F192" s="16">
        <v>4319.6000000000004</v>
      </c>
      <c r="G192" s="16">
        <v>0</v>
      </c>
    </row>
    <row r="193" spans="1:7" s="3" customFormat="1" ht="31.5">
      <c r="A193" s="15" t="s">
        <v>723</v>
      </c>
      <c r="B193" s="26">
        <v>6</v>
      </c>
      <c r="C193" s="26">
        <v>5</v>
      </c>
      <c r="D193" s="27" t="s">
        <v>740</v>
      </c>
      <c r="E193" s="28" t="s">
        <v>721</v>
      </c>
      <c r="F193" s="16">
        <v>4319.6000000000004</v>
      </c>
      <c r="G193" s="16">
        <v>0</v>
      </c>
    </row>
    <row r="194" spans="1:7" s="19" customFormat="1" ht="15.75">
      <c r="A194" s="17" t="s">
        <v>29</v>
      </c>
      <c r="B194" s="23">
        <v>7</v>
      </c>
      <c r="C194" s="23">
        <v>0</v>
      </c>
      <c r="D194" s="24" t="s">
        <v>698</v>
      </c>
      <c r="E194" s="25" t="s">
        <v>698</v>
      </c>
      <c r="F194" s="18">
        <v>519080.9</v>
      </c>
      <c r="G194" s="18">
        <v>496957.3</v>
      </c>
    </row>
    <row r="195" spans="1:7" s="3" customFormat="1" ht="15.75">
      <c r="A195" s="15" t="s">
        <v>317</v>
      </c>
      <c r="B195" s="26">
        <v>7</v>
      </c>
      <c r="C195" s="26">
        <v>1</v>
      </c>
      <c r="D195" s="27" t="s">
        <v>698</v>
      </c>
      <c r="E195" s="28" t="s">
        <v>698</v>
      </c>
      <c r="F195" s="16">
        <v>136062.39999999999</v>
      </c>
      <c r="G195" s="16">
        <v>132288.20000000001</v>
      </c>
    </row>
    <row r="196" spans="1:7" s="3" customFormat="1" ht="15.75">
      <c r="A196" s="15" t="s">
        <v>248</v>
      </c>
      <c r="B196" s="26">
        <v>7</v>
      </c>
      <c r="C196" s="26">
        <v>1</v>
      </c>
      <c r="D196" s="27" t="s">
        <v>247</v>
      </c>
      <c r="E196" s="28" t="s">
        <v>698</v>
      </c>
      <c r="F196" s="16">
        <v>134234.9</v>
      </c>
      <c r="G196" s="16">
        <v>129721.8</v>
      </c>
    </row>
    <row r="197" spans="1:7" s="3" customFormat="1" ht="31.5">
      <c r="A197" s="15" t="s">
        <v>188</v>
      </c>
      <c r="B197" s="26">
        <v>7</v>
      </c>
      <c r="C197" s="26">
        <v>1</v>
      </c>
      <c r="D197" s="27" t="s">
        <v>246</v>
      </c>
      <c r="E197" s="28" t="s">
        <v>698</v>
      </c>
      <c r="F197" s="16">
        <v>23339.4</v>
      </c>
      <c r="G197" s="16">
        <v>23399.3</v>
      </c>
    </row>
    <row r="198" spans="1:7" s="3" customFormat="1" ht="31.5">
      <c r="A198" s="15" t="s">
        <v>711</v>
      </c>
      <c r="B198" s="26">
        <v>7</v>
      </c>
      <c r="C198" s="26">
        <v>1</v>
      </c>
      <c r="D198" s="27" t="s">
        <v>246</v>
      </c>
      <c r="E198" s="28" t="s">
        <v>710</v>
      </c>
      <c r="F198" s="16">
        <v>21686.1</v>
      </c>
      <c r="G198" s="16">
        <v>21746</v>
      </c>
    </row>
    <row r="199" spans="1:7" s="3" customFormat="1" ht="15.75">
      <c r="A199" s="15" t="s">
        <v>707</v>
      </c>
      <c r="B199" s="26">
        <v>7</v>
      </c>
      <c r="C199" s="26">
        <v>1</v>
      </c>
      <c r="D199" s="27" t="s">
        <v>246</v>
      </c>
      <c r="E199" s="28" t="s">
        <v>705</v>
      </c>
      <c r="F199" s="16">
        <v>1653.3</v>
      </c>
      <c r="G199" s="16">
        <v>1653.3</v>
      </c>
    </row>
    <row r="200" spans="1:7" s="3" customFormat="1" ht="63">
      <c r="A200" s="15" t="s">
        <v>699</v>
      </c>
      <c r="B200" s="26">
        <v>7</v>
      </c>
      <c r="C200" s="26">
        <v>1</v>
      </c>
      <c r="D200" s="27" t="s">
        <v>316</v>
      </c>
      <c r="E200" s="28" t="s">
        <v>698</v>
      </c>
      <c r="F200" s="16">
        <v>0</v>
      </c>
      <c r="G200" s="16">
        <v>1065.5</v>
      </c>
    </row>
    <row r="201" spans="1:7" s="3" customFormat="1" ht="31.5">
      <c r="A201" s="15" t="s">
        <v>711</v>
      </c>
      <c r="B201" s="26">
        <v>7</v>
      </c>
      <c r="C201" s="26">
        <v>1</v>
      </c>
      <c r="D201" s="27" t="s">
        <v>316</v>
      </c>
      <c r="E201" s="28" t="s">
        <v>710</v>
      </c>
      <c r="F201" s="16">
        <v>0</v>
      </c>
      <c r="G201" s="16">
        <v>1065.5</v>
      </c>
    </row>
    <row r="202" spans="1:7" s="3" customFormat="1" ht="78.75">
      <c r="A202" s="15" t="s">
        <v>315</v>
      </c>
      <c r="B202" s="26">
        <v>7</v>
      </c>
      <c r="C202" s="26">
        <v>1</v>
      </c>
      <c r="D202" s="27" t="s">
        <v>314</v>
      </c>
      <c r="E202" s="28" t="s">
        <v>698</v>
      </c>
      <c r="F202" s="16">
        <v>110895.5</v>
      </c>
      <c r="G202" s="16">
        <v>105257</v>
      </c>
    </row>
    <row r="203" spans="1:7" s="3" customFormat="1" ht="78.75">
      <c r="A203" s="15" t="s">
        <v>697</v>
      </c>
      <c r="B203" s="26">
        <v>7</v>
      </c>
      <c r="C203" s="26">
        <v>1</v>
      </c>
      <c r="D203" s="27" t="s">
        <v>314</v>
      </c>
      <c r="E203" s="28" t="s">
        <v>696</v>
      </c>
      <c r="F203" s="16">
        <v>110183.5</v>
      </c>
      <c r="G203" s="16">
        <v>104545</v>
      </c>
    </row>
    <row r="204" spans="1:7" s="3" customFormat="1" ht="31.5">
      <c r="A204" s="15" t="s">
        <v>711</v>
      </c>
      <c r="B204" s="26">
        <v>7</v>
      </c>
      <c r="C204" s="26">
        <v>1</v>
      </c>
      <c r="D204" s="27" t="s">
        <v>314</v>
      </c>
      <c r="E204" s="28" t="s">
        <v>710</v>
      </c>
      <c r="F204" s="16">
        <v>712</v>
      </c>
      <c r="G204" s="16">
        <v>712</v>
      </c>
    </row>
    <row r="205" spans="1:7" s="3" customFormat="1" ht="31.5">
      <c r="A205" s="15" t="s">
        <v>261</v>
      </c>
      <c r="B205" s="26">
        <v>7</v>
      </c>
      <c r="C205" s="26">
        <v>1</v>
      </c>
      <c r="D205" s="27" t="s">
        <v>260</v>
      </c>
      <c r="E205" s="28" t="s">
        <v>698</v>
      </c>
      <c r="F205" s="16">
        <v>1043</v>
      </c>
      <c r="G205" s="16">
        <v>1043</v>
      </c>
    </row>
    <row r="206" spans="1:7" s="3" customFormat="1" ht="78.75">
      <c r="A206" s="15" t="s">
        <v>259</v>
      </c>
      <c r="B206" s="26">
        <v>7</v>
      </c>
      <c r="C206" s="26">
        <v>1</v>
      </c>
      <c r="D206" s="27" t="s">
        <v>258</v>
      </c>
      <c r="E206" s="28" t="s">
        <v>698</v>
      </c>
      <c r="F206" s="16">
        <v>1043</v>
      </c>
      <c r="G206" s="16">
        <v>1043</v>
      </c>
    </row>
    <row r="207" spans="1:7" s="3" customFormat="1" ht="47.25">
      <c r="A207" s="15" t="s">
        <v>257</v>
      </c>
      <c r="B207" s="26">
        <v>7</v>
      </c>
      <c r="C207" s="26">
        <v>1</v>
      </c>
      <c r="D207" s="27" t="s">
        <v>256</v>
      </c>
      <c r="E207" s="28" t="s">
        <v>698</v>
      </c>
      <c r="F207" s="16">
        <v>1043</v>
      </c>
      <c r="G207" s="16">
        <v>1043</v>
      </c>
    </row>
    <row r="208" spans="1:7" s="3" customFormat="1" ht="31.5">
      <c r="A208" s="15" t="s">
        <v>711</v>
      </c>
      <c r="B208" s="26">
        <v>7</v>
      </c>
      <c r="C208" s="26">
        <v>1</v>
      </c>
      <c r="D208" s="27" t="s">
        <v>256</v>
      </c>
      <c r="E208" s="28" t="s">
        <v>710</v>
      </c>
      <c r="F208" s="16">
        <v>1043</v>
      </c>
      <c r="G208" s="16">
        <v>1043</v>
      </c>
    </row>
    <row r="209" spans="1:7" s="3" customFormat="1" ht="63">
      <c r="A209" s="15" t="s">
        <v>101</v>
      </c>
      <c r="B209" s="26">
        <v>7</v>
      </c>
      <c r="C209" s="26">
        <v>1</v>
      </c>
      <c r="D209" s="27" t="s">
        <v>100</v>
      </c>
      <c r="E209" s="28" t="s">
        <v>698</v>
      </c>
      <c r="F209" s="16">
        <v>12</v>
      </c>
      <c r="G209" s="16">
        <v>48.4</v>
      </c>
    </row>
    <row r="210" spans="1:7" s="3" customFormat="1" ht="77.45" customHeight="1">
      <c r="A210" s="15" t="s">
        <v>99</v>
      </c>
      <c r="B210" s="26">
        <v>7</v>
      </c>
      <c r="C210" s="26">
        <v>1</v>
      </c>
      <c r="D210" s="27" t="s">
        <v>98</v>
      </c>
      <c r="E210" s="28" t="s">
        <v>698</v>
      </c>
      <c r="F210" s="16">
        <v>12</v>
      </c>
      <c r="G210" s="16">
        <v>48.4</v>
      </c>
    </row>
    <row r="211" spans="1:7" s="3" customFormat="1" ht="63">
      <c r="A211" s="15" t="s">
        <v>255</v>
      </c>
      <c r="B211" s="26">
        <v>7</v>
      </c>
      <c r="C211" s="26">
        <v>1</v>
      </c>
      <c r="D211" s="27" t="s">
        <v>254</v>
      </c>
      <c r="E211" s="28" t="s">
        <v>698</v>
      </c>
      <c r="F211" s="16">
        <v>12</v>
      </c>
      <c r="G211" s="16">
        <v>48.4</v>
      </c>
    </row>
    <row r="212" spans="1:7" s="3" customFormat="1" ht="31.5">
      <c r="A212" s="15" t="s">
        <v>711</v>
      </c>
      <c r="B212" s="26">
        <v>7</v>
      </c>
      <c r="C212" s="26">
        <v>1</v>
      </c>
      <c r="D212" s="27" t="s">
        <v>254</v>
      </c>
      <c r="E212" s="28" t="s">
        <v>710</v>
      </c>
      <c r="F212" s="16">
        <v>12</v>
      </c>
      <c r="G212" s="16">
        <v>48.4</v>
      </c>
    </row>
    <row r="213" spans="1:7" s="3" customFormat="1" ht="31.5">
      <c r="A213" s="15" t="s">
        <v>134</v>
      </c>
      <c r="B213" s="26">
        <v>7</v>
      </c>
      <c r="C213" s="26">
        <v>1</v>
      </c>
      <c r="D213" s="27" t="s">
        <v>133</v>
      </c>
      <c r="E213" s="28" t="s">
        <v>698</v>
      </c>
      <c r="F213" s="16">
        <v>752.5</v>
      </c>
      <c r="G213" s="16">
        <v>1455</v>
      </c>
    </row>
    <row r="214" spans="1:7" s="3" customFormat="1" ht="31.5">
      <c r="A214" s="15" t="s">
        <v>132</v>
      </c>
      <c r="B214" s="26">
        <v>7</v>
      </c>
      <c r="C214" s="26">
        <v>1</v>
      </c>
      <c r="D214" s="27" t="s">
        <v>131</v>
      </c>
      <c r="E214" s="28" t="s">
        <v>698</v>
      </c>
      <c r="F214" s="16">
        <v>752.5</v>
      </c>
      <c r="G214" s="16">
        <v>1455</v>
      </c>
    </row>
    <row r="215" spans="1:7" s="3" customFormat="1" ht="78.75">
      <c r="A215" s="15" t="s">
        <v>130</v>
      </c>
      <c r="B215" s="26">
        <v>7</v>
      </c>
      <c r="C215" s="26">
        <v>1</v>
      </c>
      <c r="D215" s="27" t="s">
        <v>128</v>
      </c>
      <c r="E215" s="28" t="s">
        <v>698</v>
      </c>
      <c r="F215" s="16">
        <v>752.5</v>
      </c>
      <c r="G215" s="16">
        <v>1455</v>
      </c>
    </row>
    <row r="216" spans="1:7" s="3" customFormat="1" ht="31.5">
      <c r="A216" s="15" t="s">
        <v>711</v>
      </c>
      <c r="B216" s="26">
        <v>7</v>
      </c>
      <c r="C216" s="26">
        <v>1</v>
      </c>
      <c r="D216" s="27" t="s">
        <v>128</v>
      </c>
      <c r="E216" s="28" t="s">
        <v>710</v>
      </c>
      <c r="F216" s="16">
        <v>752.5</v>
      </c>
      <c r="G216" s="16">
        <v>1455</v>
      </c>
    </row>
    <row r="217" spans="1:7" s="3" customFormat="1" ht="47.25">
      <c r="A217" s="15" t="s">
        <v>211</v>
      </c>
      <c r="B217" s="26">
        <v>7</v>
      </c>
      <c r="C217" s="26">
        <v>1</v>
      </c>
      <c r="D217" s="27" t="s">
        <v>210</v>
      </c>
      <c r="E217" s="28" t="s">
        <v>698</v>
      </c>
      <c r="F217" s="16">
        <v>20</v>
      </c>
      <c r="G217" s="16">
        <v>20</v>
      </c>
    </row>
    <row r="218" spans="1:7" s="3" customFormat="1" ht="63">
      <c r="A218" s="15" t="s">
        <v>209</v>
      </c>
      <c r="B218" s="26">
        <v>7</v>
      </c>
      <c r="C218" s="26">
        <v>1</v>
      </c>
      <c r="D218" s="27" t="s">
        <v>208</v>
      </c>
      <c r="E218" s="28" t="s">
        <v>698</v>
      </c>
      <c r="F218" s="16">
        <v>20</v>
      </c>
      <c r="G218" s="16">
        <v>20</v>
      </c>
    </row>
    <row r="219" spans="1:7" s="3" customFormat="1" ht="78.75">
      <c r="A219" s="15" t="s">
        <v>312</v>
      </c>
      <c r="B219" s="26">
        <v>7</v>
      </c>
      <c r="C219" s="26">
        <v>1</v>
      </c>
      <c r="D219" s="27" t="s">
        <v>311</v>
      </c>
      <c r="E219" s="28" t="s">
        <v>698</v>
      </c>
      <c r="F219" s="16">
        <v>20</v>
      </c>
      <c r="G219" s="16">
        <v>20</v>
      </c>
    </row>
    <row r="220" spans="1:7" s="3" customFormat="1" ht="31.5">
      <c r="A220" s="15" t="s">
        <v>711</v>
      </c>
      <c r="B220" s="26">
        <v>7</v>
      </c>
      <c r="C220" s="26">
        <v>1</v>
      </c>
      <c r="D220" s="27" t="s">
        <v>311</v>
      </c>
      <c r="E220" s="28" t="s">
        <v>710</v>
      </c>
      <c r="F220" s="16">
        <v>20</v>
      </c>
      <c r="G220" s="16">
        <v>20</v>
      </c>
    </row>
    <row r="221" spans="1:7" s="3" customFormat="1" ht="15.75">
      <c r="A221" s="15" t="s">
        <v>135</v>
      </c>
      <c r="B221" s="26">
        <v>7</v>
      </c>
      <c r="C221" s="26">
        <v>2</v>
      </c>
      <c r="D221" s="27" t="s">
        <v>698</v>
      </c>
      <c r="E221" s="28" t="s">
        <v>698</v>
      </c>
      <c r="F221" s="16">
        <v>354821.1</v>
      </c>
      <c r="G221" s="16">
        <v>337627.6</v>
      </c>
    </row>
    <row r="222" spans="1:7" s="3" customFormat="1" ht="31.5">
      <c r="A222" s="15" t="s">
        <v>310</v>
      </c>
      <c r="B222" s="26">
        <v>7</v>
      </c>
      <c r="C222" s="26">
        <v>2</v>
      </c>
      <c r="D222" s="27" t="s">
        <v>309</v>
      </c>
      <c r="E222" s="28" t="s">
        <v>698</v>
      </c>
      <c r="F222" s="16">
        <v>337701.7</v>
      </c>
      <c r="G222" s="16">
        <v>325048.3</v>
      </c>
    </row>
    <row r="223" spans="1:7" s="3" customFormat="1" ht="31.5">
      <c r="A223" s="15" t="s">
        <v>188</v>
      </c>
      <c r="B223" s="26">
        <v>7</v>
      </c>
      <c r="C223" s="26">
        <v>2</v>
      </c>
      <c r="D223" s="27" t="s">
        <v>308</v>
      </c>
      <c r="E223" s="28" t="s">
        <v>698</v>
      </c>
      <c r="F223" s="16">
        <v>15348.1</v>
      </c>
      <c r="G223" s="16">
        <v>15428.7</v>
      </c>
    </row>
    <row r="224" spans="1:7" s="3" customFormat="1" ht="31.5">
      <c r="A224" s="15" t="s">
        <v>711</v>
      </c>
      <c r="B224" s="26">
        <v>7</v>
      </c>
      <c r="C224" s="26">
        <v>2</v>
      </c>
      <c r="D224" s="27" t="s">
        <v>308</v>
      </c>
      <c r="E224" s="28" t="s">
        <v>710</v>
      </c>
      <c r="F224" s="16">
        <v>13515.2</v>
      </c>
      <c r="G224" s="16">
        <v>13595.8</v>
      </c>
    </row>
    <row r="225" spans="1:7" s="3" customFormat="1" ht="31.5">
      <c r="A225" s="15" t="s">
        <v>709</v>
      </c>
      <c r="B225" s="26">
        <v>7</v>
      </c>
      <c r="C225" s="26">
        <v>2</v>
      </c>
      <c r="D225" s="27" t="s">
        <v>308</v>
      </c>
      <c r="E225" s="28" t="s">
        <v>708</v>
      </c>
      <c r="F225" s="16">
        <v>9</v>
      </c>
      <c r="G225" s="16">
        <v>9</v>
      </c>
    </row>
    <row r="226" spans="1:7" s="3" customFormat="1" ht="15.75">
      <c r="A226" s="15" t="s">
        <v>707</v>
      </c>
      <c r="B226" s="26">
        <v>7</v>
      </c>
      <c r="C226" s="26">
        <v>2</v>
      </c>
      <c r="D226" s="27" t="s">
        <v>308</v>
      </c>
      <c r="E226" s="28" t="s">
        <v>705</v>
      </c>
      <c r="F226" s="16">
        <v>1823.9</v>
      </c>
      <c r="G226" s="16">
        <v>1823.9</v>
      </c>
    </row>
    <row r="227" spans="1:7" s="3" customFormat="1" ht="63">
      <c r="A227" s="15" t="s">
        <v>699</v>
      </c>
      <c r="B227" s="26">
        <v>7</v>
      </c>
      <c r="C227" s="26">
        <v>2</v>
      </c>
      <c r="D227" s="27" t="s">
        <v>307</v>
      </c>
      <c r="E227" s="28" t="s">
        <v>698</v>
      </c>
      <c r="F227" s="16">
        <v>805</v>
      </c>
      <c r="G227" s="16">
        <v>4000</v>
      </c>
    </row>
    <row r="228" spans="1:7" s="3" customFormat="1" ht="31.5">
      <c r="A228" s="15" t="s">
        <v>711</v>
      </c>
      <c r="B228" s="26">
        <v>7</v>
      </c>
      <c r="C228" s="26">
        <v>2</v>
      </c>
      <c r="D228" s="27" t="s">
        <v>307</v>
      </c>
      <c r="E228" s="28" t="s">
        <v>710</v>
      </c>
      <c r="F228" s="16">
        <v>805</v>
      </c>
      <c r="G228" s="16">
        <v>4000</v>
      </c>
    </row>
    <row r="229" spans="1:7" s="3" customFormat="1" ht="110.25">
      <c r="A229" s="15" t="s">
        <v>306</v>
      </c>
      <c r="B229" s="26">
        <v>7</v>
      </c>
      <c r="C229" s="26">
        <v>2</v>
      </c>
      <c r="D229" s="27" t="s">
        <v>305</v>
      </c>
      <c r="E229" s="28" t="s">
        <v>698</v>
      </c>
      <c r="F229" s="16">
        <v>321548.59999999998</v>
      </c>
      <c r="G229" s="16">
        <v>305619.59999999998</v>
      </c>
    </row>
    <row r="230" spans="1:7" s="3" customFormat="1" ht="78.75">
      <c r="A230" s="15" t="s">
        <v>697</v>
      </c>
      <c r="B230" s="26">
        <v>7</v>
      </c>
      <c r="C230" s="26">
        <v>2</v>
      </c>
      <c r="D230" s="27" t="s">
        <v>305</v>
      </c>
      <c r="E230" s="28" t="s">
        <v>696</v>
      </c>
      <c r="F230" s="16">
        <v>315637.09999999998</v>
      </c>
      <c r="G230" s="16">
        <v>299708.09999999998</v>
      </c>
    </row>
    <row r="231" spans="1:7" s="3" customFormat="1" ht="31.5">
      <c r="A231" s="15" t="s">
        <v>711</v>
      </c>
      <c r="B231" s="26">
        <v>7</v>
      </c>
      <c r="C231" s="26">
        <v>2</v>
      </c>
      <c r="D231" s="27" t="s">
        <v>305</v>
      </c>
      <c r="E231" s="28" t="s">
        <v>710</v>
      </c>
      <c r="F231" s="16">
        <v>5911.5</v>
      </c>
      <c r="G231" s="16">
        <v>5911.5</v>
      </c>
    </row>
    <row r="232" spans="1:7" s="3" customFormat="1" ht="47.25">
      <c r="A232" s="15" t="s">
        <v>231</v>
      </c>
      <c r="B232" s="26">
        <v>7</v>
      </c>
      <c r="C232" s="26">
        <v>2</v>
      </c>
      <c r="D232" s="27" t="s">
        <v>230</v>
      </c>
      <c r="E232" s="28" t="s">
        <v>698</v>
      </c>
      <c r="F232" s="16">
        <v>100</v>
      </c>
      <c r="G232" s="16">
        <v>100</v>
      </c>
    </row>
    <row r="233" spans="1:7" s="3" customFormat="1" ht="63">
      <c r="A233" s="15" t="s">
        <v>229</v>
      </c>
      <c r="B233" s="26">
        <v>7</v>
      </c>
      <c r="C233" s="26">
        <v>2</v>
      </c>
      <c r="D233" s="27" t="s">
        <v>228</v>
      </c>
      <c r="E233" s="28" t="s">
        <v>698</v>
      </c>
      <c r="F233" s="16">
        <v>100</v>
      </c>
      <c r="G233" s="16">
        <v>100</v>
      </c>
    </row>
    <row r="234" spans="1:7" s="3" customFormat="1" ht="63">
      <c r="A234" s="15" t="s">
        <v>303</v>
      </c>
      <c r="B234" s="26">
        <v>7</v>
      </c>
      <c r="C234" s="26">
        <v>2</v>
      </c>
      <c r="D234" s="27" t="s">
        <v>302</v>
      </c>
      <c r="E234" s="28" t="s">
        <v>698</v>
      </c>
      <c r="F234" s="16">
        <v>100</v>
      </c>
      <c r="G234" s="16">
        <v>100</v>
      </c>
    </row>
    <row r="235" spans="1:7" s="3" customFormat="1" ht="31.5">
      <c r="A235" s="15" t="s">
        <v>711</v>
      </c>
      <c r="B235" s="26">
        <v>7</v>
      </c>
      <c r="C235" s="26">
        <v>2</v>
      </c>
      <c r="D235" s="27" t="s">
        <v>302</v>
      </c>
      <c r="E235" s="28" t="s">
        <v>710</v>
      </c>
      <c r="F235" s="16">
        <v>100</v>
      </c>
      <c r="G235" s="16">
        <v>100</v>
      </c>
    </row>
    <row r="236" spans="1:7" s="3" customFormat="1" ht="31.5">
      <c r="A236" s="15" t="s">
        <v>301</v>
      </c>
      <c r="B236" s="26">
        <v>7</v>
      </c>
      <c r="C236" s="26">
        <v>2</v>
      </c>
      <c r="D236" s="27" t="s">
        <v>300</v>
      </c>
      <c r="E236" s="28" t="s">
        <v>698</v>
      </c>
      <c r="F236" s="16">
        <v>7500</v>
      </c>
      <c r="G236" s="16">
        <v>7801</v>
      </c>
    </row>
    <row r="237" spans="1:7" s="3" customFormat="1" ht="46.9" customHeight="1">
      <c r="A237" s="15" t="s">
        <v>299</v>
      </c>
      <c r="B237" s="26">
        <v>7</v>
      </c>
      <c r="C237" s="26">
        <v>2</v>
      </c>
      <c r="D237" s="27" t="s">
        <v>298</v>
      </c>
      <c r="E237" s="28" t="s">
        <v>698</v>
      </c>
      <c r="F237" s="16">
        <v>7500</v>
      </c>
      <c r="G237" s="16">
        <v>7801</v>
      </c>
    </row>
    <row r="238" spans="1:7" s="3" customFormat="1" ht="47.25">
      <c r="A238" s="15" t="s">
        <v>297</v>
      </c>
      <c r="B238" s="26">
        <v>7</v>
      </c>
      <c r="C238" s="26">
        <v>2</v>
      </c>
      <c r="D238" s="27" t="s">
        <v>296</v>
      </c>
      <c r="E238" s="28" t="s">
        <v>698</v>
      </c>
      <c r="F238" s="16">
        <v>185</v>
      </c>
      <c r="G238" s="16">
        <v>471</v>
      </c>
    </row>
    <row r="239" spans="1:7" s="3" customFormat="1" ht="31.5">
      <c r="A239" s="15" t="s">
        <v>711</v>
      </c>
      <c r="B239" s="26">
        <v>7</v>
      </c>
      <c r="C239" s="26">
        <v>2</v>
      </c>
      <c r="D239" s="27" t="s">
        <v>296</v>
      </c>
      <c r="E239" s="28" t="s">
        <v>710</v>
      </c>
      <c r="F239" s="16">
        <v>185</v>
      </c>
      <c r="G239" s="16">
        <v>471</v>
      </c>
    </row>
    <row r="240" spans="1:7" s="3" customFormat="1" ht="63">
      <c r="A240" s="15" t="s">
        <v>295</v>
      </c>
      <c r="B240" s="26">
        <v>7</v>
      </c>
      <c r="C240" s="26">
        <v>2</v>
      </c>
      <c r="D240" s="27" t="s">
        <v>294</v>
      </c>
      <c r="E240" s="28" t="s">
        <v>698</v>
      </c>
      <c r="F240" s="16">
        <v>7155</v>
      </c>
      <c r="G240" s="16">
        <v>6986</v>
      </c>
    </row>
    <row r="241" spans="1:7" s="3" customFormat="1" ht="31.5">
      <c r="A241" s="15" t="s">
        <v>711</v>
      </c>
      <c r="B241" s="26">
        <v>7</v>
      </c>
      <c r="C241" s="26">
        <v>2</v>
      </c>
      <c r="D241" s="27" t="s">
        <v>294</v>
      </c>
      <c r="E241" s="28" t="s">
        <v>710</v>
      </c>
      <c r="F241" s="16">
        <v>7155</v>
      </c>
      <c r="G241" s="16">
        <v>6986</v>
      </c>
    </row>
    <row r="242" spans="1:7" s="3" customFormat="1" ht="63">
      <c r="A242" s="15" t="s">
        <v>293</v>
      </c>
      <c r="B242" s="26">
        <v>7</v>
      </c>
      <c r="C242" s="26">
        <v>2</v>
      </c>
      <c r="D242" s="27" t="s">
        <v>292</v>
      </c>
      <c r="E242" s="28" t="s">
        <v>698</v>
      </c>
      <c r="F242" s="16">
        <v>160</v>
      </c>
      <c r="G242" s="16">
        <v>344</v>
      </c>
    </row>
    <row r="243" spans="1:7" s="3" customFormat="1" ht="31.5">
      <c r="A243" s="15" t="s">
        <v>711</v>
      </c>
      <c r="B243" s="26">
        <v>7</v>
      </c>
      <c r="C243" s="26">
        <v>2</v>
      </c>
      <c r="D243" s="27" t="s">
        <v>292</v>
      </c>
      <c r="E243" s="28" t="s">
        <v>710</v>
      </c>
      <c r="F243" s="16">
        <v>160</v>
      </c>
      <c r="G243" s="16">
        <v>344</v>
      </c>
    </row>
    <row r="244" spans="1:7" s="3" customFormat="1" ht="31.5">
      <c r="A244" s="15" t="s">
        <v>261</v>
      </c>
      <c r="B244" s="26">
        <v>7</v>
      </c>
      <c r="C244" s="26">
        <v>2</v>
      </c>
      <c r="D244" s="27" t="s">
        <v>260</v>
      </c>
      <c r="E244" s="28" t="s">
        <v>698</v>
      </c>
      <c r="F244" s="16">
        <v>1077</v>
      </c>
      <c r="G244" s="16">
        <v>1077</v>
      </c>
    </row>
    <row r="245" spans="1:7" s="3" customFormat="1" ht="78.75">
      <c r="A245" s="15" t="s">
        <v>259</v>
      </c>
      <c r="B245" s="26">
        <v>7</v>
      </c>
      <c r="C245" s="26">
        <v>2</v>
      </c>
      <c r="D245" s="27" t="s">
        <v>258</v>
      </c>
      <c r="E245" s="28" t="s">
        <v>698</v>
      </c>
      <c r="F245" s="16">
        <v>1077</v>
      </c>
      <c r="G245" s="16">
        <v>1077</v>
      </c>
    </row>
    <row r="246" spans="1:7" s="3" customFormat="1" ht="47.25">
      <c r="A246" s="15" t="s">
        <v>257</v>
      </c>
      <c r="B246" s="26">
        <v>7</v>
      </c>
      <c r="C246" s="26">
        <v>2</v>
      </c>
      <c r="D246" s="27" t="s">
        <v>256</v>
      </c>
      <c r="E246" s="28" t="s">
        <v>698</v>
      </c>
      <c r="F246" s="16">
        <v>1077</v>
      </c>
      <c r="G246" s="16">
        <v>1077</v>
      </c>
    </row>
    <row r="247" spans="1:7" s="3" customFormat="1" ht="31.5">
      <c r="A247" s="15" t="s">
        <v>711</v>
      </c>
      <c r="B247" s="26">
        <v>7</v>
      </c>
      <c r="C247" s="26">
        <v>2</v>
      </c>
      <c r="D247" s="27" t="s">
        <v>256</v>
      </c>
      <c r="E247" s="28" t="s">
        <v>710</v>
      </c>
      <c r="F247" s="16">
        <v>1077</v>
      </c>
      <c r="G247" s="16">
        <v>1077</v>
      </c>
    </row>
    <row r="248" spans="1:7" s="3" customFormat="1" ht="63">
      <c r="A248" s="15" t="s">
        <v>101</v>
      </c>
      <c r="B248" s="26">
        <v>7</v>
      </c>
      <c r="C248" s="26">
        <v>2</v>
      </c>
      <c r="D248" s="27" t="s">
        <v>100</v>
      </c>
      <c r="E248" s="28" t="s">
        <v>698</v>
      </c>
      <c r="F248" s="16">
        <v>27</v>
      </c>
      <c r="G248" s="16">
        <v>87.8</v>
      </c>
    </row>
    <row r="249" spans="1:7" s="3" customFormat="1" ht="76.150000000000006" customHeight="1">
      <c r="A249" s="15" t="s">
        <v>99</v>
      </c>
      <c r="B249" s="26">
        <v>7</v>
      </c>
      <c r="C249" s="26">
        <v>2</v>
      </c>
      <c r="D249" s="27" t="s">
        <v>98</v>
      </c>
      <c r="E249" s="28" t="s">
        <v>698</v>
      </c>
      <c r="F249" s="16">
        <v>27</v>
      </c>
      <c r="G249" s="16">
        <v>87.8</v>
      </c>
    </row>
    <row r="250" spans="1:7" s="3" customFormat="1" ht="63">
      <c r="A250" s="15" t="s">
        <v>255</v>
      </c>
      <c r="B250" s="26">
        <v>7</v>
      </c>
      <c r="C250" s="26">
        <v>2</v>
      </c>
      <c r="D250" s="27" t="s">
        <v>254</v>
      </c>
      <c r="E250" s="28" t="s">
        <v>698</v>
      </c>
      <c r="F250" s="16">
        <v>27</v>
      </c>
      <c r="G250" s="16">
        <v>87.8</v>
      </c>
    </row>
    <row r="251" spans="1:7" s="3" customFormat="1" ht="31.5">
      <c r="A251" s="15" t="s">
        <v>711</v>
      </c>
      <c r="B251" s="26">
        <v>7</v>
      </c>
      <c r="C251" s="26">
        <v>2</v>
      </c>
      <c r="D251" s="27" t="s">
        <v>254</v>
      </c>
      <c r="E251" s="28" t="s">
        <v>710</v>
      </c>
      <c r="F251" s="16">
        <v>27</v>
      </c>
      <c r="G251" s="16">
        <v>87.8</v>
      </c>
    </row>
    <row r="252" spans="1:7" s="3" customFormat="1" ht="31.5">
      <c r="A252" s="15" t="s">
        <v>291</v>
      </c>
      <c r="B252" s="26">
        <v>7</v>
      </c>
      <c r="C252" s="26">
        <v>2</v>
      </c>
      <c r="D252" s="27" t="s">
        <v>290</v>
      </c>
      <c r="E252" s="28" t="s">
        <v>698</v>
      </c>
      <c r="F252" s="16">
        <v>1703.5</v>
      </c>
      <c r="G252" s="16">
        <v>1553.5</v>
      </c>
    </row>
    <row r="253" spans="1:7" s="3" customFormat="1" ht="63">
      <c r="A253" s="15" t="s">
        <v>289</v>
      </c>
      <c r="B253" s="26">
        <v>7</v>
      </c>
      <c r="C253" s="26">
        <v>2</v>
      </c>
      <c r="D253" s="27" t="s">
        <v>288</v>
      </c>
      <c r="E253" s="28" t="s">
        <v>698</v>
      </c>
      <c r="F253" s="16">
        <v>1703.5</v>
      </c>
      <c r="G253" s="16">
        <v>1553.5</v>
      </c>
    </row>
    <row r="254" spans="1:7" s="3" customFormat="1" ht="63">
      <c r="A254" s="15" t="s">
        <v>287</v>
      </c>
      <c r="B254" s="26">
        <v>7</v>
      </c>
      <c r="C254" s="26">
        <v>2</v>
      </c>
      <c r="D254" s="27" t="s">
        <v>286</v>
      </c>
      <c r="E254" s="28" t="s">
        <v>698</v>
      </c>
      <c r="F254" s="16">
        <v>25</v>
      </c>
      <c r="G254" s="16">
        <v>0</v>
      </c>
    </row>
    <row r="255" spans="1:7" s="3" customFormat="1" ht="31.5">
      <c r="A255" s="15" t="s">
        <v>711</v>
      </c>
      <c r="B255" s="26">
        <v>7</v>
      </c>
      <c r="C255" s="26">
        <v>2</v>
      </c>
      <c r="D255" s="27" t="s">
        <v>286</v>
      </c>
      <c r="E255" s="28" t="s">
        <v>710</v>
      </c>
      <c r="F255" s="16">
        <v>25</v>
      </c>
      <c r="G255" s="16">
        <v>0</v>
      </c>
    </row>
    <row r="256" spans="1:7" s="3" customFormat="1" ht="110.25">
      <c r="A256" s="15" t="s">
        <v>285</v>
      </c>
      <c r="B256" s="26">
        <v>7</v>
      </c>
      <c r="C256" s="26">
        <v>2</v>
      </c>
      <c r="D256" s="27" t="s">
        <v>284</v>
      </c>
      <c r="E256" s="28" t="s">
        <v>698</v>
      </c>
      <c r="F256" s="16">
        <v>1091.5</v>
      </c>
      <c r="G256" s="16">
        <v>966.5</v>
      </c>
    </row>
    <row r="257" spans="1:7" s="3" customFormat="1" ht="31.5">
      <c r="A257" s="15" t="s">
        <v>711</v>
      </c>
      <c r="B257" s="26">
        <v>7</v>
      </c>
      <c r="C257" s="26">
        <v>2</v>
      </c>
      <c r="D257" s="27" t="s">
        <v>284</v>
      </c>
      <c r="E257" s="28" t="s">
        <v>710</v>
      </c>
      <c r="F257" s="16">
        <v>1091.5</v>
      </c>
      <c r="G257" s="16">
        <v>966.5</v>
      </c>
    </row>
    <row r="258" spans="1:7" s="3" customFormat="1" ht="31.5">
      <c r="A258" s="15" t="s">
        <v>283</v>
      </c>
      <c r="B258" s="26">
        <v>7</v>
      </c>
      <c r="C258" s="26">
        <v>2</v>
      </c>
      <c r="D258" s="27" t="s">
        <v>282</v>
      </c>
      <c r="E258" s="28" t="s">
        <v>698</v>
      </c>
      <c r="F258" s="16">
        <v>587</v>
      </c>
      <c r="G258" s="16">
        <v>587</v>
      </c>
    </row>
    <row r="259" spans="1:7" s="3" customFormat="1" ht="31.5">
      <c r="A259" s="15" t="s">
        <v>711</v>
      </c>
      <c r="B259" s="26">
        <v>7</v>
      </c>
      <c r="C259" s="26">
        <v>2</v>
      </c>
      <c r="D259" s="27" t="s">
        <v>282</v>
      </c>
      <c r="E259" s="28" t="s">
        <v>710</v>
      </c>
      <c r="F259" s="16">
        <v>587</v>
      </c>
      <c r="G259" s="16">
        <v>587</v>
      </c>
    </row>
    <row r="260" spans="1:7" s="3" customFormat="1" ht="31.5">
      <c r="A260" s="15" t="s">
        <v>134</v>
      </c>
      <c r="B260" s="26">
        <v>7</v>
      </c>
      <c r="C260" s="26">
        <v>2</v>
      </c>
      <c r="D260" s="27" t="s">
        <v>133</v>
      </c>
      <c r="E260" s="28" t="s">
        <v>698</v>
      </c>
      <c r="F260" s="16">
        <v>6696.9</v>
      </c>
      <c r="G260" s="16">
        <v>1945</v>
      </c>
    </row>
    <row r="261" spans="1:7" s="3" customFormat="1" ht="31.5">
      <c r="A261" s="15" t="s">
        <v>132</v>
      </c>
      <c r="B261" s="26">
        <v>7</v>
      </c>
      <c r="C261" s="26">
        <v>2</v>
      </c>
      <c r="D261" s="27" t="s">
        <v>131</v>
      </c>
      <c r="E261" s="28" t="s">
        <v>698</v>
      </c>
      <c r="F261" s="16">
        <v>6696.9</v>
      </c>
      <c r="G261" s="16">
        <v>1945</v>
      </c>
    </row>
    <row r="262" spans="1:7" s="3" customFormat="1" ht="63">
      <c r="A262" s="15" t="s">
        <v>277</v>
      </c>
      <c r="B262" s="26">
        <v>7</v>
      </c>
      <c r="C262" s="26">
        <v>2</v>
      </c>
      <c r="D262" s="27" t="s">
        <v>276</v>
      </c>
      <c r="E262" s="28" t="s">
        <v>698</v>
      </c>
      <c r="F262" s="16">
        <v>770</v>
      </c>
      <c r="G262" s="16">
        <v>490</v>
      </c>
    </row>
    <row r="263" spans="1:7" s="3" customFormat="1" ht="31.5">
      <c r="A263" s="15" t="s">
        <v>711</v>
      </c>
      <c r="B263" s="26">
        <v>7</v>
      </c>
      <c r="C263" s="26">
        <v>2</v>
      </c>
      <c r="D263" s="27" t="s">
        <v>276</v>
      </c>
      <c r="E263" s="28" t="s">
        <v>710</v>
      </c>
      <c r="F263" s="16">
        <v>770</v>
      </c>
      <c r="G263" s="16">
        <v>490</v>
      </c>
    </row>
    <row r="264" spans="1:7" s="3" customFormat="1" ht="78.75">
      <c r="A264" s="15" t="s">
        <v>130</v>
      </c>
      <c r="B264" s="26">
        <v>7</v>
      </c>
      <c r="C264" s="26">
        <v>2</v>
      </c>
      <c r="D264" s="27" t="s">
        <v>128</v>
      </c>
      <c r="E264" s="28" t="s">
        <v>698</v>
      </c>
      <c r="F264" s="16">
        <v>4801.8999999999996</v>
      </c>
      <c r="G264" s="16">
        <v>1455</v>
      </c>
    </row>
    <row r="265" spans="1:7" s="3" customFormat="1" ht="31.5">
      <c r="A265" s="15" t="s">
        <v>711</v>
      </c>
      <c r="B265" s="26">
        <v>7</v>
      </c>
      <c r="C265" s="26">
        <v>2</v>
      </c>
      <c r="D265" s="27" t="s">
        <v>128</v>
      </c>
      <c r="E265" s="28" t="s">
        <v>710</v>
      </c>
      <c r="F265" s="16">
        <v>752.5</v>
      </c>
      <c r="G265" s="16">
        <v>1455</v>
      </c>
    </row>
    <row r="266" spans="1:7" s="3" customFormat="1" ht="31.5">
      <c r="A266" s="15" t="s">
        <v>129</v>
      </c>
      <c r="B266" s="26">
        <v>7</v>
      </c>
      <c r="C266" s="26">
        <v>2</v>
      </c>
      <c r="D266" s="27" t="s">
        <v>128</v>
      </c>
      <c r="E266" s="28" t="s">
        <v>127</v>
      </c>
      <c r="F266" s="16">
        <v>4049.4</v>
      </c>
      <c r="G266" s="16">
        <v>0</v>
      </c>
    </row>
    <row r="267" spans="1:7" s="3" customFormat="1" ht="31.5">
      <c r="A267" s="15" t="s">
        <v>275</v>
      </c>
      <c r="B267" s="26">
        <v>7</v>
      </c>
      <c r="C267" s="26">
        <v>2</v>
      </c>
      <c r="D267" s="27" t="s">
        <v>274</v>
      </c>
      <c r="E267" s="28" t="s">
        <v>698</v>
      </c>
      <c r="F267" s="16">
        <v>1125</v>
      </c>
      <c r="G267" s="16">
        <v>0</v>
      </c>
    </row>
    <row r="268" spans="1:7" s="3" customFormat="1" ht="31.5">
      <c r="A268" s="15" t="s">
        <v>723</v>
      </c>
      <c r="B268" s="26">
        <v>7</v>
      </c>
      <c r="C268" s="26">
        <v>2</v>
      </c>
      <c r="D268" s="27" t="s">
        <v>274</v>
      </c>
      <c r="E268" s="28" t="s">
        <v>721</v>
      </c>
      <c r="F268" s="16">
        <v>1125</v>
      </c>
      <c r="G268" s="16">
        <v>0</v>
      </c>
    </row>
    <row r="269" spans="1:7" s="3" customFormat="1" ht="47.25">
      <c r="A269" s="15" t="s">
        <v>273</v>
      </c>
      <c r="B269" s="26">
        <v>7</v>
      </c>
      <c r="C269" s="26">
        <v>2</v>
      </c>
      <c r="D269" s="27" t="s">
        <v>272</v>
      </c>
      <c r="E269" s="28" t="s">
        <v>698</v>
      </c>
      <c r="F269" s="16">
        <v>15</v>
      </c>
      <c r="G269" s="16">
        <v>15</v>
      </c>
    </row>
    <row r="270" spans="1:7" s="3" customFormat="1" ht="47.25">
      <c r="A270" s="15" t="s">
        <v>271</v>
      </c>
      <c r="B270" s="26">
        <v>7</v>
      </c>
      <c r="C270" s="26">
        <v>2</v>
      </c>
      <c r="D270" s="27" t="s">
        <v>270</v>
      </c>
      <c r="E270" s="28" t="s">
        <v>698</v>
      </c>
      <c r="F270" s="16">
        <v>15</v>
      </c>
      <c r="G270" s="16">
        <v>15</v>
      </c>
    </row>
    <row r="271" spans="1:7" s="3" customFormat="1" ht="31.15" customHeight="1">
      <c r="A271" s="15" t="s">
        <v>269</v>
      </c>
      <c r="B271" s="26">
        <v>7</v>
      </c>
      <c r="C271" s="26">
        <v>2</v>
      </c>
      <c r="D271" s="27" t="s">
        <v>268</v>
      </c>
      <c r="E271" s="28" t="s">
        <v>698</v>
      </c>
      <c r="F271" s="16">
        <v>15</v>
      </c>
      <c r="G271" s="16">
        <v>15</v>
      </c>
    </row>
    <row r="272" spans="1:7" s="3" customFormat="1" ht="31.5">
      <c r="A272" s="15" t="s">
        <v>711</v>
      </c>
      <c r="B272" s="26">
        <v>7</v>
      </c>
      <c r="C272" s="26">
        <v>2</v>
      </c>
      <c r="D272" s="27" t="s">
        <v>268</v>
      </c>
      <c r="E272" s="28" t="s">
        <v>710</v>
      </c>
      <c r="F272" s="16">
        <v>15</v>
      </c>
      <c r="G272" s="16">
        <v>15</v>
      </c>
    </row>
    <row r="273" spans="1:7" s="3" customFormat="1" ht="15.75">
      <c r="A273" s="15" t="s">
        <v>267</v>
      </c>
      <c r="B273" s="26">
        <v>7</v>
      </c>
      <c r="C273" s="26">
        <v>3</v>
      </c>
      <c r="D273" s="27" t="s">
        <v>698</v>
      </c>
      <c r="E273" s="28" t="s">
        <v>698</v>
      </c>
      <c r="F273" s="16">
        <v>21159.7</v>
      </c>
      <c r="G273" s="16">
        <v>20169.900000000001</v>
      </c>
    </row>
    <row r="274" spans="1:7" s="3" customFormat="1" ht="15.75">
      <c r="A274" s="15" t="s">
        <v>266</v>
      </c>
      <c r="B274" s="26">
        <v>7</v>
      </c>
      <c r="C274" s="26">
        <v>3</v>
      </c>
      <c r="D274" s="27" t="s">
        <v>265</v>
      </c>
      <c r="E274" s="28" t="s">
        <v>698</v>
      </c>
      <c r="F274" s="16">
        <v>20991.5</v>
      </c>
      <c r="G274" s="16">
        <v>20052.5</v>
      </c>
    </row>
    <row r="275" spans="1:7" s="3" customFormat="1" ht="31.5">
      <c r="A275" s="15" t="s">
        <v>188</v>
      </c>
      <c r="B275" s="26">
        <v>7</v>
      </c>
      <c r="C275" s="26">
        <v>3</v>
      </c>
      <c r="D275" s="27" t="s">
        <v>264</v>
      </c>
      <c r="E275" s="28" t="s">
        <v>698</v>
      </c>
      <c r="F275" s="16">
        <v>12478.9</v>
      </c>
      <c r="G275" s="16">
        <v>11539.9</v>
      </c>
    </row>
    <row r="276" spans="1:7" s="3" customFormat="1" ht="78.75">
      <c r="A276" s="15" t="s">
        <v>697</v>
      </c>
      <c r="B276" s="26">
        <v>7</v>
      </c>
      <c r="C276" s="26">
        <v>3</v>
      </c>
      <c r="D276" s="27" t="s">
        <v>264</v>
      </c>
      <c r="E276" s="28" t="s">
        <v>696</v>
      </c>
      <c r="F276" s="16">
        <v>11040.2</v>
      </c>
      <c r="G276" s="16">
        <v>10105.799999999999</v>
      </c>
    </row>
    <row r="277" spans="1:7" s="3" customFormat="1" ht="31.5">
      <c r="A277" s="15" t="s">
        <v>711</v>
      </c>
      <c r="B277" s="26">
        <v>7</v>
      </c>
      <c r="C277" s="26">
        <v>3</v>
      </c>
      <c r="D277" s="27" t="s">
        <v>264</v>
      </c>
      <c r="E277" s="28" t="s">
        <v>710</v>
      </c>
      <c r="F277" s="16">
        <v>1227.7</v>
      </c>
      <c r="G277" s="16">
        <v>1223.0999999999999</v>
      </c>
    </row>
    <row r="278" spans="1:7" s="3" customFormat="1" ht="15.75">
      <c r="A278" s="15" t="s">
        <v>707</v>
      </c>
      <c r="B278" s="26">
        <v>7</v>
      </c>
      <c r="C278" s="26">
        <v>3</v>
      </c>
      <c r="D278" s="27" t="s">
        <v>264</v>
      </c>
      <c r="E278" s="28" t="s">
        <v>705</v>
      </c>
      <c r="F278" s="16">
        <v>211</v>
      </c>
      <c r="G278" s="16">
        <v>211</v>
      </c>
    </row>
    <row r="279" spans="1:7" s="3" customFormat="1" ht="63">
      <c r="A279" s="15" t="s">
        <v>699</v>
      </c>
      <c r="B279" s="26">
        <v>7</v>
      </c>
      <c r="C279" s="26">
        <v>3</v>
      </c>
      <c r="D279" s="27" t="s">
        <v>263</v>
      </c>
      <c r="E279" s="28" t="s">
        <v>698</v>
      </c>
      <c r="F279" s="16">
        <v>8512.6</v>
      </c>
      <c r="G279" s="16">
        <v>8512.6</v>
      </c>
    </row>
    <row r="280" spans="1:7" s="3" customFormat="1" ht="78.75">
      <c r="A280" s="15" t="s">
        <v>697</v>
      </c>
      <c r="B280" s="26">
        <v>7</v>
      </c>
      <c r="C280" s="26">
        <v>3</v>
      </c>
      <c r="D280" s="27" t="s">
        <v>263</v>
      </c>
      <c r="E280" s="28" t="s">
        <v>696</v>
      </c>
      <c r="F280" s="16">
        <v>8512.6</v>
      </c>
      <c r="G280" s="16">
        <v>8512.6</v>
      </c>
    </row>
    <row r="281" spans="1:7" s="3" customFormat="1" ht="31.5">
      <c r="A281" s="15" t="s">
        <v>261</v>
      </c>
      <c r="B281" s="26">
        <v>7</v>
      </c>
      <c r="C281" s="26">
        <v>3</v>
      </c>
      <c r="D281" s="27" t="s">
        <v>260</v>
      </c>
      <c r="E281" s="28" t="s">
        <v>698</v>
      </c>
      <c r="F281" s="16">
        <v>80</v>
      </c>
      <c r="G281" s="16">
        <v>80</v>
      </c>
    </row>
    <row r="282" spans="1:7" s="3" customFormat="1" ht="78.75">
      <c r="A282" s="15" t="s">
        <v>259</v>
      </c>
      <c r="B282" s="26">
        <v>7</v>
      </c>
      <c r="C282" s="26">
        <v>3</v>
      </c>
      <c r="D282" s="27" t="s">
        <v>258</v>
      </c>
      <c r="E282" s="28" t="s">
        <v>698</v>
      </c>
      <c r="F282" s="16">
        <v>80</v>
      </c>
      <c r="G282" s="16">
        <v>80</v>
      </c>
    </row>
    <row r="283" spans="1:7" s="3" customFormat="1" ht="47.25">
      <c r="A283" s="15" t="s">
        <v>257</v>
      </c>
      <c r="B283" s="26">
        <v>7</v>
      </c>
      <c r="C283" s="26">
        <v>3</v>
      </c>
      <c r="D283" s="27" t="s">
        <v>256</v>
      </c>
      <c r="E283" s="28" t="s">
        <v>698</v>
      </c>
      <c r="F283" s="16">
        <v>80</v>
      </c>
      <c r="G283" s="16">
        <v>80</v>
      </c>
    </row>
    <row r="284" spans="1:7" s="3" customFormat="1" ht="31.5">
      <c r="A284" s="15" t="s">
        <v>711</v>
      </c>
      <c r="B284" s="26">
        <v>7</v>
      </c>
      <c r="C284" s="26">
        <v>3</v>
      </c>
      <c r="D284" s="27" t="s">
        <v>256</v>
      </c>
      <c r="E284" s="28" t="s">
        <v>710</v>
      </c>
      <c r="F284" s="16">
        <v>80</v>
      </c>
      <c r="G284" s="16">
        <v>80</v>
      </c>
    </row>
    <row r="285" spans="1:7" s="3" customFormat="1" ht="63">
      <c r="A285" s="15" t="s">
        <v>101</v>
      </c>
      <c r="B285" s="26">
        <v>7</v>
      </c>
      <c r="C285" s="26">
        <v>3</v>
      </c>
      <c r="D285" s="27" t="s">
        <v>100</v>
      </c>
      <c r="E285" s="28" t="s">
        <v>698</v>
      </c>
      <c r="F285" s="16">
        <v>73.8</v>
      </c>
      <c r="G285" s="16">
        <v>23</v>
      </c>
    </row>
    <row r="286" spans="1:7" s="3" customFormat="1" ht="77.45" customHeight="1">
      <c r="A286" s="15" t="s">
        <v>99</v>
      </c>
      <c r="B286" s="26">
        <v>7</v>
      </c>
      <c r="C286" s="26">
        <v>3</v>
      </c>
      <c r="D286" s="27" t="s">
        <v>98</v>
      </c>
      <c r="E286" s="28" t="s">
        <v>698</v>
      </c>
      <c r="F286" s="16">
        <v>73.8</v>
      </c>
      <c r="G286" s="16">
        <v>23</v>
      </c>
    </row>
    <row r="287" spans="1:7" s="3" customFormat="1" ht="63">
      <c r="A287" s="15" t="s">
        <v>255</v>
      </c>
      <c r="B287" s="26">
        <v>7</v>
      </c>
      <c r="C287" s="26">
        <v>3</v>
      </c>
      <c r="D287" s="27" t="s">
        <v>254</v>
      </c>
      <c r="E287" s="28" t="s">
        <v>698</v>
      </c>
      <c r="F287" s="16">
        <v>73.8</v>
      </c>
      <c r="G287" s="16">
        <v>23</v>
      </c>
    </row>
    <row r="288" spans="1:7" s="3" customFormat="1" ht="31.5">
      <c r="A288" s="15" t="s">
        <v>711</v>
      </c>
      <c r="B288" s="26">
        <v>7</v>
      </c>
      <c r="C288" s="26">
        <v>3</v>
      </c>
      <c r="D288" s="27" t="s">
        <v>254</v>
      </c>
      <c r="E288" s="28" t="s">
        <v>710</v>
      </c>
      <c r="F288" s="16">
        <v>73.8</v>
      </c>
      <c r="G288" s="16">
        <v>23</v>
      </c>
    </row>
    <row r="289" spans="1:7" s="3" customFormat="1" ht="47.25">
      <c r="A289" s="15" t="s">
        <v>331</v>
      </c>
      <c r="B289" s="26">
        <v>7</v>
      </c>
      <c r="C289" s="26">
        <v>3</v>
      </c>
      <c r="D289" s="27" t="s">
        <v>330</v>
      </c>
      <c r="E289" s="28" t="s">
        <v>698</v>
      </c>
      <c r="F289" s="16">
        <v>14.4</v>
      </c>
      <c r="G289" s="16">
        <v>14.4</v>
      </c>
    </row>
    <row r="290" spans="1:7" s="3" customFormat="1" ht="31.5">
      <c r="A290" s="15" t="s">
        <v>329</v>
      </c>
      <c r="B290" s="26">
        <v>7</v>
      </c>
      <c r="C290" s="26">
        <v>3</v>
      </c>
      <c r="D290" s="27" t="s">
        <v>328</v>
      </c>
      <c r="E290" s="28" t="s">
        <v>698</v>
      </c>
      <c r="F290" s="16">
        <v>14.4</v>
      </c>
      <c r="G290" s="16">
        <v>14.4</v>
      </c>
    </row>
    <row r="291" spans="1:7" s="3" customFormat="1" ht="31.5">
      <c r="A291" s="15" t="s">
        <v>348</v>
      </c>
      <c r="B291" s="26">
        <v>7</v>
      </c>
      <c r="C291" s="26">
        <v>3</v>
      </c>
      <c r="D291" s="27" t="s">
        <v>347</v>
      </c>
      <c r="E291" s="28" t="s">
        <v>698</v>
      </c>
      <c r="F291" s="16">
        <v>14.4</v>
      </c>
      <c r="G291" s="16">
        <v>14.4</v>
      </c>
    </row>
    <row r="292" spans="1:7" s="3" customFormat="1" ht="31.5">
      <c r="A292" s="15" t="s">
        <v>709</v>
      </c>
      <c r="B292" s="26">
        <v>7</v>
      </c>
      <c r="C292" s="26">
        <v>3</v>
      </c>
      <c r="D292" s="27" t="s">
        <v>347</v>
      </c>
      <c r="E292" s="28" t="s">
        <v>708</v>
      </c>
      <c r="F292" s="16">
        <v>14.4</v>
      </c>
      <c r="G292" s="16">
        <v>14.4</v>
      </c>
    </row>
    <row r="293" spans="1:7" s="3" customFormat="1" ht="31.5">
      <c r="A293" s="15" t="s">
        <v>28</v>
      </c>
      <c r="B293" s="26">
        <v>7</v>
      </c>
      <c r="C293" s="26">
        <v>5</v>
      </c>
      <c r="D293" s="27" t="s">
        <v>698</v>
      </c>
      <c r="E293" s="28" t="s">
        <v>698</v>
      </c>
      <c r="F293" s="16">
        <v>165.5</v>
      </c>
      <c r="G293" s="16">
        <v>165</v>
      </c>
    </row>
    <row r="294" spans="1:7" s="3" customFormat="1" ht="31.5">
      <c r="A294" s="15" t="s">
        <v>27</v>
      </c>
      <c r="B294" s="26">
        <v>7</v>
      </c>
      <c r="C294" s="26">
        <v>5</v>
      </c>
      <c r="D294" s="27" t="s">
        <v>26</v>
      </c>
      <c r="E294" s="28" t="s">
        <v>698</v>
      </c>
      <c r="F294" s="16">
        <v>80</v>
      </c>
      <c r="G294" s="16">
        <v>75.5</v>
      </c>
    </row>
    <row r="295" spans="1:7" s="3" customFormat="1" ht="15.75">
      <c r="A295" s="15" t="s">
        <v>25</v>
      </c>
      <c r="B295" s="26">
        <v>7</v>
      </c>
      <c r="C295" s="26">
        <v>5</v>
      </c>
      <c r="D295" s="27" t="s">
        <v>24</v>
      </c>
      <c r="E295" s="28" t="s">
        <v>698</v>
      </c>
      <c r="F295" s="16">
        <v>80</v>
      </c>
      <c r="G295" s="16">
        <v>75.5</v>
      </c>
    </row>
    <row r="296" spans="1:7" s="3" customFormat="1" ht="31.5">
      <c r="A296" s="15" t="s">
        <v>711</v>
      </c>
      <c r="B296" s="26">
        <v>7</v>
      </c>
      <c r="C296" s="26">
        <v>5</v>
      </c>
      <c r="D296" s="27" t="s">
        <v>24</v>
      </c>
      <c r="E296" s="28" t="s">
        <v>710</v>
      </c>
      <c r="F296" s="16">
        <v>80</v>
      </c>
      <c r="G296" s="16">
        <v>75.5</v>
      </c>
    </row>
    <row r="297" spans="1:7" s="3" customFormat="1" ht="46.15" customHeight="1">
      <c r="A297" s="15" t="s">
        <v>171</v>
      </c>
      <c r="B297" s="26">
        <v>7</v>
      </c>
      <c r="C297" s="26">
        <v>5</v>
      </c>
      <c r="D297" s="27" t="s">
        <v>170</v>
      </c>
      <c r="E297" s="28" t="s">
        <v>698</v>
      </c>
      <c r="F297" s="16">
        <v>42</v>
      </c>
      <c r="G297" s="16">
        <v>46</v>
      </c>
    </row>
    <row r="298" spans="1:7" s="3" customFormat="1" ht="31.5">
      <c r="A298" s="15" t="s">
        <v>169</v>
      </c>
      <c r="B298" s="26">
        <v>7</v>
      </c>
      <c r="C298" s="26">
        <v>5</v>
      </c>
      <c r="D298" s="27" t="s">
        <v>168</v>
      </c>
      <c r="E298" s="28" t="s">
        <v>698</v>
      </c>
      <c r="F298" s="16">
        <v>42</v>
      </c>
      <c r="G298" s="16">
        <v>46</v>
      </c>
    </row>
    <row r="299" spans="1:7" s="3" customFormat="1" ht="31.5">
      <c r="A299" s="15" t="s">
        <v>186</v>
      </c>
      <c r="B299" s="26">
        <v>7</v>
      </c>
      <c r="C299" s="26">
        <v>5</v>
      </c>
      <c r="D299" s="27" t="s">
        <v>185</v>
      </c>
      <c r="E299" s="28" t="s">
        <v>698</v>
      </c>
      <c r="F299" s="16">
        <v>42</v>
      </c>
      <c r="G299" s="16">
        <v>46</v>
      </c>
    </row>
    <row r="300" spans="1:7" s="3" customFormat="1" ht="31.5">
      <c r="A300" s="15" t="s">
        <v>711</v>
      </c>
      <c r="B300" s="26">
        <v>7</v>
      </c>
      <c r="C300" s="26">
        <v>5</v>
      </c>
      <c r="D300" s="27" t="s">
        <v>185</v>
      </c>
      <c r="E300" s="28" t="s">
        <v>710</v>
      </c>
      <c r="F300" s="16">
        <v>42</v>
      </c>
      <c r="G300" s="16">
        <v>46</v>
      </c>
    </row>
    <row r="301" spans="1:7" s="3" customFormat="1" ht="47.25">
      <c r="A301" s="15" t="s">
        <v>331</v>
      </c>
      <c r="B301" s="26">
        <v>7</v>
      </c>
      <c r="C301" s="26">
        <v>5</v>
      </c>
      <c r="D301" s="27" t="s">
        <v>330</v>
      </c>
      <c r="E301" s="28" t="s">
        <v>698</v>
      </c>
      <c r="F301" s="16">
        <v>20</v>
      </c>
      <c r="G301" s="16">
        <v>20</v>
      </c>
    </row>
    <row r="302" spans="1:7" s="3" customFormat="1" ht="31.5">
      <c r="A302" s="15" t="s">
        <v>329</v>
      </c>
      <c r="B302" s="26">
        <v>7</v>
      </c>
      <c r="C302" s="26">
        <v>5</v>
      </c>
      <c r="D302" s="27" t="s">
        <v>328</v>
      </c>
      <c r="E302" s="28" t="s">
        <v>698</v>
      </c>
      <c r="F302" s="16">
        <v>20</v>
      </c>
      <c r="G302" s="16">
        <v>20</v>
      </c>
    </row>
    <row r="303" spans="1:7" s="3" customFormat="1" ht="15.75">
      <c r="A303" s="15" t="s">
        <v>346</v>
      </c>
      <c r="B303" s="26">
        <v>7</v>
      </c>
      <c r="C303" s="26">
        <v>5</v>
      </c>
      <c r="D303" s="27" t="s">
        <v>345</v>
      </c>
      <c r="E303" s="28" t="s">
        <v>698</v>
      </c>
      <c r="F303" s="16">
        <v>20</v>
      </c>
      <c r="G303" s="16">
        <v>20</v>
      </c>
    </row>
    <row r="304" spans="1:7" s="3" customFormat="1" ht="31.5">
      <c r="A304" s="15" t="s">
        <v>711</v>
      </c>
      <c r="B304" s="26">
        <v>7</v>
      </c>
      <c r="C304" s="26">
        <v>5</v>
      </c>
      <c r="D304" s="27" t="s">
        <v>345</v>
      </c>
      <c r="E304" s="28" t="s">
        <v>710</v>
      </c>
      <c r="F304" s="16">
        <v>20</v>
      </c>
      <c r="G304" s="16">
        <v>20</v>
      </c>
    </row>
    <row r="305" spans="1:7" s="3" customFormat="1" ht="63">
      <c r="A305" s="15" t="s">
        <v>23</v>
      </c>
      <c r="B305" s="26">
        <v>7</v>
      </c>
      <c r="C305" s="26">
        <v>5</v>
      </c>
      <c r="D305" s="27" t="s">
        <v>22</v>
      </c>
      <c r="E305" s="28" t="s">
        <v>698</v>
      </c>
      <c r="F305" s="16">
        <v>23.5</v>
      </c>
      <c r="G305" s="16">
        <v>23.5</v>
      </c>
    </row>
    <row r="306" spans="1:7" s="3" customFormat="1" ht="46.9" customHeight="1">
      <c r="A306" s="15" t="s">
        <v>21</v>
      </c>
      <c r="B306" s="26">
        <v>7</v>
      </c>
      <c r="C306" s="26">
        <v>5</v>
      </c>
      <c r="D306" s="27" t="s">
        <v>20</v>
      </c>
      <c r="E306" s="28" t="s">
        <v>698</v>
      </c>
      <c r="F306" s="16">
        <v>23.5</v>
      </c>
      <c r="G306" s="16">
        <v>23.5</v>
      </c>
    </row>
    <row r="307" spans="1:7" s="3" customFormat="1" ht="46.9" customHeight="1">
      <c r="A307" s="15" t="s">
        <v>19</v>
      </c>
      <c r="B307" s="26">
        <v>7</v>
      </c>
      <c r="C307" s="26">
        <v>5</v>
      </c>
      <c r="D307" s="27" t="s">
        <v>18</v>
      </c>
      <c r="E307" s="28" t="s">
        <v>698</v>
      </c>
      <c r="F307" s="16">
        <v>9.5</v>
      </c>
      <c r="G307" s="16">
        <v>9.5</v>
      </c>
    </row>
    <row r="308" spans="1:7" s="3" customFormat="1" ht="31.5">
      <c r="A308" s="15" t="s">
        <v>711</v>
      </c>
      <c r="B308" s="26">
        <v>7</v>
      </c>
      <c r="C308" s="26">
        <v>5</v>
      </c>
      <c r="D308" s="27" t="s">
        <v>18</v>
      </c>
      <c r="E308" s="28" t="s">
        <v>710</v>
      </c>
      <c r="F308" s="16">
        <v>9.5</v>
      </c>
      <c r="G308" s="16">
        <v>9.5</v>
      </c>
    </row>
    <row r="309" spans="1:7" s="3" customFormat="1" ht="47.25">
      <c r="A309" s="15" t="s">
        <v>17</v>
      </c>
      <c r="B309" s="26">
        <v>7</v>
      </c>
      <c r="C309" s="26">
        <v>5</v>
      </c>
      <c r="D309" s="27" t="s">
        <v>16</v>
      </c>
      <c r="E309" s="28" t="s">
        <v>698</v>
      </c>
      <c r="F309" s="16">
        <v>5.5</v>
      </c>
      <c r="G309" s="16">
        <v>8.5</v>
      </c>
    </row>
    <row r="310" spans="1:7" s="3" customFormat="1" ht="31.5">
      <c r="A310" s="15" t="s">
        <v>711</v>
      </c>
      <c r="B310" s="26">
        <v>7</v>
      </c>
      <c r="C310" s="26">
        <v>5</v>
      </c>
      <c r="D310" s="27" t="s">
        <v>16</v>
      </c>
      <c r="E310" s="28" t="s">
        <v>710</v>
      </c>
      <c r="F310" s="16">
        <v>5.5</v>
      </c>
      <c r="G310" s="16">
        <v>8.5</v>
      </c>
    </row>
    <row r="311" spans="1:7" s="3" customFormat="1" ht="63">
      <c r="A311" s="15" t="s">
        <v>15</v>
      </c>
      <c r="B311" s="26">
        <v>7</v>
      </c>
      <c r="C311" s="26">
        <v>5</v>
      </c>
      <c r="D311" s="27" t="s">
        <v>14</v>
      </c>
      <c r="E311" s="28" t="s">
        <v>698</v>
      </c>
      <c r="F311" s="16">
        <v>8.5</v>
      </c>
      <c r="G311" s="16">
        <v>5.5</v>
      </c>
    </row>
    <row r="312" spans="1:7" s="3" customFormat="1" ht="31.5">
      <c r="A312" s="15" t="s">
        <v>711</v>
      </c>
      <c r="B312" s="26">
        <v>7</v>
      </c>
      <c r="C312" s="26">
        <v>5</v>
      </c>
      <c r="D312" s="27" t="s">
        <v>14</v>
      </c>
      <c r="E312" s="28" t="s">
        <v>710</v>
      </c>
      <c r="F312" s="16">
        <v>8.5</v>
      </c>
      <c r="G312" s="16">
        <v>5.5</v>
      </c>
    </row>
    <row r="313" spans="1:7" s="3" customFormat="1" ht="15.75">
      <c r="A313" s="15" t="s">
        <v>13</v>
      </c>
      <c r="B313" s="26">
        <v>7</v>
      </c>
      <c r="C313" s="26">
        <v>7</v>
      </c>
      <c r="D313" s="27" t="s">
        <v>698</v>
      </c>
      <c r="E313" s="28" t="s">
        <v>698</v>
      </c>
      <c r="F313" s="16">
        <v>989.7</v>
      </c>
      <c r="G313" s="16">
        <v>1045.7</v>
      </c>
    </row>
    <row r="314" spans="1:7" s="3" customFormat="1" ht="47.25">
      <c r="A314" s="15" t="s">
        <v>231</v>
      </c>
      <c r="B314" s="26">
        <v>7</v>
      </c>
      <c r="C314" s="26">
        <v>7</v>
      </c>
      <c r="D314" s="27" t="s">
        <v>230</v>
      </c>
      <c r="E314" s="28" t="s">
        <v>698</v>
      </c>
      <c r="F314" s="16">
        <v>825.7</v>
      </c>
      <c r="G314" s="16">
        <v>825.7</v>
      </c>
    </row>
    <row r="315" spans="1:7" s="3" customFormat="1" ht="63">
      <c r="A315" s="15" t="s">
        <v>229</v>
      </c>
      <c r="B315" s="26">
        <v>7</v>
      </c>
      <c r="C315" s="26">
        <v>7</v>
      </c>
      <c r="D315" s="27" t="s">
        <v>228</v>
      </c>
      <c r="E315" s="28" t="s">
        <v>698</v>
      </c>
      <c r="F315" s="16">
        <v>825.7</v>
      </c>
      <c r="G315" s="16">
        <v>825.7</v>
      </c>
    </row>
    <row r="316" spans="1:7" s="3" customFormat="1" ht="141.75">
      <c r="A316" s="15" t="s">
        <v>253</v>
      </c>
      <c r="B316" s="26">
        <v>7</v>
      </c>
      <c r="C316" s="26">
        <v>7</v>
      </c>
      <c r="D316" s="27" t="s">
        <v>252</v>
      </c>
      <c r="E316" s="28" t="s">
        <v>698</v>
      </c>
      <c r="F316" s="16">
        <v>247.6</v>
      </c>
      <c r="G316" s="16">
        <v>247.6</v>
      </c>
    </row>
    <row r="317" spans="1:7" s="3" customFormat="1" ht="31.5">
      <c r="A317" s="15" t="s">
        <v>711</v>
      </c>
      <c r="B317" s="26">
        <v>7</v>
      </c>
      <c r="C317" s="26">
        <v>7</v>
      </c>
      <c r="D317" s="27" t="s">
        <v>252</v>
      </c>
      <c r="E317" s="28" t="s">
        <v>710</v>
      </c>
      <c r="F317" s="16">
        <v>247.6</v>
      </c>
      <c r="G317" s="16">
        <v>247.6</v>
      </c>
    </row>
    <row r="318" spans="1:7" s="3" customFormat="1" ht="15.75">
      <c r="A318" s="15" t="s">
        <v>251</v>
      </c>
      <c r="B318" s="26">
        <v>7</v>
      </c>
      <c r="C318" s="26">
        <v>7</v>
      </c>
      <c r="D318" s="27" t="s">
        <v>250</v>
      </c>
      <c r="E318" s="28" t="s">
        <v>698</v>
      </c>
      <c r="F318" s="16">
        <v>578.1</v>
      </c>
      <c r="G318" s="16">
        <v>578.1</v>
      </c>
    </row>
    <row r="319" spans="1:7" s="3" customFormat="1" ht="31.5">
      <c r="A319" s="15" t="s">
        <v>711</v>
      </c>
      <c r="B319" s="26">
        <v>7</v>
      </c>
      <c r="C319" s="26">
        <v>7</v>
      </c>
      <c r="D319" s="27" t="s">
        <v>250</v>
      </c>
      <c r="E319" s="28" t="s">
        <v>710</v>
      </c>
      <c r="F319" s="16">
        <v>578.1</v>
      </c>
      <c r="G319" s="16">
        <v>578.1</v>
      </c>
    </row>
    <row r="320" spans="1:7" s="3" customFormat="1" ht="78.75">
      <c r="A320" s="15" t="s">
        <v>12</v>
      </c>
      <c r="B320" s="26">
        <v>7</v>
      </c>
      <c r="C320" s="26">
        <v>7</v>
      </c>
      <c r="D320" s="27" t="s">
        <v>11</v>
      </c>
      <c r="E320" s="28" t="s">
        <v>698</v>
      </c>
      <c r="F320" s="16">
        <v>64</v>
      </c>
      <c r="G320" s="16">
        <v>70</v>
      </c>
    </row>
    <row r="321" spans="1:7" s="3" customFormat="1" ht="78.75">
      <c r="A321" s="15" t="s">
        <v>10</v>
      </c>
      <c r="B321" s="26">
        <v>7</v>
      </c>
      <c r="C321" s="26">
        <v>7</v>
      </c>
      <c r="D321" s="27" t="s">
        <v>9</v>
      </c>
      <c r="E321" s="28" t="s">
        <v>698</v>
      </c>
      <c r="F321" s="16">
        <v>64</v>
      </c>
      <c r="G321" s="16">
        <v>70</v>
      </c>
    </row>
    <row r="322" spans="1:7" s="3" customFormat="1" ht="63">
      <c r="A322" s="15" t="s">
        <v>8</v>
      </c>
      <c r="B322" s="26">
        <v>7</v>
      </c>
      <c r="C322" s="26">
        <v>7</v>
      </c>
      <c r="D322" s="27" t="s">
        <v>7</v>
      </c>
      <c r="E322" s="28" t="s">
        <v>698</v>
      </c>
      <c r="F322" s="16">
        <v>20</v>
      </c>
      <c r="G322" s="16">
        <v>20</v>
      </c>
    </row>
    <row r="323" spans="1:7" s="3" customFormat="1" ht="31.5">
      <c r="A323" s="15" t="s">
        <v>711</v>
      </c>
      <c r="B323" s="26">
        <v>7</v>
      </c>
      <c r="C323" s="26">
        <v>7</v>
      </c>
      <c r="D323" s="27" t="s">
        <v>7</v>
      </c>
      <c r="E323" s="28" t="s">
        <v>710</v>
      </c>
      <c r="F323" s="16">
        <v>20</v>
      </c>
      <c r="G323" s="16">
        <v>20</v>
      </c>
    </row>
    <row r="324" spans="1:7" s="3" customFormat="1" ht="78.75">
      <c r="A324" s="15" t="s">
        <v>6</v>
      </c>
      <c r="B324" s="26">
        <v>7</v>
      </c>
      <c r="C324" s="26">
        <v>7</v>
      </c>
      <c r="D324" s="27" t="s">
        <v>5</v>
      </c>
      <c r="E324" s="28" t="s">
        <v>698</v>
      </c>
      <c r="F324" s="16">
        <v>24</v>
      </c>
      <c r="G324" s="16">
        <v>30</v>
      </c>
    </row>
    <row r="325" spans="1:7" s="3" customFormat="1" ht="31.5">
      <c r="A325" s="15" t="s">
        <v>711</v>
      </c>
      <c r="B325" s="26">
        <v>7</v>
      </c>
      <c r="C325" s="26">
        <v>7</v>
      </c>
      <c r="D325" s="27" t="s">
        <v>5</v>
      </c>
      <c r="E325" s="28" t="s">
        <v>710</v>
      </c>
      <c r="F325" s="16">
        <v>24</v>
      </c>
      <c r="G325" s="16">
        <v>30</v>
      </c>
    </row>
    <row r="326" spans="1:7" s="3" customFormat="1" ht="47.25">
      <c r="A326" s="15" t="s">
        <v>4</v>
      </c>
      <c r="B326" s="26">
        <v>7</v>
      </c>
      <c r="C326" s="26">
        <v>7</v>
      </c>
      <c r="D326" s="27" t="s">
        <v>3</v>
      </c>
      <c r="E326" s="28" t="s">
        <v>698</v>
      </c>
      <c r="F326" s="16">
        <v>20</v>
      </c>
      <c r="G326" s="16">
        <v>20</v>
      </c>
    </row>
    <row r="327" spans="1:7" s="3" customFormat="1" ht="31.5">
      <c r="A327" s="15" t="s">
        <v>711</v>
      </c>
      <c r="B327" s="26">
        <v>7</v>
      </c>
      <c r="C327" s="26">
        <v>7</v>
      </c>
      <c r="D327" s="27" t="s">
        <v>3</v>
      </c>
      <c r="E327" s="28" t="s">
        <v>710</v>
      </c>
      <c r="F327" s="16">
        <v>20</v>
      </c>
      <c r="G327" s="16">
        <v>20</v>
      </c>
    </row>
    <row r="328" spans="1:7" s="3" customFormat="1" ht="31.5">
      <c r="A328" s="15" t="s">
        <v>2</v>
      </c>
      <c r="B328" s="26">
        <v>7</v>
      </c>
      <c r="C328" s="26">
        <v>7</v>
      </c>
      <c r="D328" s="27" t="s">
        <v>1</v>
      </c>
      <c r="E328" s="28" t="s">
        <v>698</v>
      </c>
      <c r="F328" s="16">
        <v>100</v>
      </c>
      <c r="G328" s="16">
        <v>150</v>
      </c>
    </row>
    <row r="329" spans="1:7" s="3" customFormat="1" ht="126">
      <c r="A329" s="15" t="s">
        <v>0</v>
      </c>
      <c r="B329" s="26">
        <v>7</v>
      </c>
      <c r="C329" s="26">
        <v>7</v>
      </c>
      <c r="D329" s="27" t="s">
        <v>837</v>
      </c>
      <c r="E329" s="28" t="s">
        <v>698</v>
      </c>
      <c r="F329" s="16">
        <v>100</v>
      </c>
      <c r="G329" s="16">
        <v>150</v>
      </c>
    </row>
    <row r="330" spans="1:7" s="3" customFormat="1" ht="31.5">
      <c r="A330" s="15" t="s">
        <v>832</v>
      </c>
      <c r="B330" s="26">
        <v>7</v>
      </c>
      <c r="C330" s="26">
        <v>7</v>
      </c>
      <c r="D330" s="27" t="s">
        <v>831</v>
      </c>
      <c r="E330" s="28" t="s">
        <v>698</v>
      </c>
      <c r="F330" s="16">
        <v>15</v>
      </c>
      <c r="G330" s="16">
        <v>25</v>
      </c>
    </row>
    <row r="331" spans="1:7" s="3" customFormat="1" ht="31.5">
      <c r="A331" s="15" t="s">
        <v>711</v>
      </c>
      <c r="B331" s="26">
        <v>7</v>
      </c>
      <c r="C331" s="26">
        <v>7</v>
      </c>
      <c r="D331" s="27" t="s">
        <v>831</v>
      </c>
      <c r="E331" s="28" t="s">
        <v>710</v>
      </c>
      <c r="F331" s="16">
        <v>15</v>
      </c>
      <c r="G331" s="16">
        <v>25</v>
      </c>
    </row>
    <row r="332" spans="1:7" s="3" customFormat="1" ht="63">
      <c r="A332" s="15" t="s">
        <v>830</v>
      </c>
      <c r="B332" s="26">
        <v>7</v>
      </c>
      <c r="C332" s="26">
        <v>7</v>
      </c>
      <c r="D332" s="27" t="s">
        <v>829</v>
      </c>
      <c r="E332" s="28" t="s">
        <v>698</v>
      </c>
      <c r="F332" s="16">
        <v>25</v>
      </c>
      <c r="G332" s="16">
        <v>45</v>
      </c>
    </row>
    <row r="333" spans="1:7" s="3" customFormat="1" ht="31.5">
      <c r="A333" s="15" t="s">
        <v>711</v>
      </c>
      <c r="B333" s="26">
        <v>7</v>
      </c>
      <c r="C333" s="26">
        <v>7</v>
      </c>
      <c r="D333" s="27" t="s">
        <v>829</v>
      </c>
      <c r="E333" s="28" t="s">
        <v>710</v>
      </c>
      <c r="F333" s="16">
        <v>25</v>
      </c>
      <c r="G333" s="16">
        <v>45</v>
      </c>
    </row>
    <row r="334" spans="1:7" s="3" customFormat="1" ht="47.25">
      <c r="A334" s="15" t="s">
        <v>828</v>
      </c>
      <c r="B334" s="26">
        <v>7</v>
      </c>
      <c r="C334" s="26">
        <v>7</v>
      </c>
      <c r="D334" s="27" t="s">
        <v>827</v>
      </c>
      <c r="E334" s="28" t="s">
        <v>698</v>
      </c>
      <c r="F334" s="16">
        <v>35</v>
      </c>
      <c r="G334" s="16">
        <v>40</v>
      </c>
    </row>
    <row r="335" spans="1:7" s="3" customFormat="1" ht="31.5">
      <c r="A335" s="15" t="s">
        <v>711</v>
      </c>
      <c r="B335" s="26">
        <v>7</v>
      </c>
      <c r="C335" s="26">
        <v>7</v>
      </c>
      <c r="D335" s="27" t="s">
        <v>827</v>
      </c>
      <c r="E335" s="28" t="s">
        <v>710</v>
      </c>
      <c r="F335" s="16">
        <v>35</v>
      </c>
      <c r="G335" s="16">
        <v>40</v>
      </c>
    </row>
    <row r="336" spans="1:7" s="3" customFormat="1" ht="31.5">
      <c r="A336" s="15" t="s">
        <v>826</v>
      </c>
      <c r="B336" s="26">
        <v>7</v>
      </c>
      <c r="C336" s="26">
        <v>7</v>
      </c>
      <c r="D336" s="27" t="s">
        <v>825</v>
      </c>
      <c r="E336" s="28" t="s">
        <v>698</v>
      </c>
      <c r="F336" s="16">
        <v>5</v>
      </c>
      <c r="G336" s="16">
        <v>10</v>
      </c>
    </row>
    <row r="337" spans="1:7" s="3" customFormat="1" ht="31.5">
      <c r="A337" s="15" t="s">
        <v>711</v>
      </c>
      <c r="B337" s="26">
        <v>7</v>
      </c>
      <c r="C337" s="26">
        <v>7</v>
      </c>
      <c r="D337" s="27" t="s">
        <v>825</v>
      </c>
      <c r="E337" s="28" t="s">
        <v>710</v>
      </c>
      <c r="F337" s="16">
        <v>5</v>
      </c>
      <c r="G337" s="16">
        <v>10</v>
      </c>
    </row>
    <row r="338" spans="1:7" s="3" customFormat="1" ht="31.5">
      <c r="A338" s="15" t="s">
        <v>824</v>
      </c>
      <c r="B338" s="26">
        <v>7</v>
      </c>
      <c r="C338" s="26">
        <v>7</v>
      </c>
      <c r="D338" s="27" t="s">
        <v>823</v>
      </c>
      <c r="E338" s="28" t="s">
        <v>698</v>
      </c>
      <c r="F338" s="16">
        <v>10</v>
      </c>
      <c r="G338" s="16">
        <v>15</v>
      </c>
    </row>
    <row r="339" spans="1:7" s="3" customFormat="1" ht="31.5">
      <c r="A339" s="15" t="s">
        <v>711</v>
      </c>
      <c r="B339" s="26">
        <v>7</v>
      </c>
      <c r="C339" s="26">
        <v>7</v>
      </c>
      <c r="D339" s="27" t="s">
        <v>823</v>
      </c>
      <c r="E339" s="28" t="s">
        <v>710</v>
      </c>
      <c r="F339" s="16">
        <v>10</v>
      </c>
      <c r="G339" s="16">
        <v>15</v>
      </c>
    </row>
    <row r="340" spans="1:7" s="3" customFormat="1" ht="47.25">
      <c r="A340" s="15" t="s">
        <v>822</v>
      </c>
      <c r="B340" s="26">
        <v>7</v>
      </c>
      <c r="C340" s="26">
        <v>7</v>
      </c>
      <c r="D340" s="27" t="s">
        <v>821</v>
      </c>
      <c r="E340" s="28" t="s">
        <v>698</v>
      </c>
      <c r="F340" s="16">
        <v>10</v>
      </c>
      <c r="G340" s="16">
        <v>15</v>
      </c>
    </row>
    <row r="341" spans="1:7" s="3" customFormat="1" ht="31.5">
      <c r="A341" s="15" t="s">
        <v>711</v>
      </c>
      <c r="B341" s="26">
        <v>7</v>
      </c>
      <c r="C341" s="26">
        <v>7</v>
      </c>
      <c r="D341" s="27" t="s">
        <v>821</v>
      </c>
      <c r="E341" s="28" t="s">
        <v>710</v>
      </c>
      <c r="F341" s="16">
        <v>10</v>
      </c>
      <c r="G341" s="16">
        <v>15</v>
      </c>
    </row>
    <row r="342" spans="1:7" s="3" customFormat="1" ht="15.75">
      <c r="A342" s="15" t="s">
        <v>249</v>
      </c>
      <c r="B342" s="26">
        <v>7</v>
      </c>
      <c r="C342" s="26">
        <v>9</v>
      </c>
      <c r="D342" s="27" t="s">
        <v>698</v>
      </c>
      <c r="E342" s="28" t="s">
        <v>698</v>
      </c>
      <c r="F342" s="16">
        <v>5882.5</v>
      </c>
      <c r="G342" s="16">
        <v>5660.9</v>
      </c>
    </row>
    <row r="343" spans="1:7" s="3" customFormat="1" ht="31.5">
      <c r="A343" s="15" t="s">
        <v>715</v>
      </c>
      <c r="B343" s="26">
        <v>7</v>
      </c>
      <c r="C343" s="26">
        <v>9</v>
      </c>
      <c r="D343" s="27" t="s">
        <v>714</v>
      </c>
      <c r="E343" s="28" t="s">
        <v>698</v>
      </c>
      <c r="F343" s="16">
        <v>1647.5</v>
      </c>
      <c r="G343" s="16">
        <v>1581.9</v>
      </c>
    </row>
    <row r="344" spans="1:7" s="3" customFormat="1" ht="15.75">
      <c r="A344" s="15" t="s">
        <v>713</v>
      </c>
      <c r="B344" s="26">
        <v>7</v>
      </c>
      <c r="C344" s="26">
        <v>9</v>
      </c>
      <c r="D344" s="27" t="s">
        <v>712</v>
      </c>
      <c r="E344" s="28" t="s">
        <v>698</v>
      </c>
      <c r="F344" s="16">
        <v>1647.5</v>
      </c>
      <c r="G344" s="16">
        <v>1581.9</v>
      </c>
    </row>
    <row r="345" spans="1:7" s="3" customFormat="1" ht="31.5">
      <c r="A345" s="15" t="s">
        <v>701</v>
      </c>
      <c r="B345" s="26">
        <v>7</v>
      </c>
      <c r="C345" s="26">
        <v>9</v>
      </c>
      <c r="D345" s="27" t="s">
        <v>706</v>
      </c>
      <c r="E345" s="28" t="s">
        <v>698</v>
      </c>
      <c r="F345" s="16">
        <v>1647.5</v>
      </c>
      <c r="G345" s="16">
        <v>1581.9</v>
      </c>
    </row>
    <row r="346" spans="1:7" s="3" customFormat="1" ht="78.75">
      <c r="A346" s="15" t="s">
        <v>697</v>
      </c>
      <c r="B346" s="26">
        <v>7</v>
      </c>
      <c r="C346" s="26">
        <v>9</v>
      </c>
      <c r="D346" s="27" t="s">
        <v>706</v>
      </c>
      <c r="E346" s="28" t="s">
        <v>696</v>
      </c>
      <c r="F346" s="16">
        <v>1429.5</v>
      </c>
      <c r="G346" s="16">
        <v>1365.5</v>
      </c>
    </row>
    <row r="347" spans="1:7" s="3" customFormat="1" ht="31.5">
      <c r="A347" s="15" t="s">
        <v>711</v>
      </c>
      <c r="B347" s="26">
        <v>7</v>
      </c>
      <c r="C347" s="26">
        <v>9</v>
      </c>
      <c r="D347" s="27" t="s">
        <v>706</v>
      </c>
      <c r="E347" s="28" t="s">
        <v>710</v>
      </c>
      <c r="F347" s="16">
        <v>203.6</v>
      </c>
      <c r="G347" s="16">
        <v>202</v>
      </c>
    </row>
    <row r="348" spans="1:7" s="3" customFormat="1" ht="15.75">
      <c r="A348" s="15" t="s">
        <v>707</v>
      </c>
      <c r="B348" s="26">
        <v>7</v>
      </c>
      <c r="C348" s="26">
        <v>9</v>
      </c>
      <c r="D348" s="27" t="s">
        <v>706</v>
      </c>
      <c r="E348" s="28" t="s">
        <v>705</v>
      </c>
      <c r="F348" s="16">
        <v>14.4</v>
      </c>
      <c r="G348" s="16">
        <v>14.4</v>
      </c>
    </row>
    <row r="349" spans="1:7" s="3" customFormat="1" ht="31.5">
      <c r="A349" s="15" t="s">
        <v>245</v>
      </c>
      <c r="B349" s="26">
        <v>7</v>
      </c>
      <c r="C349" s="26">
        <v>9</v>
      </c>
      <c r="D349" s="27" t="s">
        <v>244</v>
      </c>
      <c r="E349" s="28" t="s">
        <v>698</v>
      </c>
      <c r="F349" s="16">
        <v>4167.7</v>
      </c>
      <c r="G349" s="16">
        <v>4011.7</v>
      </c>
    </row>
    <row r="350" spans="1:7" s="3" customFormat="1" ht="31.5">
      <c r="A350" s="15" t="s">
        <v>243</v>
      </c>
      <c r="B350" s="26">
        <v>7</v>
      </c>
      <c r="C350" s="26">
        <v>9</v>
      </c>
      <c r="D350" s="27" t="s">
        <v>242</v>
      </c>
      <c r="E350" s="28" t="s">
        <v>698</v>
      </c>
      <c r="F350" s="16">
        <v>4167.7</v>
      </c>
      <c r="G350" s="16">
        <v>4011.7</v>
      </c>
    </row>
    <row r="351" spans="1:7" s="3" customFormat="1" ht="31.5">
      <c r="A351" s="15" t="s">
        <v>188</v>
      </c>
      <c r="B351" s="26">
        <v>7</v>
      </c>
      <c r="C351" s="26">
        <v>9</v>
      </c>
      <c r="D351" s="27" t="s">
        <v>241</v>
      </c>
      <c r="E351" s="28" t="s">
        <v>698</v>
      </c>
      <c r="F351" s="16">
        <v>3667.7</v>
      </c>
      <c r="G351" s="16">
        <v>3511.7</v>
      </c>
    </row>
    <row r="352" spans="1:7" s="3" customFormat="1" ht="78.75">
      <c r="A352" s="15" t="s">
        <v>697</v>
      </c>
      <c r="B352" s="26">
        <v>7</v>
      </c>
      <c r="C352" s="26">
        <v>9</v>
      </c>
      <c r="D352" s="27" t="s">
        <v>241</v>
      </c>
      <c r="E352" s="28" t="s">
        <v>696</v>
      </c>
      <c r="F352" s="16">
        <v>3562.8</v>
      </c>
      <c r="G352" s="16">
        <v>3406.8</v>
      </c>
    </row>
    <row r="353" spans="1:7" s="3" customFormat="1" ht="31.5">
      <c r="A353" s="15" t="s">
        <v>711</v>
      </c>
      <c r="B353" s="26">
        <v>7</v>
      </c>
      <c r="C353" s="26">
        <v>9</v>
      </c>
      <c r="D353" s="27" t="s">
        <v>241</v>
      </c>
      <c r="E353" s="28" t="s">
        <v>710</v>
      </c>
      <c r="F353" s="16">
        <v>104.9</v>
      </c>
      <c r="G353" s="16">
        <v>104.9</v>
      </c>
    </row>
    <row r="354" spans="1:7" s="3" customFormat="1" ht="63">
      <c r="A354" s="15" t="s">
        <v>699</v>
      </c>
      <c r="B354" s="26">
        <v>7</v>
      </c>
      <c r="C354" s="26">
        <v>9</v>
      </c>
      <c r="D354" s="27" t="s">
        <v>240</v>
      </c>
      <c r="E354" s="28" t="s">
        <v>698</v>
      </c>
      <c r="F354" s="16">
        <v>500</v>
      </c>
      <c r="G354" s="16">
        <v>500</v>
      </c>
    </row>
    <row r="355" spans="1:7" s="3" customFormat="1" ht="78.75">
      <c r="A355" s="15" t="s">
        <v>697</v>
      </c>
      <c r="B355" s="26">
        <v>7</v>
      </c>
      <c r="C355" s="26">
        <v>9</v>
      </c>
      <c r="D355" s="27" t="s">
        <v>240</v>
      </c>
      <c r="E355" s="28" t="s">
        <v>696</v>
      </c>
      <c r="F355" s="16">
        <v>500</v>
      </c>
      <c r="G355" s="16">
        <v>500</v>
      </c>
    </row>
    <row r="356" spans="1:7" s="3" customFormat="1" ht="47.25">
      <c r="A356" s="15" t="s">
        <v>756</v>
      </c>
      <c r="B356" s="26">
        <v>7</v>
      </c>
      <c r="C356" s="26">
        <v>9</v>
      </c>
      <c r="D356" s="27" t="s">
        <v>755</v>
      </c>
      <c r="E356" s="28" t="s">
        <v>698</v>
      </c>
      <c r="F356" s="16">
        <v>37.299999999999997</v>
      </c>
      <c r="G356" s="16">
        <v>37.299999999999997</v>
      </c>
    </row>
    <row r="357" spans="1:7" s="3" customFormat="1" ht="47.25">
      <c r="A357" s="15" t="s">
        <v>754</v>
      </c>
      <c r="B357" s="26">
        <v>7</v>
      </c>
      <c r="C357" s="26">
        <v>9</v>
      </c>
      <c r="D357" s="27" t="s">
        <v>753</v>
      </c>
      <c r="E357" s="28" t="s">
        <v>698</v>
      </c>
      <c r="F357" s="16">
        <v>37.299999999999997</v>
      </c>
      <c r="G357" s="16">
        <v>37.299999999999997</v>
      </c>
    </row>
    <row r="358" spans="1:7" s="3" customFormat="1" ht="31.5">
      <c r="A358" s="15" t="s">
        <v>223</v>
      </c>
      <c r="B358" s="26">
        <v>7</v>
      </c>
      <c r="C358" s="26">
        <v>9</v>
      </c>
      <c r="D358" s="27" t="s">
        <v>222</v>
      </c>
      <c r="E358" s="28" t="s">
        <v>698</v>
      </c>
      <c r="F358" s="16">
        <v>26</v>
      </c>
      <c r="G358" s="16">
        <v>26</v>
      </c>
    </row>
    <row r="359" spans="1:7" s="3" customFormat="1" ht="31.5">
      <c r="A359" s="15" t="s">
        <v>711</v>
      </c>
      <c r="B359" s="26">
        <v>7</v>
      </c>
      <c r="C359" s="26">
        <v>9</v>
      </c>
      <c r="D359" s="27" t="s">
        <v>222</v>
      </c>
      <c r="E359" s="28" t="s">
        <v>710</v>
      </c>
      <c r="F359" s="16">
        <v>26</v>
      </c>
      <c r="G359" s="16">
        <v>26</v>
      </c>
    </row>
    <row r="360" spans="1:7" s="3" customFormat="1" ht="31.5">
      <c r="A360" s="15" t="s">
        <v>221</v>
      </c>
      <c r="B360" s="26">
        <v>7</v>
      </c>
      <c r="C360" s="26">
        <v>9</v>
      </c>
      <c r="D360" s="27" t="s">
        <v>220</v>
      </c>
      <c r="E360" s="28" t="s">
        <v>698</v>
      </c>
      <c r="F360" s="16">
        <v>11.3</v>
      </c>
      <c r="G360" s="16">
        <v>11.3</v>
      </c>
    </row>
    <row r="361" spans="1:7" s="3" customFormat="1" ht="31.5">
      <c r="A361" s="15" t="s">
        <v>711</v>
      </c>
      <c r="B361" s="26">
        <v>7</v>
      </c>
      <c r="C361" s="26">
        <v>9</v>
      </c>
      <c r="D361" s="27" t="s">
        <v>220</v>
      </c>
      <c r="E361" s="28" t="s">
        <v>710</v>
      </c>
      <c r="F361" s="16">
        <v>11.3</v>
      </c>
      <c r="G361" s="16">
        <v>11.3</v>
      </c>
    </row>
    <row r="362" spans="1:7" s="3" customFormat="1" ht="46.15" customHeight="1">
      <c r="A362" s="15" t="s">
        <v>219</v>
      </c>
      <c r="B362" s="26">
        <v>7</v>
      </c>
      <c r="C362" s="26">
        <v>9</v>
      </c>
      <c r="D362" s="27" t="s">
        <v>218</v>
      </c>
      <c r="E362" s="28" t="s">
        <v>698</v>
      </c>
      <c r="F362" s="16">
        <v>15</v>
      </c>
      <c r="G362" s="16">
        <v>15</v>
      </c>
    </row>
    <row r="363" spans="1:7" s="3" customFormat="1" ht="76.900000000000006" customHeight="1">
      <c r="A363" s="15" t="s">
        <v>217</v>
      </c>
      <c r="B363" s="26">
        <v>7</v>
      </c>
      <c r="C363" s="26">
        <v>9</v>
      </c>
      <c r="D363" s="27" t="s">
        <v>216</v>
      </c>
      <c r="E363" s="28" t="s">
        <v>698</v>
      </c>
      <c r="F363" s="16">
        <v>15</v>
      </c>
      <c r="G363" s="16">
        <v>15</v>
      </c>
    </row>
    <row r="364" spans="1:7" s="3" customFormat="1" ht="110.25">
      <c r="A364" s="15" t="s">
        <v>215</v>
      </c>
      <c r="B364" s="26">
        <v>7</v>
      </c>
      <c r="C364" s="26">
        <v>9</v>
      </c>
      <c r="D364" s="27" t="s">
        <v>214</v>
      </c>
      <c r="E364" s="28" t="s">
        <v>698</v>
      </c>
      <c r="F364" s="16">
        <v>10</v>
      </c>
      <c r="G364" s="16">
        <v>10</v>
      </c>
    </row>
    <row r="365" spans="1:7" s="3" customFormat="1" ht="31.5">
      <c r="A365" s="15" t="s">
        <v>711</v>
      </c>
      <c r="B365" s="26">
        <v>7</v>
      </c>
      <c r="C365" s="26">
        <v>9</v>
      </c>
      <c r="D365" s="27" t="s">
        <v>214</v>
      </c>
      <c r="E365" s="28" t="s">
        <v>710</v>
      </c>
      <c r="F365" s="16">
        <v>10</v>
      </c>
      <c r="G365" s="16">
        <v>10</v>
      </c>
    </row>
    <row r="366" spans="1:7" s="3" customFormat="1" ht="78.75">
      <c r="A366" s="15" t="s">
        <v>213</v>
      </c>
      <c r="B366" s="26">
        <v>7</v>
      </c>
      <c r="C366" s="26">
        <v>9</v>
      </c>
      <c r="D366" s="27" t="s">
        <v>212</v>
      </c>
      <c r="E366" s="28" t="s">
        <v>698</v>
      </c>
      <c r="F366" s="16">
        <v>5</v>
      </c>
      <c r="G366" s="16">
        <v>5</v>
      </c>
    </row>
    <row r="367" spans="1:7" s="3" customFormat="1" ht="31.5">
      <c r="A367" s="15" t="s">
        <v>711</v>
      </c>
      <c r="B367" s="26">
        <v>7</v>
      </c>
      <c r="C367" s="26">
        <v>9</v>
      </c>
      <c r="D367" s="27" t="s">
        <v>212</v>
      </c>
      <c r="E367" s="28" t="s">
        <v>710</v>
      </c>
      <c r="F367" s="16">
        <v>5</v>
      </c>
      <c r="G367" s="16">
        <v>5</v>
      </c>
    </row>
    <row r="368" spans="1:7" s="3" customFormat="1" ht="47.25">
      <c r="A368" s="15" t="s">
        <v>211</v>
      </c>
      <c r="B368" s="26">
        <v>7</v>
      </c>
      <c r="C368" s="26">
        <v>9</v>
      </c>
      <c r="D368" s="27" t="s">
        <v>210</v>
      </c>
      <c r="E368" s="28" t="s">
        <v>698</v>
      </c>
      <c r="F368" s="16">
        <v>15</v>
      </c>
      <c r="G368" s="16">
        <v>15</v>
      </c>
    </row>
    <row r="369" spans="1:7" s="3" customFormat="1" ht="63">
      <c r="A369" s="15" t="s">
        <v>209</v>
      </c>
      <c r="B369" s="26">
        <v>7</v>
      </c>
      <c r="C369" s="26">
        <v>9</v>
      </c>
      <c r="D369" s="27" t="s">
        <v>208</v>
      </c>
      <c r="E369" s="28" t="s">
        <v>698</v>
      </c>
      <c r="F369" s="16">
        <v>15</v>
      </c>
      <c r="G369" s="16">
        <v>15</v>
      </c>
    </row>
    <row r="370" spans="1:7" s="3" customFormat="1" ht="110.25">
      <c r="A370" s="15" t="s">
        <v>207</v>
      </c>
      <c r="B370" s="26">
        <v>7</v>
      </c>
      <c r="C370" s="26">
        <v>9</v>
      </c>
      <c r="D370" s="27" t="s">
        <v>206</v>
      </c>
      <c r="E370" s="28" t="s">
        <v>698</v>
      </c>
      <c r="F370" s="16">
        <v>15</v>
      </c>
      <c r="G370" s="16">
        <v>15</v>
      </c>
    </row>
    <row r="371" spans="1:7" s="3" customFormat="1" ht="31.5">
      <c r="A371" s="15" t="s">
        <v>711</v>
      </c>
      <c r="B371" s="26">
        <v>7</v>
      </c>
      <c r="C371" s="26">
        <v>9</v>
      </c>
      <c r="D371" s="27" t="s">
        <v>206</v>
      </c>
      <c r="E371" s="28" t="s">
        <v>710</v>
      </c>
      <c r="F371" s="16">
        <v>15</v>
      </c>
      <c r="G371" s="16">
        <v>15</v>
      </c>
    </row>
    <row r="372" spans="1:7" s="19" customFormat="1" ht="15.75">
      <c r="A372" s="17" t="s">
        <v>126</v>
      </c>
      <c r="B372" s="23">
        <v>8</v>
      </c>
      <c r="C372" s="23">
        <v>0</v>
      </c>
      <c r="D372" s="24" t="s">
        <v>698</v>
      </c>
      <c r="E372" s="25" t="s">
        <v>698</v>
      </c>
      <c r="F372" s="18">
        <v>20645</v>
      </c>
      <c r="G372" s="18">
        <v>20222.3</v>
      </c>
    </row>
    <row r="373" spans="1:7" s="3" customFormat="1" ht="15.75">
      <c r="A373" s="15" t="s">
        <v>125</v>
      </c>
      <c r="B373" s="26">
        <v>8</v>
      </c>
      <c r="C373" s="26">
        <v>1</v>
      </c>
      <c r="D373" s="27" t="s">
        <v>698</v>
      </c>
      <c r="E373" s="28" t="s">
        <v>698</v>
      </c>
      <c r="F373" s="16">
        <v>19732.099999999999</v>
      </c>
      <c r="G373" s="16">
        <v>19340.5</v>
      </c>
    </row>
    <row r="374" spans="1:7" s="3" customFormat="1" ht="15.75">
      <c r="A374" s="15" t="s">
        <v>344</v>
      </c>
      <c r="B374" s="26">
        <v>8</v>
      </c>
      <c r="C374" s="26">
        <v>1</v>
      </c>
      <c r="D374" s="27" t="s">
        <v>343</v>
      </c>
      <c r="E374" s="28" t="s">
        <v>698</v>
      </c>
      <c r="F374" s="16">
        <v>5733.3</v>
      </c>
      <c r="G374" s="16">
        <v>5590</v>
      </c>
    </row>
    <row r="375" spans="1:7" s="3" customFormat="1" ht="31.5">
      <c r="A375" s="15" t="s">
        <v>188</v>
      </c>
      <c r="B375" s="26">
        <v>8</v>
      </c>
      <c r="C375" s="26">
        <v>1</v>
      </c>
      <c r="D375" s="27" t="s">
        <v>342</v>
      </c>
      <c r="E375" s="28" t="s">
        <v>698</v>
      </c>
      <c r="F375" s="16">
        <v>5233.3</v>
      </c>
      <c r="G375" s="16">
        <v>5090</v>
      </c>
    </row>
    <row r="376" spans="1:7" s="3" customFormat="1" ht="78.75">
      <c r="A376" s="15" t="s">
        <v>697</v>
      </c>
      <c r="B376" s="26">
        <v>8</v>
      </c>
      <c r="C376" s="26">
        <v>1</v>
      </c>
      <c r="D376" s="27" t="s">
        <v>342</v>
      </c>
      <c r="E376" s="28" t="s">
        <v>696</v>
      </c>
      <c r="F376" s="16">
        <v>4950.1000000000004</v>
      </c>
      <c r="G376" s="16">
        <v>4810.5</v>
      </c>
    </row>
    <row r="377" spans="1:7" s="3" customFormat="1" ht="31.5">
      <c r="A377" s="15" t="s">
        <v>711</v>
      </c>
      <c r="B377" s="26">
        <v>8</v>
      </c>
      <c r="C377" s="26">
        <v>1</v>
      </c>
      <c r="D377" s="27" t="s">
        <v>342</v>
      </c>
      <c r="E377" s="28" t="s">
        <v>710</v>
      </c>
      <c r="F377" s="16">
        <v>263.2</v>
      </c>
      <c r="G377" s="16">
        <v>259.39999999999998</v>
      </c>
    </row>
    <row r="378" spans="1:7" s="3" customFormat="1" ht="15.75">
      <c r="A378" s="15" t="s">
        <v>707</v>
      </c>
      <c r="B378" s="26">
        <v>8</v>
      </c>
      <c r="C378" s="26">
        <v>1</v>
      </c>
      <c r="D378" s="27" t="s">
        <v>342</v>
      </c>
      <c r="E378" s="28" t="s">
        <v>705</v>
      </c>
      <c r="F378" s="16">
        <v>20</v>
      </c>
      <c r="G378" s="16">
        <v>20.100000000000001</v>
      </c>
    </row>
    <row r="379" spans="1:7" s="3" customFormat="1" ht="63">
      <c r="A379" s="15" t="s">
        <v>699</v>
      </c>
      <c r="B379" s="26">
        <v>8</v>
      </c>
      <c r="C379" s="26">
        <v>1</v>
      </c>
      <c r="D379" s="27" t="s">
        <v>341</v>
      </c>
      <c r="E379" s="28" t="s">
        <v>698</v>
      </c>
      <c r="F379" s="16">
        <v>500</v>
      </c>
      <c r="G379" s="16">
        <v>500</v>
      </c>
    </row>
    <row r="380" spans="1:7" s="3" customFormat="1" ht="78.75">
      <c r="A380" s="15" t="s">
        <v>697</v>
      </c>
      <c r="B380" s="26">
        <v>8</v>
      </c>
      <c r="C380" s="26">
        <v>1</v>
      </c>
      <c r="D380" s="27" t="s">
        <v>341</v>
      </c>
      <c r="E380" s="28" t="s">
        <v>696</v>
      </c>
      <c r="F380" s="16">
        <v>500</v>
      </c>
      <c r="G380" s="16">
        <v>500</v>
      </c>
    </row>
    <row r="381" spans="1:7" s="3" customFormat="1" ht="15.75">
      <c r="A381" s="15" t="s">
        <v>339</v>
      </c>
      <c r="B381" s="26">
        <v>8</v>
      </c>
      <c r="C381" s="26">
        <v>1</v>
      </c>
      <c r="D381" s="27" t="s">
        <v>338</v>
      </c>
      <c r="E381" s="28" t="s">
        <v>698</v>
      </c>
      <c r="F381" s="16">
        <v>1135.5</v>
      </c>
      <c r="G381" s="16">
        <v>1092.9000000000001</v>
      </c>
    </row>
    <row r="382" spans="1:7" s="3" customFormat="1" ht="31.5">
      <c r="A382" s="15" t="s">
        <v>188</v>
      </c>
      <c r="B382" s="26">
        <v>8</v>
      </c>
      <c r="C382" s="26">
        <v>1</v>
      </c>
      <c r="D382" s="27" t="s">
        <v>337</v>
      </c>
      <c r="E382" s="28" t="s">
        <v>698</v>
      </c>
      <c r="F382" s="16">
        <v>1135.5</v>
      </c>
      <c r="G382" s="16">
        <v>1092.9000000000001</v>
      </c>
    </row>
    <row r="383" spans="1:7" s="3" customFormat="1" ht="78.75">
      <c r="A383" s="15" t="s">
        <v>697</v>
      </c>
      <c r="B383" s="26">
        <v>8</v>
      </c>
      <c r="C383" s="26">
        <v>1</v>
      </c>
      <c r="D383" s="27" t="s">
        <v>337</v>
      </c>
      <c r="E383" s="28" t="s">
        <v>696</v>
      </c>
      <c r="F383" s="16">
        <v>984</v>
      </c>
      <c r="G383" s="16">
        <v>941</v>
      </c>
    </row>
    <row r="384" spans="1:7" s="3" customFormat="1" ht="31.5">
      <c r="A384" s="15" t="s">
        <v>711</v>
      </c>
      <c r="B384" s="26">
        <v>8</v>
      </c>
      <c r="C384" s="26">
        <v>1</v>
      </c>
      <c r="D384" s="27" t="s">
        <v>337</v>
      </c>
      <c r="E384" s="28" t="s">
        <v>710</v>
      </c>
      <c r="F384" s="16">
        <v>130.1</v>
      </c>
      <c r="G384" s="16">
        <v>130.5</v>
      </c>
    </row>
    <row r="385" spans="1:7" s="3" customFormat="1" ht="15.75">
      <c r="A385" s="15" t="s">
        <v>707</v>
      </c>
      <c r="B385" s="26">
        <v>8</v>
      </c>
      <c r="C385" s="26">
        <v>1</v>
      </c>
      <c r="D385" s="27" t="s">
        <v>337</v>
      </c>
      <c r="E385" s="28" t="s">
        <v>705</v>
      </c>
      <c r="F385" s="16">
        <v>21.4</v>
      </c>
      <c r="G385" s="16">
        <v>21.4</v>
      </c>
    </row>
    <row r="386" spans="1:7" s="3" customFormat="1" ht="15.75">
      <c r="A386" s="15" t="s">
        <v>124</v>
      </c>
      <c r="B386" s="26">
        <v>8</v>
      </c>
      <c r="C386" s="26">
        <v>1</v>
      </c>
      <c r="D386" s="27" t="s">
        <v>123</v>
      </c>
      <c r="E386" s="28" t="s">
        <v>698</v>
      </c>
      <c r="F386" s="16">
        <v>11909.3</v>
      </c>
      <c r="G386" s="16">
        <v>11626.6</v>
      </c>
    </row>
    <row r="387" spans="1:7" s="3" customFormat="1" ht="31.5">
      <c r="A387" s="15" t="s">
        <v>188</v>
      </c>
      <c r="B387" s="26">
        <v>8</v>
      </c>
      <c r="C387" s="26">
        <v>1</v>
      </c>
      <c r="D387" s="27" t="s">
        <v>335</v>
      </c>
      <c r="E387" s="28" t="s">
        <v>698</v>
      </c>
      <c r="F387" s="16">
        <v>8787.9</v>
      </c>
      <c r="G387" s="16">
        <v>8505.2000000000007</v>
      </c>
    </row>
    <row r="388" spans="1:7" s="3" customFormat="1" ht="78.75">
      <c r="A388" s="15" t="s">
        <v>697</v>
      </c>
      <c r="B388" s="26">
        <v>8</v>
      </c>
      <c r="C388" s="26">
        <v>1</v>
      </c>
      <c r="D388" s="27" t="s">
        <v>335</v>
      </c>
      <c r="E388" s="28" t="s">
        <v>696</v>
      </c>
      <c r="F388" s="16">
        <v>8196.7000000000007</v>
      </c>
      <c r="G388" s="16">
        <v>7920.8</v>
      </c>
    </row>
    <row r="389" spans="1:7" s="3" customFormat="1" ht="31.5">
      <c r="A389" s="15" t="s">
        <v>711</v>
      </c>
      <c r="B389" s="26">
        <v>8</v>
      </c>
      <c r="C389" s="26">
        <v>1</v>
      </c>
      <c r="D389" s="27" t="s">
        <v>335</v>
      </c>
      <c r="E389" s="28" t="s">
        <v>710</v>
      </c>
      <c r="F389" s="16">
        <v>571.4</v>
      </c>
      <c r="G389" s="16">
        <v>564.6</v>
      </c>
    </row>
    <row r="390" spans="1:7" s="3" customFormat="1" ht="15.75">
      <c r="A390" s="15" t="s">
        <v>707</v>
      </c>
      <c r="B390" s="26">
        <v>8</v>
      </c>
      <c r="C390" s="26">
        <v>1</v>
      </c>
      <c r="D390" s="27" t="s">
        <v>335</v>
      </c>
      <c r="E390" s="28" t="s">
        <v>705</v>
      </c>
      <c r="F390" s="16">
        <v>19.8</v>
      </c>
      <c r="G390" s="16">
        <v>19.8</v>
      </c>
    </row>
    <row r="391" spans="1:7" s="3" customFormat="1" ht="63">
      <c r="A391" s="15" t="s">
        <v>699</v>
      </c>
      <c r="B391" s="26">
        <v>8</v>
      </c>
      <c r="C391" s="26">
        <v>1</v>
      </c>
      <c r="D391" s="27" t="s">
        <v>334</v>
      </c>
      <c r="E391" s="28" t="s">
        <v>698</v>
      </c>
      <c r="F391" s="16">
        <v>3121.4</v>
      </c>
      <c r="G391" s="16">
        <v>3121.4</v>
      </c>
    </row>
    <row r="392" spans="1:7" s="3" customFormat="1" ht="78.75">
      <c r="A392" s="15" t="s">
        <v>697</v>
      </c>
      <c r="B392" s="26">
        <v>8</v>
      </c>
      <c r="C392" s="26">
        <v>1</v>
      </c>
      <c r="D392" s="27" t="s">
        <v>334</v>
      </c>
      <c r="E392" s="28" t="s">
        <v>696</v>
      </c>
      <c r="F392" s="16">
        <v>3121.4</v>
      </c>
      <c r="G392" s="16">
        <v>3121.4</v>
      </c>
    </row>
    <row r="393" spans="1:7" s="3" customFormat="1" ht="63">
      <c r="A393" s="15" t="s">
        <v>101</v>
      </c>
      <c r="B393" s="26">
        <v>8</v>
      </c>
      <c r="C393" s="26">
        <v>1</v>
      </c>
      <c r="D393" s="27" t="s">
        <v>100</v>
      </c>
      <c r="E393" s="28" t="s">
        <v>698</v>
      </c>
      <c r="F393" s="16">
        <v>380</v>
      </c>
      <c r="G393" s="16">
        <v>385</v>
      </c>
    </row>
    <row r="394" spans="1:7" s="3" customFormat="1" ht="76.900000000000006" customHeight="1">
      <c r="A394" s="15" t="s">
        <v>99</v>
      </c>
      <c r="B394" s="26">
        <v>8</v>
      </c>
      <c r="C394" s="26">
        <v>1</v>
      </c>
      <c r="D394" s="27" t="s">
        <v>98</v>
      </c>
      <c r="E394" s="28" t="s">
        <v>698</v>
      </c>
      <c r="F394" s="16">
        <v>380</v>
      </c>
      <c r="G394" s="16">
        <v>385</v>
      </c>
    </row>
    <row r="395" spans="1:7" s="3" customFormat="1" ht="63">
      <c r="A395" s="15" t="s">
        <v>255</v>
      </c>
      <c r="B395" s="26">
        <v>8</v>
      </c>
      <c r="C395" s="26">
        <v>1</v>
      </c>
      <c r="D395" s="27" t="s">
        <v>254</v>
      </c>
      <c r="E395" s="28" t="s">
        <v>698</v>
      </c>
      <c r="F395" s="16">
        <v>280</v>
      </c>
      <c r="G395" s="16">
        <v>185</v>
      </c>
    </row>
    <row r="396" spans="1:7" s="3" customFormat="1" ht="31.5">
      <c r="A396" s="15" t="s">
        <v>711</v>
      </c>
      <c r="B396" s="26">
        <v>8</v>
      </c>
      <c r="C396" s="26">
        <v>1</v>
      </c>
      <c r="D396" s="27" t="s">
        <v>254</v>
      </c>
      <c r="E396" s="28" t="s">
        <v>710</v>
      </c>
      <c r="F396" s="16">
        <v>280</v>
      </c>
      <c r="G396" s="16">
        <v>185</v>
      </c>
    </row>
    <row r="397" spans="1:7" s="3" customFormat="1" ht="63">
      <c r="A397" s="15" t="s">
        <v>333</v>
      </c>
      <c r="B397" s="26">
        <v>8</v>
      </c>
      <c r="C397" s="26">
        <v>1</v>
      </c>
      <c r="D397" s="27" t="s">
        <v>332</v>
      </c>
      <c r="E397" s="28" t="s">
        <v>698</v>
      </c>
      <c r="F397" s="16">
        <v>100</v>
      </c>
      <c r="G397" s="16">
        <v>200</v>
      </c>
    </row>
    <row r="398" spans="1:7" s="3" customFormat="1" ht="31.5">
      <c r="A398" s="15" t="s">
        <v>711</v>
      </c>
      <c r="B398" s="26">
        <v>8</v>
      </c>
      <c r="C398" s="26">
        <v>1</v>
      </c>
      <c r="D398" s="27" t="s">
        <v>332</v>
      </c>
      <c r="E398" s="28" t="s">
        <v>710</v>
      </c>
      <c r="F398" s="16">
        <v>100</v>
      </c>
      <c r="G398" s="16">
        <v>200</v>
      </c>
    </row>
    <row r="399" spans="1:7" s="3" customFormat="1" ht="47.25">
      <c r="A399" s="15" t="s">
        <v>331</v>
      </c>
      <c r="B399" s="26">
        <v>8</v>
      </c>
      <c r="C399" s="26">
        <v>1</v>
      </c>
      <c r="D399" s="27" t="s">
        <v>330</v>
      </c>
      <c r="E399" s="28" t="s">
        <v>698</v>
      </c>
      <c r="F399" s="16">
        <v>574</v>
      </c>
      <c r="G399" s="16">
        <v>646</v>
      </c>
    </row>
    <row r="400" spans="1:7" s="3" customFormat="1" ht="31.5">
      <c r="A400" s="15" t="s">
        <v>329</v>
      </c>
      <c r="B400" s="26">
        <v>8</v>
      </c>
      <c r="C400" s="26">
        <v>1</v>
      </c>
      <c r="D400" s="27" t="s">
        <v>328</v>
      </c>
      <c r="E400" s="28" t="s">
        <v>698</v>
      </c>
      <c r="F400" s="16">
        <v>574</v>
      </c>
      <c r="G400" s="16">
        <v>646</v>
      </c>
    </row>
    <row r="401" spans="1:7" s="3" customFormat="1" ht="63">
      <c r="A401" s="15" t="s">
        <v>323</v>
      </c>
      <c r="B401" s="26">
        <v>8</v>
      </c>
      <c r="C401" s="26">
        <v>1</v>
      </c>
      <c r="D401" s="27" t="s">
        <v>322</v>
      </c>
      <c r="E401" s="28" t="s">
        <v>698</v>
      </c>
      <c r="F401" s="16">
        <v>304</v>
      </c>
      <c r="G401" s="16">
        <v>365</v>
      </c>
    </row>
    <row r="402" spans="1:7" s="3" customFormat="1" ht="31.5">
      <c r="A402" s="15" t="s">
        <v>711</v>
      </c>
      <c r="B402" s="26">
        <v>8</v>
      </c>
      <c r="C402" s="26">
        <v>1</v>
      </c>
      <c r="D402" s="27" t="s">
        <v>322</v>
      </c>
      <c r="E402" s="28" t="s">
        <v>710</v>
      </c>
      <c r="F402" s="16">
        <v>304</v>
      </c>
      <c r="G402" s="16">
        <v>365</v>
      </c>
    </row>
    <row r="403" spans="1:7" s="3" customFormat="1" ht="31.5">
      <c r="A403" s="15" t="s">
        <v>321</v>
      </c>
      <c r="B403" s="26">
        <v>8</v>
      </c>
      <c r="C403" s="26">
        <v>1</v>
      </c>
      <c r="D403" s="27" t="s">
        <v>320</v>
      </c>
      <c r="E403" s="28" t="s">
        <v>698</v>
      </c>
      <c r="F403" s="16">
        <v>270</v>
      </c>
      <c r="G403" s="16">
        <v>281</v>
      </c>
    </row>
    <row r="404" spans="1:7" s="3" customFormat="1" ht="31.5">
      <c r="A404" s="15" t="s">
        <v>711</v>
      </c>
      <c r="B404" s="26">
        <v>8</v>
      </c>
      <c r="C404" s="26">
        <v>1</v>
      </c>
      <c r="D404" s="27" t="s">
        <v>320</v>
      </c>
      <c r="E404" s="28" t="s">
        <v>710</v>
      </c>
      <c r="F404" s="16">
        <v>270</v>
      </c>
      <c r="G404" s="16">
        <v>281</v>
      </c>
    </row>
    <row r="405" spans="1:7" s="3" customFormat="1" ht="31.5">
      <c r="A405" s="15" t="s">
        <v>319</v>
      </c>
      <c r="B405" s="26">
        <v>8</v>
      </c>
      <c r="C405" s="26">
        <v>4</v>
      </c>
      <c r="D405" s="27" t="s">
        <v>698</v>
      </c>
      <c r="E405" s="28" t="s">
        <v>698</v>
      </c>
      <c r="F405" s="16">
        <v>912.9</v>
      </c>
      <c r="G405" s="16">
        <v>881.8</v>
      </c>
    </row>
    <row r="406" spans="1:7" s="3" customFormat="1" ht="31.5">
      <c r="A406" s="15" t="s">
        <v>715</v>
      </c>
      <c r="B406" s="26">
        <v>8</v>
      </c>
      <c r="C406" s="26">
        <v>4</v>
      </c>
      <c r="D406" s="27" t="s">
        <v>714</v>
      </c>
      <c r="E406" s="28" t="s">
        <v>698</v>
      </c>
      <c r="F406" s="16">
        <v>912.9</v>
      </c>
      <c r="G406" s="16">
        <v>881.8</v>
      </c>
    </row>
    <row r="407" spans="1:7" s="3" customFormat="1" ht="15.75">
      <c r="A407" s="15" t="s">
        <v>713</v>
      </c>
      <c r="B407" s="26">
        <v>8</v>
      </c>
      <c r="C407" s="26">
        <v>4</v>
      </c>
      <c r="D407" s="27" t="s">
        <v>712</v>
      </c>
      <c r="E407" s="28" t="s">
        <v>698</v>
      </c>
      <c r="F407" s="16">
        <v>912.9</v>
      </c>
      <c r="G407" s="16">
        <v>881.8</v>
      </c>
    </row>
    <row r="408" spans="1:7" s="3" customFormat="1" ht="31.5">
      <c r="A408" s="15" t="s">
        <v>701</v>
      </c>
      <c r="B408" s="26">
        <v>8</v>
      </c>
      <c r="C408" s="26">
        <v>4</v>
      </c>
      <c r="D408" s="27" t="s">
        <v>706</v>
      </c>
      <c r="E408" s="28" t="s">
        <v>698</v>
      </c>
      <c r="F408" s="16">
        <v>712.9</v>
      </c>
      <c r="G408" s="16">
        <v>681.8</v>
      </c>
    </row>
    <row r="409" spans="1:7" s="3" customFormat="1" ht="78.75">
      <c r="A409" s="15" t="s">
        <v>697</v>
      </c>
      <c r="B409" s="26">
        <v>8</v>
      </c>
      <c r="C409" s="26">
        <v>4</v>
      </c>
      <c r="D409" s="27" t="s">
        <v>706</v>
      </c>
      <c r="E409" s="28" t="s">
        <v>696</v>
      </c>
      <c r="F409" s="16">
        <v>710</v>
      </c>
      <c r="G409" s="16">
        <v>678.9</v>
      </c>
    </row>
    <row r="410" spans="1:7" s="3" customFormat="1" ht="31.5">
      <c r="A410" s="15" t="s">
        <v>711</v>
      </c>
      <c r="B410" s="26">
        <v>8</v>
      </c>
      <c r="C410" s="26">
        <v>4</v>
      </c>
      <c r="D410" s="27" t="s">
        <v>706</v>
      </c>
      <c r="E410" s="28" t="s">
        <v>710</v>
      </c>
      <c r="F410" s="16">
        <v>2.9</v>
      </c>
      <c r="G410" s="16">
        <v>2.9</v>
      </c>
    </row>
    <row r="411" spans="1:7" s="3" customFormat="1" ht="63">
      <c r="A411" s="15" t="s">
        <v>699</v>
      </c>
      <c r="B411" s="26">
        <v>8</v>
      </c>
      <c r="C411" s="26">
        <v>4</v>
      </c>
      <c r="D411" s="27" t="s">
        <v>704</v>
      </c>
      <c r="E411" s="28" t="s">
        <v>698</v>
      </c>
      <c r="F411" s="16">
        <v>200</v>
      </c>
      <c r="G411" s="16">
        <v>200</v>
      </c>
    </row>
    <row r="412" spans="1:7" s="3" customFormat="1" ht="78.75">
      <c r="A412" s="15" t="s">
        <v>697</v>
      </c>
      <c r="B412" s="26">
        <v>8</v>
      </c>
      <c r="C412" s="26">
        <v>4</v>
      </c>
      <c r="D412" s="27" t="s">
        <v>704</v>
      </c>
      <c r="E412" s="28" t="s">
        <v>696</v>
      </c>
      <c r="F412" s="16">
        <v>200</v>
      </c>
      <c r="G412" s="16">
        <v>200</v>
      </c>
    </row>
    <row r="413" spans="1:7" s="19" customFormat="1" ht="15.75">
      <c r="A413" s="17" t="s">
        <v>820</v>
      </c>
      <c r="B413" s="23">
        <v>9</v>
      </c>
      <c r="C413" s="23">
        <v>0</v>
      </c>
      <c r="D413" s="24" t="s">
        <v>698</v>
      </c>
      <c r="E413" s="25" t="s">
        <v>698</v>
      </c>
      <c r="F413" s="18">
        <v>70</v>
      </c>
      <c r="G413" s="18">
        <v>70</v>
      </c>
    </row>
    <row r="414" spans="1:7" s="3" customFormat="1" ht="15.75">
      <c r="A414" s="15" t="s">
        <v>819</v>
      </c>
      <c r="B414" s="26">
        <v>9</v>
      </c>
      <c r="C414" s="26">
        <v>9</v>
      </c>
      <c r="D414" s="27" t="s">
        <v>698</v>
      </c>
      <c r="E414" s="28" t="s">
        <v>698</v>
      </c>
      <c r="F414" s="16">
        <v>70</v>
      </c>
      <c r="G414" s="16">
        <v>70</v>
      </c>
    </row>
    <row r="415" spans="1:7" s="3" customFormat="1" ht="47.25">
      <c r="A415" s="15" t="s">
        <v>818</v>
      </c>
      <c r="B415" s="26">
        <v>9</v>
      </c>
      <c r="C415" s="26">
        <v>9</v>
      </c>
      <c r="D415" s="27" t="s">
        <v>817</v>
      </c>
      <c r="E415" s="28" t="s">
        <v>698</v>
      </c>
      <c r="F415" s="16">
        <v>70</v>
      </c>
      <c r="G415" s="16">
        <v>70</v>
      </c>
    </row>
    <row r="416" spans="1:7" s="3" customFormat="1" ht="47.25">
      <c r="A416" s="15" t="s">
        <v>816</v>
      </c>
      <c r="B416" s="26">
        <v>9</v>
      </c>
      <c r="C416" s="26">
        <v>9</v>
      </c>
      <c r="D416" s="27" t="s">
        <v>815</v>
      </c>
      <c r="E416" s="28" t="s">
        <v>698</v>
      </c>
      <c r="F416" s="16">
        <v>70</v>
      </c>
      <c r="G416" s="16">
        <v>70</v>
      </c>
    </row>
    <row r="417" spans="1:7" s="3" customFormat="1" ht="31.15" customHeight="1">
      <c r="A417" s="15" t="s">
        <v>814</v>
      </c>
      <c r="B417" s="26">
        <v>9</v>
      </c>
      <c r="C417" s="26">
        <v>9</v>
      </c>
      <c r="D417" s="27" t="s">
        <v>813</v>
      </c>
      <c r="E417" s="28" t="s">
        <v>698</v>
      </c>
      <c r="F417" s="16">
        <v>50</v>
      </c>
      <c r="G417" s="16">
        <v>50</v>
      </c>
    </row>
    <row r="418" spans="1:7" s="3" customFormat="1" ht="31.5">
      <c r="A418" s="15" t="s">
        <v>709</v>
      </c>
      <c r="B418" s="26">
        <v>9</v>
      </c>
      <c r="C418" s="26">
        <v>9</v>
      </c>
      <c r="D418" s="27" t="s">
        <v>813</v>
      </c>
      <c r="E418" s="28" t="s">
        <v>708</v>
      </c>
      <c r="F418" s="16">
        <v>50</v>
      </c>
      <c r="G418" s="16">
        <v>50</v>
      </c>
    </row>
    <row r="419" spans="1:7" s="3" customFormat="1" ht="30.6" customHeight="1">
      <c r="A419" s="15" t="s">
        <v>812</v>
      </c>
      <c r="B419" s="26">
        <v>9</v>
      </c>
      <c r="C419" s="26">
        <v>9</v>
      </c>
      <c r="D419" s="27" t="s">
        <v>811</v>
      </c>
      <c r="E419" s="28" t="s">
        <v>698</v>
      </c>
      <c r="F419" s="16">
        <v>20</v>
      </c>
      <c r="G419" s="16">
        <v>20</v>
      </c>
    </row>
    <row r="420" spans="1:7" s="3" customFormat="1" ht="31.5">
      <c r="A420" s="15" t="s">
        <v>711</v>
      </c>
      <c r="B420" s="26">
        <v>9</v>
      </c>
      <c r="C420" s="26">
        <v>9</v>
      </c>
      <c r="D420" s="27" t="s">
        <v>811</v>
      </c>
      <c r="E420" s="28" t="s">
        <v>710</v>
      </c>
      <c r="F420" s="16">
        <v>20</v>
      </c>
      <c r="G420" s="16">
        <v>20</v>
      </c>
    </row>
    <row r="421" spans="1:7" s="19" customFormat="1" ht="15.75">
      <c r="A421" s="17" t="s">
        <v>739</v>
      </c>
      <c r="B421" s="23">
        <v>10</v>
      </c>
      <c r="C421" s="23">
        <v>0</v>
      </c>
      <c r="D421" s="24" t="s">
        <v>698</v>
      </c>
      <c r="E421" s="25" t="s">
        <v>698</v>
      </c>
      <c r="F421" s="18">
        <v>19735.900000000001</v>
      </c>
      <c r="G421" s="18">
        <v>19252.900000000001</v>
      </c>
    </row>
    <row r="422" spans="1:7" s="3" customFormat="1" ht="15.75">
      <c r="A422" s="15" t="s">
        <v>810</v>
      </c>
      <c r="B422" s="26">
        <v>10</v>
      </c>
      <c r="C422" s="26">
        <v>1</v>
      </c>
      <c r="D422" s="27" t="s">
        <v>698</v>
      </c>
      <c r="E422" s="28" t="s">
        <v>698</v>
      </c>
      <c r="F422" s="16">
        <v>4865.6000000000004</v>
      </c>
      <c r="G422" s="16">
        <v>5074.8</v>
      </c>
    </row>
    <row r="423" spans="1:7" s="3" customFormat="1" ht="31.5">
      <c r="A423" s="15" t="s">
        <v>809</v>
      </c>
      <c r="B423" s="26">
        <v>10</v>
      </c>
      <c r="C423" s="26">
        <v>1</v>
      </c>
      <c r="D423" s="27" t="s">
        <v>808</v>
      </c>
      <c r="E423" s="28" t="s">
        <v>698</v>
      </c>
      <c r="F423" s="16">
        <v>4865.6000000000004</v>
      </c>
      <c r="G423" s="16">
        <v>5074.8</v>
      </c>
    </row>
    <row r="424" spans="1:7" s="3" customFormat="1" ht="15.75">
      <c r="A424" s="15" t="s">
        <v>807</v>
      </c>
      <c r="B424" s="26">
        <v>10</v>
      </c>
      <c r="C424" s="26">
        <v>1</v>
      </c>
      <c r="D424" s="27" t="s">
        <v>806</v>
      </c>
      <c r="E424" s="28" t="s">
        <v>698</v>
      </c>
      <c r="F424" s="16">
        <v>4865.6000000000004</v>
      </c>
      <c r="G424" s="16">
        <v>5074.8</v>
      </c>
    </row>
    <row r="425" spans="1:7" s="3" customFormat="1" ht="91.9" customHeight="1">
      <c r="A425" s="15" t="s">
        <v>805</v>
      </c>
      <c r="B425" s="26">
        <v>10</v>
      </c>
      <c r="C425" s="26">
        <v>1</v>
      </c>
      <c r="D425" s="27" t="s">
        <v>804</v>
      </c>
      <c r="E425" s="28" t="s">
        <v>698</v>
      </c>
      <c r="F425" s="16">
        <v>4865.6000000000004</v>
      </c>
      <c r="G425" s="16">
        <v>5074.8</v>
      </c>
    </row>
    <row r="426" spans="1:7" s="3" customFormat="1" ht="31.5">
      <c r="A426" s="15" t="s">
        <v>709</v>
      </c>
      <c r="B426" s="26">
        <v>10</v>
      </c>
      <c r="C426" s="26">
        <v>1</v>
      </c>
      <c r="D426" s="27" t="s">
        <v>804</v>
      </c>
      <c r="E426" s="28" t="s">
        <v>708</v>
      </c>
      <c r="F426" s="16">
        <v>4865.6000000000004</v>
      </c>
      <c r="G426" s="16">
        <v>5074.8</v>
      </c>
    </row>
    <row r="427" spans="1:7" s="3" customFormat="1" ht="15.75">
      <c r="A427" s="15" t="s">
        <v>738</v>
      </c>
      <c r="B427" s="26">
        <v>10</v>
      </c>
      <c r="C427" s="26">
        <v>3</v>
      </c>
      <c r="D427" s="27" t="s">
        <v>698</v>
      </c>
      <c r="E427" s="28" t="s">
        <v>698</v>
      </c>
      <c r="F427" s="16">
        <v>8458</v>
      </c>
      <c r="G427" s="16">
        <v>8097.9</v>
      </c>
    </row>
    <row r="428" spans="1:7" s="3" customFormat="1" ht="31.5">
      <c r="A428" s="15" t="s">
        <v>715</v>
      </c>
      <c r="B428" s="26">
        <v>10</v>
      </c>
      <c r="C428" s="26">
        <v>3</v>
      </c>
      <c r="D428" s="27" t="s">
        <v>714</v>
      </c>
      <c r="E428" s="28" t="s">
        <v>698</v>
      </c>
      <c r="F428" s="16">
        <v>7248.5</v>
      </c>
      <c r="G428" s="16">
        <v>6866.9</v>
      </c>
    </row>
    <row r="429" spans="1:7" s="3" customFormat="1" ht="31.5">
      <c r="A429" s="15" t="s">
        <v>734</v>
      </c>
      <c r="B429" s="26">
        <v>10</v>
      </c>
      <c r="C429" s="26">
        <v>3</v>
      </c>
      <c r="D429" s="27" t="s">
        <v>733</v>
      </c>
      <c r="E429" s="28" t="s">
        <v>698</v>
      </c>
      <c r="F429" s="16">
        <v>7248.5</v>
      </c>
      <c r="G429" s="16">
        <v>6866.9</v>
      </c>
    </row>
    <row r="430" spans="1:7" s="3" customFormat="1" ht="78.75">
      <c r="A430" s="15" t="s">
        <v>732</v>
      </c>
      <c r="B430" s="26">
        <v>10</v>
      </c>
      <c r="C430" s="26">
        <v>3</v>
      </c>
      <c r="D430" s="27" t="s">
        <v>731</v>
      </c>
      <c r="E430" s="28" t="s">
        <v>698</v>
      </c>
      <c r="F430" s="16">
        <v>829.3</v>
      </c>
      <c r="G430" s="16">
        <v>785.6</v>
      </c>
    </row>
    <row r="431" spans="1:7" s="3" customFormat="1" ht="78.75">
      <c r="A431" s="15" t="s">
        <v>697</v>
      </c>
      <c r="B431" s="26">
        <v>10</v>
      </c>
      <c r="C431" s="26">
        <v>3</v>
      </c>
      <c r="D431" s="27" t="s">
        <v>731</v>
      </c>
      <c r="E431" s="28" t="s">
        <v>696</v>
      </c>
      <c r="F431" s="16">
        <v>789.8</v>
      </c>
      <c r="G431" s="16">
        <v>748.2</v>
      </c>
    </row>
    <row r="432" spans="1:7" s="3" customFormat="1" ht="31.5">
      <c r="A432" s="15" t="s">
        <v>711</v>
      </c>
      <c r="B432" s="26">
        <v>10</v>
      </c>
      <c r="C432" s="26">
        <v>3</v>
      </c>
      <c r="D432" s="27" t="s">
        <v>731</v>
      </c>
      <c r="E432" s="28" t="s">
        <v>710</v>
      </c>
      <c r="F432" s="16">
        <v>39.5</v>
      </c>
      <c r="G432" s="16">
        <v>37.4</v>
      </c>
    </row>
    <row r="433" spans="1:7" s="3" customFormat="1" ht="31.5">
      <c r="A433" s="15" t="s">
        <v>737</v>
      </c>
      <c r="B433" s="26">
        <v>10</v>
      </c>
      <c r="C433" s="26">
        <v>3</v>
      </c>
      <c r="D433" s="27" t="s">
        <v>736</v>
      </c>
      <c r="E433" s="28" t="s">
        <v>698</v>
      </c>
      <c r="F433" s="16">
        <v>6419.2</v>
      </c>
      <c r="G433" s="16">
        <v>6081.3</v>
      </c>
    </row>
    <row r="434" spans="1:7" s="3" customFormat="1" ht="31.5">
      <c r="A434" s="15" t="s">
        <v>711</v>
      </c>
      <c r="B434" s="26">
        <v>10</v>
      </c>
      <c r="C434" s="26">
        <v>3</v>
      </c>
      <c r="D434" s="27" t="s">
        <v>736</v>
      </c>
      <c r="E434" s="28" t="s">
        <v>710</v>
      </c>
      <c r="F434" s="16">
        <v>117</v>
      </c>
      <c r="G434" s="16">
        <v>117</v>
      </c>
    </row>
    <row r="435" spans="1:7" s="3" customFormat="1" ht="31.5">
      <c r="A435" s="15" t="s">
        <v>709</v>
      </c>
      <c r="B435" s="26">
        <v>10</v>
      </c>
      <c r="C435" s="26">
        <v>3</v>
      </c>
      <c r="D435" s="27" t="s">
        <v>736</v>
      </c>
      <c r="E435" s="28" t="s">
        <v>708</v>
      </c>
      <c r="F435" s="16">
        <v>6302.2</v>
      </c>
      <c r="G435" s="16">
        <v>5964.3</v>
      </c>
    </row>
    <row r="436" spans="1:7" s="3" customFormat="1" ht="31.5">
      <c r="A436" s="15" t="s">
        <v>803</v>
      </c>
      <c r="B436" s="26">
        <v>10</v>
      </c>
      <c r="C436" s="26">
        <v>3</v>
      </c>
      <c r="D436" s="27" t="s">
        <v>802</v>
      </c>
      <c r="E436" s="28" t="s">
        <v>698</v>
      </c>
      <c r="F436" s="16">
        <v>929.5</v>
      </c>
      <c r="G436" s="16">
        <v>941</v>
      </c>
    </row>
    <row r="437" spans="1:7" s="3" customFormat="1" ht="31.5">
      <c r="A437" s="15" t="s">
        <v>801</v>
      </c>
      <c r="B437" s="26">
        <v>10</v>
      </c>
      <c r="C437" s="26">
        <v>3</v>
      </c>
      <c r="D437" s="27" t="s">
        <v>800</v>
      </c>
      <c r="E437" s="28" t="s">
        <v>698</v>
      </c>
      <c r="F437" s="16">
        <v>929.5</v>
      </c>
      <c r="G437" s="16">
        <v>941</v>
      </c>
    </row>
    <row r="438" spans="1:7" s="3" customFormat="1" ht="78.75">
      <c r="A438" s="15" t="s">
        <v>799</v>
      </c>
      <c r="B438" s="26">
        <v>10</v>
      </c>
      <c r="C438" s="26">
        <v>3</v>
      </c>
      <c r="D438" s="27" t="s">
        <v>798</v>
      </c>
      <c r="E438" s="28" t="s">
        <v>698</v>
      </c>
      <c r="F438" s="16">
        <v>926.5</v>
      </c>
      <c r="G438" s="16">
        <v>938</v>
      </c>
    </row>
    <row r="439" spans="1:7" s="3" customFormat="1" ht="31.5">
      <c r="A439" s="15" t="s">
        <v>709</v>
      </c>
      <c r="B439" s="26">
        <v>10</v>
      </c>
      <c r="C439" s="26">
        <v>3</v>
      </c>
      <c r="D439" s="27" t="s">
        <v>798</v>
      </c>
      <c r="E439" s="28" t="s">
        <v>708</v>
      </c>
      <c r="F439" s="16">
        <v>926.5</v>
      </c>
      <c r="G439" s="16">
        <v>938</v>
      </c>
    </row>
    <row r="440" spans="1:7" s="3" customFormat="1" ht="30.6" customHeight="1">
      <c r="A440" s="15" t="s">
        <v>797</v>
      </c>
      <c r="B440" s="26">
        <v>10</v>
      </c>
      <c r="C440" s="26">
        <v>3</v>
      </c>
      <c r="D440" s="27" t="s">
        <v>796</v>
      </c>
      <c r="E440" s="28" t="s">
        <v>698</v>
      </c>
      <c r="F440" s="16">
        <v>3</v>
      </c>
      <c r="G440" s="16">
        <v>3</v>
      </c>
    </row>
    <row r="441" spans="1:7" s="3" customFormat="1" ht="31.5">
      <c r="A441" s="15" t="s">
        <v>709</v>
      </c>
      <c r="B441" s="26">
        <v>10</v>
      </c>
      <c r="C441" s="26">
        <v>3</v>
      </c>
      <c r="D441" s="27" t="s">
        <v>796</v>
      </c>
      <c r="E441" s="28" t="s">
        <v>708</v>
      </c>
      <c r="F441" s="16">
        <v>3</v>
      </c>
      <c r="G441" s="16">
        <v>3</v>
      </c>
    </row>
    <row r="442" spans="1:7" s="3" customFormat="1" ht="31.5">
      <c r="A442" s="15" t="s">
        <v>795</v>
      </c>
      <c r="B442" s="26">
        <v>10</v>
      </c>
      <c r="C442" s="26">
        <v>3</v>
      </c>
      <c r="D442" s="27" t="s">
        <v>794</v>
      </c>
      <c r="E442" s="28" t="s">
        <v>698</v>
      </c>
      <c r="F442" s="16">
        <v>280</v>
      </c>
      <c r="G442" s="16">
        <v>290</v>
      </c>
    </row>
    <row r="443" spans="1:7" s="3" customFormat="1" ht="78" customHeight="1">
      <c r="A443" s="15" t="s">
        <v>793</v>
      </c>
      <c r="B443" s="26">
        <v>10</v>
      </c>
      <c r="C443" s="26">
        <v>3</v>
      </c>
      <c r="D443" s="27" t="s">
        <v>792</v>
      </c>
      <c r="E443" s="28" t="s">
        <v>698</v>
      </c>
      <c r="F443" s="16">
        <v>280</v>
      </c>
      <c r="G443" s="16">
        <v>290</v>
      </c>
    </row>
    <row r="444" spans="1:7" s="3" customFormat="1" ht="63">
      <c r="A444" s="15" t="s">
        <v>791</v>
      </c>
      <c r="B444" s="26">
        <v>10</v>
      </c>
      <c r="C444" s="26">
        <v>3</v>
      </c>
      <c r="D444" s="27" t="s">
        <v>790</v>
      </c>
      <c r="E444" s="28" t="s">
        <v>698</v>
      </c>
      <c r="F444" s="16">
        <v>260</v>
      </c>
      <c r="G444" s="16">
        <v>270</v>
      </c>
    </row>
    <row r="445" spans="1:7" s="3" customFormat="1" ht="31.5">
      <c r="A445" s="15" t="s">
        <v>709</v>
      </c>
      <c r="B445" s="26">
        <v>10</v>
      </c>
      <c r="C445" s="26">
        <v>3</v>
      </c>
      <c r="D445" s="27" t="s">
        <v>790</v>
      </c>
      <c r="E445" s="28" t="s">
        <v>708</v>
      </c>
      <c r="F445" s="16">
        <v>260</v>
      </c>
      <c r="G445" s="16">
        <v>270</v>
      </c>
    </row>
    <row r="446" spans="1:7" s="3" customFormat="1" ht="63">
      <c r="A446" s="15" t="s">
        <v>789</v>
      </c>
      <c r="B446" s="26">
        <v>10</v>
      </c>
      <c r="C446" s="26">
        <v>3</v>
      </c>
      <c r="D446" s="27" t="s">
        <v>788</v>
      </c>
      <c r="E446" s="28" t="s">
        <v>698</v>
      </c>
      <c r="F446" s="16">
        <v>20</v>
      </c>
      <c r="G446" s="16">
        <v>20</v>
      </c>
    </row>
    <row r="447" spans="1:7" s="3" customFormat="1" ht="31.5">
      <c r="A447" s="15" t="s">
        <v>709</v>
      </c>
      <c r="B447" s="26">
        <v>10</v>
      </c>
      <c r="C447" s="26">
        <v>3</v>
      </c>
      <c r="D447" s="27" t="s">
        <v>788</v>
      </c>
      <c r="E447" s="28" t="s">
        <v>708</v>
      </c>
      <c r="F447" s="16">
        <v>20</v>
      </c>
      <c r="G447" s="16">
        <v>20</v>
      </c>
    </row>
    <row r="448" spans="1:7" s="3" customFormat="1" ht="15.75">
      <c r="A448" s="15" t="s">
        <v>205</v>
      </c>
      <c r="B448" s="26">
        <v>10</v>
      </c>
      <c r="C448" s="26">
        <v>4</v>
      </c>
      <c r="D448" s="27" t="s">
        <v>698</v>
      </c>
      <c r="E448" s="28" t="s">
        <v>698</v>
      </c>
      <c r="F448" s="16">
        <v>5154.1000000000004</v>
      </c>
      <c r="G448" s="16">
        <v>4882.8999999999996</v>
      </c>
    </row>
    <row r="449" spans="1:7" s="3" customFormat="1" ht="31.5">
      <c r="A449" s="15" t="s">
        <v>715</v>
      </c>
      <c r="B449" s="26">
        <v>10</v>
      </c>
      <c r="C449" s="26">
        <v>4</v>
      </c>
      <c r="D449" s="27" t="s">
        <v>714</v>
      </c>
      <c r="E449" s="28" t="s">
        <v>698</v>
      </c>
      <c r="F449" s="16">
        <v>5154.1000000000004</v>
      </c>
      <c r="G449" s="16">
        <v>4882.8999999999996</v>
      </c>
    </row>
    <row r="450" spans="1:7" s="3" customFormat="1" ht="31.5">
      <c r="A450" s="15" t="s">
        <v>734</v>
      </c>
      <c r="B450" s="26">
        <v>10</v>
      </c>
      <c r="C450" s="26">
        <v>4</v>
      </c>
      <c r="D450" s="27" t="s">
        <v>733</v>
      </c>
      <c r="E450" s="28" t="s">
        <v>698</v>
      </c>
      <c r="F450" s="16">
        <v>5154.1000000000004</v>
      </c>
      <c r="G450" s="16">
        <v>4882.8999999999996</v>
      </c>
    </row>
    <row r="451" spans="1:7" s="3" customFormat="1" ht="63">
      <c r="A451" s="15" t="s">
        <v>204</v>
      </c>
      <c r="B451" s="26">
        <v>10</v>
      </c>
      <c r="C451" s="26">
        <v>4</v>
      </c>
      <c r="D451" s="27" t="s">
        <v>203</v>
      </c>
      <c r="E451" s="28" t="s">
        <v>698</v>
      </c>
      <c r="F451" s="16">
        <v>5154.1000000000004</v>
      </c>
      <c r="G451" s="16">
        <v>4882.8999999999996</v>
      </c>
    </row>
    <row r="452" spans="1:7" s="3" customFormat="1" ht="31.5">
      <c r="A452" s="15" t="s">
        <v>709</v>
      </c>
      <c r="B452" s="26">
        <v>10</v>
      </c>
      <c r="C452" s="26">
        <v>4</v>
      </c>
      <c r="D452" s="27" t="s">
        <v>203</v>
      </c>
      <c r="E452" s="28" t="s">
        <v>708</v>
      </c>
      <c r="F452" s="16">
        <v>5154.1000000000004</v>
      </c>
      <c r="G452" s="16">
        <v>4882.8999999999996</v>
      </c>
    </row>
    <row r="453" spans="1:7" s="3" customFormat="1" ht="15.75">
      <c r="A453" s="15" t="s">
        <v>735</v>
      </c>
      <c r="B453" s="26">
        <v>10</v>
      </c>
      <c r="C453" s="26">
        <v>6</v>
      </c>
      <c r="D453" s="27" t="s">
        <v>698</v>
      </c>
      <c r="E453" s="28" t="s">
        <v>698</v>
      </c>
      <c r="F453" s="16">
        <v>1258.2</v>
      </c>
      <c r="G453" s="16">
        <v>1197.3</v>
      </c>
    </row>
    <row r="454" spans="1:7" s="3" customFormat="1" ht="31.5">
      <c r="A454" s="15" t="s">
        <v>715</v>
      </c>
      <c r="B454" s="26">
        <v>10</v>
      </c>
      <c r="C454" s="26">
        <v>6</v>
      </c>
      <c r="D454" s="27" t="s">
        <v>714</v>
      </c>
      <c r="E454" s="28" t="s">
        <v>698</v>
      </c>
      <c r="F454" s="16">
        <v>1158.2</v>
      </c>
      <c r="G454" s="16">
        <v>1097.3</v>
      </c>
    </row>
    <row r="455" spans="1:7" s="3" customFormat="1" ht="31.5">
      <c r="A455" s="15" t="s">
        <v>734</v>
      </c>
      <c r="B455" s="26">
        <v>10</v>
      </c>
      <c r="C455" s="26">
        <v>6</v>
      </c>
      <c r="D455" s="27" t="s">
        <v>733</v>
      </c>
      <c r="E455" s="28" t="s">
        <v>698</v>
      </c>
      <c r="F455" s="16">
        <v>1158.2</v>
      </c>
      <c r="G455" s="16">
        <v>1097.3</v>
      </c>
    </row>
    <row r="456" spans="1:7" s="3" customFormat="1" ht="78.75">
      <c r="A456" s="15" t="s">
        <v>787</v>
      </c>
      <c r="B456" s="26">
        <v>10</v>
      </c>
      <c r="C456" s="26">
        <v>6</v>
      </c>
      <c r="D456" s="27" t="s">
        <v>786</v>
      </c>
      <c r="E456" s="28" t="s">
        <v>698</v>
      </c>
      <c r="F456" s="16">
        <v>1158.2</v>
      </c>
      <c r="G456" s="16">
        <v>1097.3</v>
      </c>
    </row>
    <row r="457" spans="1:7" s="3" customFormat="1" ht="78.75">
      <c r="A457" s="15" t="s">
        <v>697</v>
      </c>
      <c r="B457" s="26">
        <v>10</v>
      </c>
      <c r="C457" s="26">
        <v>6</v>
      </c>
      <c r="D457" s="27" t="s">
        <v>786</v>
      </c>
      <c r="E457" s="28" t="s">
        <v>696</v>
      </c>
      <c r="F457" s="16">
        <v>1065.4000000000001</v>
      </c>
      <c r="G457" s="16">
        <v>1010</v>
      </c>
    </row>
    <row r="458" spans="1:7" s="3" customFormat="1" ht="31.5">
      <c r="A458" s="15" t="s">
        <v>711</v>
      </c>
      <c r="B458" s="26">
        <v>10</v>
      </c>
      <c r="C458" s="26">
        <v>6</v>
      </c>
      <c r="D458" s="27" t="s">
        <v>786</v>
      </c>
      <c r="E458" s="28" t="s">
        <v>710</v>
      </c>
      <c r="F458" s="16">
        <v>92.8</v>
      </c>
      <c r="G458" s="16">
        <v>87.3</v>
      </c>
    </row>
    <row r="459" spans="1:7" s="3" customFormat="1" ht="78.75">
      <c r="A459" s="15" t="s">
        <v>785</v>
      </c>
      <c r="B459" s="26">
        <v>10</v>
      </c>
      <c r="C459" s="26">
        <v>6</v>
      </c>
      <c r="D459" s="27" t="s">
        <v>784</v>
      </c>
      <c r="E459" s="28" t="s">
        <v>698</v>
      </c>
      <c r="F459" s="16">
        <v>100</v>
      </c>
      <c r="G459" s="16">
        <v>100</v>
      </c>
    </row>
    <row r="460" spans="1:7" s="3" customFormat="1" ht="63">
      <c r="A460" s="15" t="s">
        <v>783</v>
      </c>
      <c r="B460" s="26">
        <v>10</v>
      </c>
      <c r="C460" s="26">
        <v>6</v>
      </c>
      <c r="D460" s="27" t="s">
        <v>782</v>
      </c>
      <c r="E460" s="28" t="s">
        <v>698</v>
      </c>
      <c r="F460" s="16">
        <v>100</v>
      </c>
      <c r="G460" s="16">
        <v>100</v>
      </c>
    </row>
    <row r="461" spans="1:7" s="3" customFormat="1" ht="63">
      <c r="A461" s="15" t="s">
        <v>781</v>
      </c>
      <c r="B461" s="26">
        <v>10</v>
      </c>
      <c r="C461" s="26">
        <v>6</v>
      </c>
      <c r="D461" s="27" t="s">
        <v>780</v>
      </c>
      <c r="E461" s="28" t="s">
        <v>698</v>
      </c>
      <c r="F461" s="16">
        <v>100</v>
      </c>
      <c r="G461" s="16">
        <v>100</v>
      </c>
    </row>
    <row r="462" spans="1:7" s="3" customFormat="1" ht="31.5">
      <c r="A462" s="15" t="s">
        <v>711</v>
      </c>
      <c r="B462" s="26">
        <v>10</v>
      </c>
      <c r="C462" s="26">
        <v>6</v>
      </c>
      <c r="D462" s="27" t="s">
        <v>780</v>
      </c>
      <c r="E462" s="28" t="s">
        <v>710</v>
      </c>
      <c r="F462" s="16">
        <v>100</v>
      </c>
      <c r="G462" s="16">
        <v>100</v>
      </c>
    </row>
    <row r="463" spans="1:7" s="19" customFormat="1" ht="15.75">
      <c r="A463" s="17" t="s">
        <v>730</v>
      </c>
      <c r="B463" s="23">
        <v>11</v>
      </c>
      <c r="C463" s="23">
        <v>0</v>
      </c>
      <c r="D463" s="24" t="s">
        <v>698</v>
      </c>
      <c r="E463" s="25" t="s">
        <v>698</v>
      </c>
      <c r="F463" s="18">
        <v>171.4</v>
      </c>
      <c r="G463" s="18">
        <v>170</v>
      </c>
    </row>
    <row r="464" spans="1:7" s="3" customFormat="1" ht="15.75">
      <c r="A464" s="15" t="s">
        <v>729</v>
      </c>
      <c r="B464" s="26">
        <v>11</v>
      </c>
      <c r="C464" s="26">
        <v>1</v>
      </c>
      <c r="D464" s="27" t="s">
        <v>698</v>
      </c>
      <c r="E464" s="28" t="s">
        <v>698</v>
      </c>
      <c r="F464" s="16">
        <v>171.4</v>
      </c>
      <c r="G464" s="16">
        <v>170</v>
      </c>
    </row>
    <row r="465" spans="1:7" s="3" customFormat="1" ht="47.25">
      <c r="A465" s="15" t="s">
        <v>779</v>
      </c>
      <c r="B465" s="26">
        <v>11</v>
      </c>
      <c r="C465" s="26">
        <v>1</v>
      </c>
      <c r="D465" s="27" t="s">
        <v>778</v>
      </c>
      <c r="E465" s="28" t="s">
        <v>698</v>
      </c>
      <c r="F465" s="16">
        <v>120</v>
      </c>
      <c r="G465" s="16">
        <v>170</v>
      </c>
    </row>
    <row r="466" spans="1:7" s="3" customFormat="1" ht="63">
      <c r="A466" s="15" t="s">
        <v>777</v>
      </c>
      <c r="B466" s="26">
        <v>11</v>
      </c>
      <c r="C466" s="26">
        <v>1</v>
      </c>
      <c r="D466" s="27" t="s">
        <v>776</v>
      </c>
      <c r="E466" s="28" t="s">
        <v>698</v>
      </c>
      <c r="F466" s="16">
        <v>120</v>
      </c>
      <c r="G466" s="16">
        <v>170</v>
      </c>
    </row>
    <row r="467" spans="1:7" s="3" customFormat="1" ht="47.25">
      <c r="A467" s="15" t="s">
        <v>771</v>
      </c>
      <c r="B467" s="26">
        <v>11</v>
      </c>
      <c r="C467" s="26">
        <v>1</v>
      </c>
      <c r="D467" s="27" t="s">
        <v>770</v>
      </c>
      <c r="E467" s="28" t="s">
        <v>698</v>
      </c>
      <c r="F467" s="16">
        <v>120</v>
      </c>
      <c r="G467" s="16">
        <v>170</v>
      </c>
    </row>
    <row r="468" spans="1:7" s="3" customFormat="1" ht="31.5">
      <c r="A468" s="15" t="s">
        <v>711</v>
      </c>
      <c r="B468" s="26">
        <v>11</v>
      </c>
      <c r="C468" s="26">
        <v>1</v>
      </c>
      <c r="D468" s="27" t="s">
        <v>770</v>
      </c>
      <c r="E468" s="28" t="s">
        <v>710</v>
      </c>
      <c r="F468" s="16">
        <v>120</v>
      </c>
      <c r="G468" s="16">
        <v>170</v>
      </c>
    </row>
    <row r="469" spans="1:7" s="3" customFormat="1" ht="47.25">
      <c r="A469" s="15" t="s">
        <v>728</v>
      </c>
      <c r="B469" s="26">
        <v>11</v>
      </c>
      <c r="C469" s="26">
        <v>1</v>
      </c>
      <c r="D469" s="27" t="s">
        <v>727</v>
      </c>
      <c r="E469" s="28" t="s">
        <v>698</v>
      </c>
      <c r="F469" s="16">
        <v>51.4</v>
      </c>
      <c r="G469" s="16">
        <v>0</v>
      </c>
    </row>
    <row r="470" spans="1:7" s="3" customFormat="1" ht="15.75">
      <c r="A470" s="15" t="s">
        <v>726</v>
      </c>
      <c r="B470" s="26">
        <v>11</v>
      </c>
      <c r="C470" s="26">
        <v>1</v>
      </c>
      <c r="D470" s="27" t="s">
        <v>725</v>
      </c>
      <c r="E470" s="28" t="s">
        <v>698</v>
      </c>
      <c r="F470" s="16">
        <v>51.4</v>
      </c>
      <c r="G470" s="16">
        <v>0</v>
      </c>
    </row>
    <row r="471" spans="1:7" s="3" customFormat="1" ht="63" customHeight="1">
      <c r="A471" s="15" t="s">
        <v>724</v>
      </c>
      <c r="B471" s="26">
        <v>11</v>
      </c>
      <c r="C471" s="26">
        <v>1</v>
      </c>
      <c r="D471" s="27" t="s">
        <v>722</v>
      </c>
      <c r="E471" s="28" t="s">
        <v>698</v>
      </c>
      <c r="F471" s="16">
        <v>51.4</v>
      </c>
      <c r="G471" s="16">
        <v>0</v>
      </c>
    </row>
    <row r="472" spans="1:7" s="3" customFormat="1" ht="31.5">
      <c r="A472" s="15" t="s">
        <v>723</v>
      </c>
      <c r="B472" s="26">
        <v>11</v>
      </c>
      <c r="C472" s="26">
        <v>1</v>
      </c>
      <c r="D472" s="27" t="s">
        <v>722</v>
      </c>
      <c r="E472" s="28" t="s">
        <v>721</v>
      </c>
      <c r="F472" s="16">
        <v>51.4</v>
      </c>
      <c r="G472" s="16">
        <v>0</v>
      </c>
    </row>
    <row r="473" spans="1:7" s="19" customFormat="1" ht="15.75">
      <c r="A473" s="17" t="s">
        <v>120</v>
      </c>
      <c r="B473" s="23">
        <v>12</v>
      </c>
      <c r="C473" s="23">
        <v>0</v>
      </c>
      <c r="D473" s="24" t="s">
        <v>698</v>
      </c>
      <c r="E473" s="25" t="s">
        <v>698</v>
      </c>
      <c r="F473" s="18">
        <v>2500</v>
      </c>
      <c r="G473" s="18">
        <v>2500</v>
      </c>
    </row>
    <row r="474" spans="1:7" s="3" customFormat="1" ht="15.75">
      <c r="A474" s="15" t="s">
        <v>119</v>
      </c>
      <c r="B474" s="26">
        <v>12</v>
      </c>
      <c r="C474" s="26">
        <v>2</v>
      </c>
      <c r="D474" s="27" t="s">
        <v>698</v>
      </c>
      <c r="E474" s="28" t="s">
        <v>698</v>
      </c>
      <c r="F474" s="16">
        <v>2500</v>
      </c>
      <c r="G474" s="16">
        <v>2500</v>
      </c>
    </row>
    <row r="475" spans="1:7" s="3" customFormat="1" ht="31.5">
      <c r="A475" s="15" t="s">
        <v>118</v>
      </c>
      <c r="B475" s="26">
        <v>12</v>
      </c>
      <c r="C475" s="26">
        <v>2</v>
      </c>
      <c r="D475" s="27" t="s">
        <v>117</v>
      </c>
      <c r="E475" s="28" t="s">
        <v>698</v>
      </c>
      <c r="F475" s="16">
        <v>2500</v>
      </c>
      <c r="G475" s="16">
        <v>2500</v>
      </c>
    </row>
    <row r="476" spans="1:7" s="3" customFormat="1" ht="31.5">
      <c r="A476" s="15" t="s">
        <v>116</v>
      </c>
      <c r="B476" s="26">
        <v>12</v>
      </c>
      <c r="C476" s="26">
        <v>2</v>
      </c>
      <c r="D476" s="27" t="s">
        <v>115</v>
      </c>
      <c r="E476" s="28" t="s">
        <v>698</v>
      </c>
      <c r="F476" s="16">
        <v>2500</v>
      </c>
      <c r="G476" s="16">
        <v>2500</v>
      </c>
    </row>
    <row r="477" spans="1:7" s="3" customFormat="1" ht="15.75">
      <c r="A477" s="15" t="s">
        <v>707</v>
      </c>
      <c r="B477" s="26">
        <v>12</v>
      </c>
      <c r="C477" s="26">
        <v>2</v>
      </c>
      <c r="D477" s="27" t="s">
        <v>115</v>
      </c>
      <c r="E477" s="28" t="s">
        <v>705</v>
      </c>
      <c r="F477" s="16">
        <v>2500</v>
      </c>
      <c r="G477" s="16">
        <v>2500</v>
      </c>
    </row>
    <row r="478" spans="1:7" s="19" customFormat="1" ht="31.5">
      <c r="A478" s="17" t="s">
        <v>184</v>
      </c>
      <c r="B478" s="23">
        <v>13</v>
      </c>
      <c r="C478" s="23">
        <v>0</v>
      </c>
      <c r="D478" s="24" t="s">
        <v>698</v>
      </c>
      <c r="E478" s="25" t="s">
        <v>698</v>
      </c>
      <c r="F478" s="18">
        <v>73.5</v>
      </c>
      <c r="G478" s="18">
        <v>4.4000000000000004</v>
      </c>
    </row>
    <row r="479" spans="1:7" s="3" customFormat="1" ht="31.5">
      <c r="A479" s="15" t="s">
        <v>183</v>
      </c>
      <c r="B479" s="26">
        <v>13</v>
      </c>
      <c r="C479" s="26">
        <v>1</v>
      </c>
      <c r="D479" s="27" t="s">
        <v>698</v>
      </c>
      <c r="E479" s="28" t="s">
        <v>698</v>
      </c>
      <c r="F479" s="16">
        <v>73.5</v>
      </c>
      <c r="G479" s="16">
        <v>4.4000000000000004</v>
      </c>
    </row>
    <row r="480" spans="1:7" s="3" customFormat="1" ht="46.15" customHeight="1">
      <c r="A480" s="15" t="s">
        <v>171</v>
      </c>
      <c r="B480" s="26">
        <v>13</v>
      </c>
      <c r="C480" s="26">
        <v>1</v>
      </c>
      <c r="D480" s="27" t="s">
        <v>170</v>
      </c>
      <c r="E480" s="28" t="s">
        <v>698</v>
      </c>
      <c r="F480" s="16">
        <v>73.5</v>
      </c>
      <c r="G480" s="16">
        <v>4.4000000000000004</v>
      </c>
    </row>
    <row r="481" spans="1:7" s="3" customFormat="1" ht="31.5">
      <c r="A481" s="15" t="s">
        <v>169</v>
      </c>
      <c r="B481" s="26">
        <v>13</v>
      </c>
      <c r="C481" s="26">
        <v>1</v>
      </c>
      <c r="D481" s="27" t="s">
        <v>168</v>
      </c>
      <c r="E481" s="28" t="s">
        <v>698</v>
      </c>
      <c r="F481" s="16">
        <v>73.5</v>
      </c>
      <c r="G481" s="16">
        <v>4.4000000000000004</v>
      </c>
    </row>
    <row r="482" spans="1:7" s="3" customFormat="1" ht="15.6" customHeight="1">
      <c r="A482" s="15" t="s">
        <v>182</v>
      </c>
      <c r="B482" s="26">
        <v>13</v>
      </c>
      <c r="C482" s="26">
        <v>1</v>
      </c>
      <c r="D482" s="27" t="s">
        <v>180</v>
      </c>
      <c r="E482" s="28" t="s">
        <v>698</v>
      </c>
      <c r="F482" s="16">
        <v>73.5</v>
      </c>
      <c r="G482" s="16">
        <v>4.4000000000000004</v>
      </c>
    </row>
    <row r="483" spans="1:7" s="3" customFormat="1" ht="15.6" customHeight="1">
      <c r="A483" s="15" t="s">
        <v>181</v>
      </c>
      <c r="B483" s="26">
        <v>13</v>
      </c>
      <c r="C483" s="26">
        <v>1</v>
      </c>
      <c r="D483" s="27" t="s">
        <v>180</v>
      </c>
      <c r="E483" s="28" t="s">
        <v>179</v>
      </c>
      <c r="F483" s="16">
        <v>73.5</v>
      </c>
      <c r="G483" s="16">
        <v>4.4000000000000004</v>
      </c>
    </row>
    <row r="484" spans="1:7" s="19" customFormat="1" ht="47.25">
      <c r="A484" s="17" t="s">
        <v>178</v>
      </c>
      <c r="B484" s="23">
        <v>14</v>
      </c>
      <c r="C484" s="23">
        <v>0</v>
      </c>
      <c r="D484" s="24" t="s">
        <v>698</v>
      </c>
      <c r="E484" s="25" t="s">
        <v>698</v>
      </c>
      <c r="F484" s="18">
        <v>47537.4</v>
      </c>
      <c r="G484" s="18">
        <v>47593.7</v>
      </c>
    </row>
    <row r="485" spans="1:7" s="3" customFormat="1" ht="47.25">
      <c r="A485" s="15" t="s">
        <v>177</v>
      </c>
      <c r="B485" s="26">
        <v>14</v>
      </c>
      <c r="C485" s="26">
        <v>1</v>
      </c>
      <c r="D485" s="27" t="s">
        <v>698</v>
      </c>
      <c r="E485" s="28" t="s">
        <v>698</v>
      </c>
      <c r="F485" s="16">
        <v>47537.4</v>
      </c>
      <c r="G485" s="16">
        <v>47593.7</v>
      </c>
    </row>
    <row r="486" spans="1:7" s="3" customFormat="1" ht="48.6" customHeight="1">
      <c r="A486" s="15" t="s">
        <v>171</v>
      </c>
      <c r="B486" s="26">
        <v>14</v>
      </c>
      <c r="C486" s="26">
        <v>1</v>
      </c>
      <c r="D486" s="27" t="s">
        <v>170</v>
      </c>
      <c r="E486" s="28" t="s">
        <v>698</v>
      </c>
      <c r="F486" s="16">
        <v>47537.4</v>
      </c>
      <c r="G486" s="16">
        <v>47593.7</v>
      </c>
    </row>
    <row r="487" spans="1:7" s="3" customFormat="1" ht="31.5">
      <c r="A487" s="15" t="s">
        <v>169</v>
      </c>
      <c r="B487" s="26">
        <v>14</v>
      </c>
      <c r="C487" s="26">
        <v>1</v>
      </c>
      <c r="D487" s="27" t="s">
        <v>168</v>
      </c>
      <c r="E487" s="28" t="s">
        <v>698</v>
      </c>
      <c r="F487" s="16">
        <v>47537.4</v>
      </c>
      <c r="G487" s="16">
        <v>47593.7</v>
      </c>
    </row>
    <row r="488" spans="1:7" s="3" customFormat="1" ht="31.5">
      <c r="A488" s="15" t="s">
        <v>176</v>
      </c>
      <c r="B488" s="26">
        <v>14</v>
      </c>
      <c r="C488" s="26">
        <v>1</v>
      </c>
      <c r="D488" s="27" t="s">
        <v>175</v>
      </c>
      <c r="E488" s="28" t="s">
        <v>698</v>
      </c>
      <c r="F488" s="16">
        <v>38101.1</v>
      </c>
      <c r="G488" s="16">
        <v>37871.4</v>
      </c>
    </row>
    <row r="489" spans="1:7" s="3" customFormat="1" ht="15.75">
      <c r="A489" s="15" t="s">
        <v>166</v>
      </c>
      <c r="B489" s="26">
        <v>14</v>
      </c>
      <c r="C489" s="26">
        <v>1</v>
      </c>
      <c r="D489" s="27" t="s">
        <v>175</v>
      </c>
      <c r="E489" s="28" t="s">
        <v>164</v>
      </c>
      <c r="F489" s="16">
        <v>38101.1</v>
      </c>
      <c r="G489" s="16">
        <v>37871.4</v>
      </c>
    </row>
    <row r="490" spans="1:7" s="3" customFormat="1" ht="47.45" customHeight="1">
      <c r="A490" s="15" t="s">
        <v>174</v>
      </c>
      <c r="B490" s="26">
        <v>14</v>
      </c>
      <c r="C490" s="26">
        <v>1</v>
      </c>
      <c r="D490" s="27" t="s">
        <v>173</v>
      </c>
      <c r="E490" s="28" t="s">
        <v>698</v>
      </c>
      <c r="F490" s="16">
        <v>9436.2999999999993</v>
      </c>
      <c r="G490" s="16">
        <v>9722.2999999999993</v>
      </c>
    </row>
    <row r="491" spans="1:7" s="3" customFormat="1" ht="15.75">
      <c r="A491" s="15" t="s">
        <v>166</v>
      </c>
      <c r="B491" s="26">
        <v>14</v>
      </c>
      <c r="C491" s="26">
        <v>1</v>
      </c>
      <c r="D491" s="27" t="s">
        <v>173</v>
      </c>
      <c r="E491" s="28" t="s">
        <v>164</v>
      </c>
      <c r="F491" s="16">
        <v>9436.2999999999993</v>
      </c>
      <c r="G491" s="16">
        <v>9722.2999999999993</v>
      </c>
    </row>
    <row r="492" spans="1:7" s="3" customFormat="1" ht="15.75">
      <c r="A492" s="265" t="s">
        <v>358</v>
      </c>
      <c r="B492" s="265"/>
      <c r="C492" s="265"/>
      <c r="D492" s="265"/>
      <c r="E492" s="265"/>
      <c r="F492" s="18">
        <f>675878.3-3879</f>
        <v>671999.3</v>
      </c>
      <c r="G492" s="18">
        <f>657309.4-7968</f>
        <v>649341.4</v>
      </c>
    </row>
    <row r="493" spans="1:7" ht="25.5" customHeight="1">
      <c r="A493" s="37"/>
      <c r="B493" s="39"/>
      <c r="C493" s="39"/>
      <c r="D493" s="38"/>
      <c r="E493" s="38"/>
      <c r="F493" s="2"/>
      <c r="G493" s="2"/>
    </row>
    <row r="494" spans="1:7" s="7" customFormat="1" ht="13.15" customHeight="1">
      <c r="A494" s="20" t="s">
        <v>359</v>
      </c>
      <c r="B494" s="21"/>
      <c r="C494" s="21"/>
      <c r="D494" s="21"/>
      <c r="E494" s="21"/>
      <c r="F494" s="266" t="s">
        <v>360</v>
      </c>
      <c r="G494" s="266"/>
    </row>
  </sheetData>
  <autoFilter ref="A20:AB494"/>
  <mergeCells count="6">
    <mergeCell ref="F17:G17"/>
    <mergeCell ref="A15:G15"/>
    <mergeCell ref="A492:E492"/>
    <mergeCell ref="F494:G494"/>
    <mergeCell ref="A17:A18"/>
    <mergeCell ref="B17:E17"/>
  </mergeCells>
  <phoneticPr fontId="0" type="noConversion"/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G586"/>
  <sheetViews>
    <sheetView showGridLines="0" workbookViewId="0">
      <selection activeCell="A16" sqref="A15:F16"/>
    </sheetView>
  </sheetViews>
  <sheetFormatPr defaultRowHeight="15.75"/>
  <cols>
    <col min="1" max="1" width="79.5703125" style="3" customWidth="1"/>
    <col min="2" max="2" width="7.7109375" style="31" customWidth="1"/>
    <col min="3" max="3" width="10.5703125" style="31" customWidth="1"/>
    <col min="4" max="4" width="12.85546875" style="31" hidden="1" customWidth="1"/>
    <col min="5" max="5" width="9.28515625" style="31" hidden="1" customWidth="1"/>
    <col min="6" max="6" width="10.28515625" style="3" customWidth="1"/>
    <col min="7" max="16384" width="9.140625" style="3"/>
  </cols>
  <sheetData>
    <row r="1" spans="1:6" s="7" customFormat="1">
      <c r="B1" s="8"/>
      <c r="C1" s="8"/>
      <c r="D1" s="8"/>
      <c r="E1" s="8"/>
    </row>
    <row r="2" spans="1:6" s="7" customFormat="1">
      <c r="B2" s="8"/>
      <c r="C2" s="8"/>
      <c r="D2" s="8"/>
      <c r="E2" s="8"/>
    </row>
    <row r="3" spans="1:6" s="7" customFormat="1">
      <c r="B3" s="8"/>
      <c r="C3" s="8"/>
      <c r="D3" s="8"/>
      <c r="E3" s="8"/>
    </row>
    <row r="4" spans="1:6" s="7" customFormat="1">
      <c r="B4" s="8"/>
      <c r="C4" s="8"/>
      <c r="D4" s="8"/>
      <c r="E4" s="8"/>
    </row>
    <row r="5" spans="1:6" s="7" customFormat="1">
      <c r="B5" s="8"/>
      <c r="C5" s="8"/>
      <c r="D5" s="8"/>
      <c r="E5" s="8"/>
    </row>
    <row r="6" spans="1:6" s="7" customFormat="1">
      <c r="B6" s="8"/>
      <c r="C6" s="8"/>
      <c r="D6" s="8"/>
      <c r="E6" s="8"/>
    </row>
    <row r="7" spans="1:6" s="7" customFormat="1">
      <c r="B7" s="8"/>
      <c r="C7" s="8"/>
      <c r="D7" s="8"/>
      <c r="E7" s="8"/>
    </row>
    <row r="8" spans="1:6" s="9" customFormat="1" ht="12.75">
      <c r="B8" s="10"/>
      <c r="C8" s="10"/>
      <c r="D8" s="10"/>
      <c r="E8" s="10"/>
    </row>
    <row r="9" spans="1:6" s="9" customFormat="1" ht="12.75">
      <c r="B9" s="10"/>
      <c r="C9" s="10"/>
      <c r="D9" s="10"/>
      <c r="E9" s="10"/>
    </row>
    <row r="10" spans="1:6" s="9" customFormat="1" ht="12.75">
      <c r="B10" s="10"/>
      <c r="C10" s="10"/>
      <c r="D10" s="10"/>
      <c r="E10" s="10"/>
    </row>
    <row r="11" spans="1:6" s="9" customFormat="1" ht="12.75">
      <c r="B11" s="10"/>
      <c r="C11" s="10"/>
      <c r="D11" s="10"/>
      <c r="E11" s="10"/>
    </row>
    <row r="12" spans="1:6" s="9" customFormat="1" ht="12.75">
      <c r="B12" s="10"/>
      <c r="C12" s="10"/>
      <c r="D12" s="10"/>
      <c r="E12" s="10"/>
    </row>
    <row r="13" spans="1:6" s="9" customFormat="1" ht="15.75" customHeight="1">
      <c r="B13" s="10"/>
      <c r="C13" s="10"/>
      <c r="D13" s="10"/>
      <c r="E13" s="10"/>
    </row>
    <row r="14" spans="1:6" s="9" customFormat="1" ht="12.75">
      <c r="B14" s="10"/>
      <c r="C14" s="10"/>
      <c r="D14" s="10"/>
      <c r="E14" s="10"/>
    </row>
    <row r="15" spans="1:6" s="9" customFormat="1" ht="12.75">
      <c r="B15" s="10"/>
      <c r="C15" s="10"/>
      <c r="D15" s="10"/>
      <c r="E15" s="10"/>
    </row>
    <row r="16" spans="1:6" s="9" customFormat="1" ht="40.9" customHeight="1">
      <c r="A16" s="263" t="s">
        <v>365</v>
      </c>
      <c r="B16" s="263"/>
      <c r="C16" s="263"/>
      <c r="D16" s="263"/>
      <c r="E16" s="263"/>
      <c r="F16" s="263"/>
    </row>
    <row r="17" spans="1:6" s="9" customFormat="1" ht="18.75">
      <c r="A17" s="11"/>
      <c r="B17" s="11"/>
      <c r="C17" s="11"/>
      <c r="D17" s="11"/>
      <c r="E17" s="11"/>
      <c r="F17" s="11"/>
    </row>
    <row r="18" spans="1:6" s="9" customFormat="1" ht="12.75">
      <c r="A18" s="264" t="s">
        <v>351</v>
      </c>
      <c r="B18" s="267" t="s">
        <v>352</v>
      </c>
      <c r="C18" s="267"/>
      <c r="D18" s="267"/>
      <c r="E18" s="267"/>
      <c r="F18" s="264" t="s">
        <v>353</v>
      </c>
    </row>
    <row r="19" spans="1:6" s="9" customFormat="1" ht="25.5">
      <c r="A19" s="264"/>
      <c r="B19" s="12" t="s">
        <v>354</v>
      </c>
      <c r="C19" s="12" t="s">
        <v>355</v>
      </c>
      <c r="D19" s="12" t="s">
        <v>356</v>
      </c>
      <c r="E19" s="12" t="s">
        <v>357</v>
      </c>
      <c r="F19" s="264"/>
    </row>
    <row r="20" spans="1:6" ht="12.75" customHeight="1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</row>
    <row r="21" spans="1:6" s="19" customFormat="1">
      <c r="A21" s="17" t="s">
        <v>717</v>
      </c>
      <c r="B21" s="23">
        <v>1</v>
      </c>
      <c r="C21" s="23">
        <v>0</v>
      </c>
      <c r="D21" s="24" t="s">
        <v>698</v>
      </c>
      <c r="E21" s="25" t="s">
        <v>698</v>
      </c>
      <c r="F21" s="18">
        <f>100401.5+28.6</f>
        <v>100430.1</v>
      </c>
    </row>
    <row r="22" spans="1:6" ht="31.5">
      <c r="A22" s="15" t="s">
        <v>107</v>
      </c>
      <c r="B22" s="26">
        <v>1</v>
      </c>
      <c r="C22" s="26">
        <v>2</v>
      </c>
      <c r="D22" s="27" t="s">
        <v>698</v>
      </c>
      <c r="E22" s="28" t="s">
        <v>698</v>
      </c>
      <c r="F22" s="16">
        <v>2827.6</v>
      </c>
    </row>
    <row r="23" spans="1:6" ht="31.5" hidden="1">
      <c r="A23" s="15" t="s">
        <v>715</v>
      </c>
      <c r="B23" s="26">
        <v>1</v>
      </c>
      <c r="C23" s="26">
        <v>2</v>
      </c>
      <c r="D23" s="27" t="s">
        <v>714</v>
      </c>
      <c r="E23" s="28" t="s">
        <v>698</v>
      </c>
      <c r="F23" s="16">
        <v>2827.6</v>
      </c>
    </row>
    <row r="24" spans="1:6" hidden="1">
      <c r="A24" s="15" t="s">
        <v>106</v>
      </c>
      <c r="B24" s="26">
        <v>1</v>
      </c>
      <c r="C24" s="26">
        <v>2</v>
      </c>
      <c r="D24" s="27" t="s">
        <v>105</v>
      </c>
      <c r="E24" s="28" t="s">
        <v>698</v>
      </c>
      <c r="F24" s="16">
        <v>2827.6</v>
      </c>
    </row>
    <row r="25" spans="1:6" hidden="1">
      <c r="A25" s="15" t="s">
        <v>701</v>
      </c>
      <c r="B25" s="26">
        <v>1</v>
      </c>
      <c r="C25" s="26">
        <v>2</v>
      </c>
      <c r="D25" s="27" t="s">
        <v>104</v>
      </c>
      <c r="E25" s="28" t="s">
        <v>698</v>
      </c>
      <c r="F25" s="16">
        <v>1523.6</v>
      </c>
    </row>
    <row r="26" spans="1:6" ht="47.25" hidden="1">
      <c r="A26" s="15" t="s">
        <v>697</v>
      </c>
      <c r="B26" s="26">
        <v>1</v>
      </c>
      <c r="C26" s="26">
        <v>2</v>
      </c>
      <c r="D26" s="27" t="s">
        <v>104</v>
      </c>
      <c r="E26" s="28" t="s">
        <v>696</v>
      </c>
      <c r="F26" s="16">
        <v>1523.6</v>
      </c>
    </row>
    <row r="27" spans="1:6" ht="31.5" hidden="1">
      <c r="A27" s="15" t="s">
        <v>699</v>
      </c>
      <c r="B27" s="26">
        <v>1</v>
      </c>
      <c r="C27" s="26">
        <v>2</v>
      </c>
      <c r="D27" s="27" t="s">
        <v>103</v>
      </c>
      <c r="E27" s="28" t="s">
        <v>698</v>
      </c>
      <c r="F27" s="16">
        <v>1304</v>
      </c>
    </row>
    <row r="28" spans="1:6" ht="47.25" hidden="1">
      <c r="A28" s="15" t="s">
        <v>697</v>
      </c>
      <c r="B28" s="26">
        <v>1</v>
      </c>
      <c r="C28" s="26">
        <v>2</v>
      </c>
      <c r="D28" s="27" t="s">
        <v>103</v>
      </c>
      <c r="E28" s="28" t="s">
        <v>696</v>
      </c>
      <c r="F28" s="16">
        <v>1304</v>
      </c>
    </row>
    <row r="29" spans="1:6" ht="47.25">
      <c r="A29" s="15" t="s">
        <v>113</v>
      </c>
      <c r="B29" s="26">
        <v>1</v>
      </c>
      <c r="C29" s="26">
        <v>3</v>
      </c>
      <c r="D29" s="27" t="s">
        <v>698</v>
      </c>
      <c r="E29" s="28" t="s">
        <v>698</v>
      </c>
      <c r="F29" s="16">
        <v>1548.1</v>
      </c>
    </row>
    <row r="30" spans="1:6" ht="31.5" hidden="1">
      <c r="A30" s="15" t="s">
        <v>715</v>
      </c>
      <c r="B30" s="26">
        <v>1</v>
      </c>
      <c r="C30" s="26">
        <v>3</v>
      </c>
      <c r="D30" s="27" t="s">
        <v>714</v>
      </c>
      <c r="E30" s="28" t="s">
        <v>698</v>
      </c>
      <c r="F30" s="16">
        <v>1548.1</v>
      </c>
    </row>
    <row r="31" spans="1:6" hidden="1">
      <c r="A31" s="15" t="s">
        <v>713</v>
      </c>
      <c r="B31" s="26">
        <v>1</v>
      </c>
      <c r="C31" s="26">
        <v>3</v>
      </c>
      <c r="D31" s="27" t="s">
        <v>712</v>
      </c>
      <c r="E31" s="28" t="s">
        <v>698</v>
      </c>
      <c r="F31" s="16">
        <v>394.8</v>
      </c>
    </row>
    <row r="32" spans="1:6" hidden="1">
      <c r="A32" s="15" t="s">
        <v>701</v>
      </c>
      <c r="B32" s="26">
        <v>1</v>
      </c>
      <c r="C32" s="26">
        <v>3</v>
      </c>
      <c r="D32" s="27" t="s">
        <v>706</v>
      </c>
      <c r="E32" s="28" t="s">
        <v>698</v>
      </c>
      <c r="F32" s="16">
        <v>344.2</v>
      </c>
    </row>
    <row r="33" spans="1:6" ht="47.25" hidden="1">
      <c r="A33" s="15" t="s">
        <v>697</v>
      </c>
      <c r="B33" s="26">
        <v>1</v>
      </c>
      <c r="C33" s="26">
        <v>3</v>
      </c>
      <c r="D33" s="27" t="s">
        <v>706</v>
      </c>
      <c r="E33" s="28" t="s">
        <v>696</v>
      </c>
      <c r="F33" s="16">
        <v>334.4</v>
      </c>
    </row>
    <row r="34" spans="1:6" hidden="1">
      <c r="A34" s="15" t="s">
        <v>711</v>
      </c>
      <c r="B34" s="26">
        <v>1</v>
      </c>
      <c r="C34" s="26">
        <v>3</v>
      </c>
      <c r="D34" s="27" t="s">
        <v>706</v>
      </c>
      <c r="E34" s="28" t="s">
        <v>710</v>
      </c>
      <c r="F34" s="16">
        <v>9.6</v>
      </c>
    </row>
    <row r="35" spans="1:6" hidden="1">
      <c r="A35" s="15" t="s">
        <v>707</v>
      </c>
      <c r="B35" s="26">
        <v>1</v>
      </c>
      <c r="C35" s="26">
        <v>3</v>
      </c>
      <c r="D35" s="27" t="s">
        <v>706</v>
      </c>
      <c r="E35" s="28" t="s">
        <v>705</v>
      </c>
      <c r="F35" s="16">
        <v>0.2</v>
      </c>
    </row>
    <row r="36" spans="1:6" ht="31.5" hidden="1">
      <c r="A36" s="15" t="s">
        <v>699</v>
      </c>
      <c r="B36" s="26">
        <v>1</v>
      </c>
      <c r="C36" s="26">
        <v>3</v>
      </c>
      <c r="D36" s="27" t="s">
        <v>704</v>
      </c>
      <c r="E36" s="28" t="s">
        <v>698</v>
      </c>
      <c r="F36" s="16">
        <v>50.6</v>
      </c>
    </row>
    <row r="37" spans="1:6" ht="47.25" hidden="1">
      <c r="A37" s="15" t="s">
        <v>697</v>
      </c>
      <c r="B37" s="26">
        <v>1</v>
      </c>
      <c r="C37" s="26">
        <v>3</v>
      </c>
      <c r="D37" s="27" t="s">
        <v>704</v>
      </c>
      <c r="E37" s="28" t="s">
        <v>696</v>
      </c>
      <c r="F37" s="16">
        <v>50.6</v>
      </c>
    </row>
    <row r="38" spans="1:6" hidden="1">
      <c r="A38" s="15" t="s">
        <v>112</v>
      </c>
      <c r="B38" s="26">
        <v>1</v>
      </c>
      <c r="C38" s="26">
        <v>3</v>
      </c>
      <c r="D38" s="27" t="s">
        <v>111</v>
      </c>
      <c r="E38" s="28" t="s">
        <v>698</v>
      </c>
      <c r="F38" s="16">
        <v>1153.3</v>
      </c>
    </row>
    <row r="39" spans="1:6" hidden="1">
      <c r="A39" s="15" t="s">
        <v>701</v>
      </c>
      <c r="B39" s="26">
        <v>1</v>
      </c>
      <c r="C39" s="26">
        <v>3</v>
      </c>
      <c r="D39" s="27" t="s">
        <v>110</v>
      </c>
      <c r="E39" s="28" t="s">
        <v>698</v>
      </c>
      <c r="F39" s="16">
        <v>655.9</v>
      </c>
    </row>
    <row r="40" spans="1:6" ht="47.25" hidden="1">
      <c r="A40" s="15" t="s">
        <v>697</v>
      </c>
      <c r="B40" s="26">
        <v>1</v>
      </c>
      <c r="C40" s="26">
        <v>3</v>
      </c>
      <c r="D40" s="27" t="s">
        <v>110</v>
      </c>
      <c r="E40" s="28" t="s">
        <v>696</v>
      </c>
      <c r="F40" s="16">
        <v>655.9</v>
      </c>
    </row>
    <row r="41" spans="1:6" ht="31.5" hidden="1">
      <c r="A41" s="15" t="s">
        <v>699</v>
      </c>
      <c r="B41" s="26">
        <v>1</v>
      </c>
      <c r="C41" s="26">
        <v>3</v>
      </c>
      <c r="D41" s="27" t="s">
        <v>109</v>
      </c>
      <c r="E41" s="28" t="s">
        <v>698</v>
      </c>
      <c r="F41" s="16">
        <v>497.4</v>
      </c>
    </row>
    <row r="42" spans="1:6" ht="47.25" hidden="1">
      <c r="A42" s="15" t="s">
        <v>697</v>
      </c>
      <c r="B42" s="26">
        <v>1</v>
      </c>
      <c r="C42" s="26">
        <v>3</v>
      </c>
      <c r="D42" s="27" t="s">
        <v>109</v>
      </c>
      <c r="E42" s="28" t="s">
        <v>696</v>
      </c>
      <c r="F42" s="16">
        <v>497.4</v>
      </c>
    </row>
    <row r="43" spans="1:6" ht="47.25">
      <c r="A43" s="15" t="s">
        <v>102</v>
      </c>
      <c r="B43" s="26">
        <v>1</v>
      </c>
      <c r="C43" s="26">
        <v>4</v>
      </c>
      <c r="D43" s="27" t="s">
        <v>698</v>
      </c>
      <c r="E43" s="28" t="s">
        <v>698</v>
      </c>
      <c r="F43" s="16">
        <v>34614.6</v>
      </c>
    </row>
    <row r="44" spans="1:6" ht="31.5" hidden="1">
      <c r="A44" s="15" t="s">
        <v>715</v>
      </c>
      <c r="B44" s="26">
        <v>1</v>
      </c>
      <c r="C44" s="26">
        <v>4</v>
      </c>
      <c r="D44" s="27" t="s">
        <v>714</v>
      </c>
      <c r="E44" s="28" t="s">
        <v>698</v>
      </c>
      <c r="F44" s="16">
        <v>34612.199999999997</v>
      </c>
    </row>
    <row r="45" spans="1:6" hidden="1">
      <c r="A45" s="15" t="s">
        <v>713</v>
      </c>
      <c r="B45" s="26">
        <v>1</v>
      </c>
      <c r="C45" s="26">
        <v>4</v>
      </c>
      <c r="D45" s="27" t="s">
        <v>712</v>
      </c>
      <c r="E45" s="28" t="s">
        <v>698</v>
      </c>
      <c r="F45" s="16">
        <v>34612.199999999997</v>
      </c>
    </row>
    <row r="46" spans="1:6" hidden="1">
      <c r="A46" s="15" t="s">
        <v>701</v>
      </c>
      <c r="B46" s="26">
        <v>1</v>
      </c>
      <c r="C46" s="26">
        <v>4</v>
      </c>
      <c r="D46" s="27" t="s">
        <v>706</v>
      </c>
      <c r="E46" s="28" t="s">
        <v>698</v>
      </c>
      <c r="F46" s="16">
        <v>20317.7</v>
      </c>
    </row>
    <row r="47" spans="1:6" ht="47.25" hidden="1">
      <c r="A47" s="15" t="s">
        <v>697</v>
      </c>
      <c r="B47" s="26">
        <v>1</v>
      </c>
      <c r="C47" s="26">
        <v>4</v>
      </c>
      <c r="D47" s="27" t="s">
        <v>706</v>
      </c>
      <c r="E47" s="28" t="s">
        <v>696</v>
      </c>
      <c r="F47" s="16">
        <v>15471.9</v>
      </c>
    </row>
    <row r="48" spans="1:6" hidden="1">
      <c r="A48" s="15" t="s">
        <v>711</v>
      </c>
      <c r="B48" s="26">
        <v>1</v>
      </c>
      <c r="C48" s="26">
        <v>4</v>
      </c>
      <c r="D48" s="27" t="s">
        <v>706</v>
      </c>
      <c r="E48" s="28" t="s">
        <v>710</v>
      </c>
      <c r="F48" s="16">
        <v>4797.3999999999996</v>
      </c>
    </row>
    <row r="49" spans="1:6" hidden="1">
      <c r="A49" s="15" t="s">
        <v>707</v>
      </c>
      <c r="B49" s="26">
        <v>1</v>
      </c>
      <c r="C49" s="26">
        <v>4</v>
      </c>
      <c r="D49" s="27" t="s">
        <v>706</v>
      </c>
      <c r="E49" s="28" t="s">
        <v>705</v>
      </c>
      <c r="F49" s="16">
        <v>48.4</v>
      </c>
    </row>
    <row r="50" spans="1:6" ht="31.5" hidden="1">
      <c r="A50" s="15" t="s">
        <v>699</v>
      </c>
      <c r="B50" s="26">
        <v>1</v>
      </c>
      <c r="C50" s="26">
        <v>4</v>
      </c>
      <c r="D50" s="27" t="s">
        <v>704</v>
      </c>
      <c r="E50" s="28" t="s">
        <v>698</v>
      </c>
      <c r="F50" s="16">
        <v>14294.5</v>
      </c>
    </row>
    <row r="51" spans="1:6" ht="47.25" hidden="1">
      <c r="A51" s="15" t="s">
        <v>697</v>
      </c>
      <c r="B51" s="26">
        <v>1</v>
      </c>
      <c r="C51" s="26">
        <v>4</v>
      </c>
      <c r="D51" s="27" t="s">
        <v>704</v>
      </c>
      <c r="E51" s="28" t="s">
        <v>696</v>
      </c>
      <c r="F51" s="16">
        <v>13849.7</v>
      </c>
    </row>
    <row r="52" spans="1:6" hidden="1">
      <c r="A52" s="15" t="s">
        <v>711</v>
      </c>
      <c r="B52" s="26">
        <v>1</v>
      </c>
      <c r="C52" s="26">
        <v>4</v>
      </c>
      <c r="D52" s="27" t="s">
        <v>704</v>
      </c>
      <c r="E52" s="28" t="s">
        <v>710</v>
      </c>
      <c r="F52" s="16">
        <v>444.8</v>
      </c>
    </row>
    <row r="53" spans="1:6" ht="46.15" hidden="1" customHeight="1">
      <c r="A53" s="15" t="s">
        <v>101</v>
      </c>
      <c r="B53" s="26">
        <v>1</v>
      </c>
      <c r="C53" s="26">
        <v>4</v>
      </c>
      <c r="D53" s="27" t="s">
        <v>100</v>
      </c>
      <c r="E53" s="28" t="s">
        <v>698</v>
      </c>
      <c r="F53" s="16">
        <v>2.4</v>
      </c>
    </row>
    <row r="54" spans="1:6" ht="63" hidden="1">
      <c r="A54" s="15" t="s">
        <v>99</v>
      </c>
      <c r="B54" s="26">
        <v>1</v>
      </c>
      <c r="C54" s="26">
        <v>4</v>
      </c>
      <c r="D54" s="27" t="s">
        <v>98</v>
      </c>
      <c r="E54" s="28" t="s">
        <v>698</v>
      </c>
      <c r="F54" s="16">
        <v>2.4</v>
      </c>
    </row>
    <row r="55" spans="1:6" ht="47.25" hidden="1">
      <c r="A55" s="15" t="s">
        <v>97</v>
      </c>
      <c r="B55" s="26">
        <v>1</v>
      </c>
      <c r="C55" s="26">
        <v>4</v>
      </c>
      <c r="D55" s="27" t="s">
        <v>96</v>
      </c>
      <c r="E55" s="28" t="s">
        <v>698</v>
      </c>
      <c r="F55" s="16">
        <v>2.4</v>
      </c>
    </row>
    <row r="56" spans="1:6" hidden="1">
      <c r="A56" s="15" t="s">
        <v>711</v>
      </c>
      <c r="B56" s="26">
        <v>1</v>
      </c>
      <c r="C56" s="26">
        <v>4</v>
      </c>
      <c r="D56" s="27" t="s">
        <v>96</v>
      </c>
      <c r="E56" s="28" t="s">
        <v>710</v>
      </c>
      <c r="F56" s="16">
        <v>2.4</v>
      </c>
    </row>
    <row r="57" spans="1:6">
      <c r="A57" s="15" t="s">
        <v>95</v>
      </c>
      <c r="B57" s="26">
        <v>1</v>
      </c>
      <c r="C57" s="26">
        <v>5</v>
      </c>
      <c r="D57" s="27" t="s">
        <v>698</v>
      </c>
      <c r="E57" s="28" t="s">
        <v>698</v>
      </c>
      <c r="F57" s="16">
        <v>3.8</v>
      </c>
    </row>
    <row r="58" spans="1:6" hidden="1">
      <c r="A58" s="15" t="s">
        <v>94</v>
      </c>
      <c r="B58" s="26">
        <v>1</v>
      </c>
      <c r="C58" s="26">
        <v>5</v>
      </c>
      <c r="D58" s="27" t="s">
        <v>93</v>
      </c>
      <c r="E58" s="28" t="s">
        <v>698</v>
      </c>
      <c r="F58" s="16">
        <v>3.8</v>
      </c>
    </row>
    <row r="59" spans="1:6" ht="47.25" hidden="1">
      <c r="A59" s="15" t="s">
        <v>92</v>
      </c>
      <c r="B59" s="26">
        <v>1</v>
      </c>
      <c r="C59" s="26">
        <v>5</v>
      </c>
      <c r="D59" s="27" t="s">
        <v>91</v>
      </c>
      <c r="E59" s="28" t="s">
        <v>698</v>
      </c>
      <c r="F59" s="16">
        <v>3.8</v>
      </c>
    </row>
    <row r="60" spans="1:6" hidden="1">
      <c r="A60" s="15" t="s">
        <v>711</v>
      </c>
      <c r="B60" s="26">
        <v>1</v>
      </c>
      <c r="C60" s="26">
        <v>5</v>
      </c>
      <c r="D60" s="27" t="s">
        <v>91</v>
      </c>
      <c r="E60" s="28" t="s">
        <v>710</v>
      </c>
      <c r="F60" s="16">
        <v>3.8</v>
      </c>
    </row>
    <row r="61" spans="1:6" ht="31.15" customHeight="1">
      <c r="A61" s="15" t="s">
        <v>716</v>
      </c>
      <c r="B61" s="26">
        <v>1</v>
      </c>
      <c r="C61" s="26">
        <v>6</v>
      </c>
      <c r="D61" s="27" t="s">
        <v>698</v>
      </c>
      <c r="E61" s="28" t="s">
        <v>698</v>
      </c>
      <c r="F61" s="16">
        <v>12922.7</v>
      </c>
    </row>
    <row r="62" spans="1:6" ht="31.5" hidden="1">
      <c r="A62" s="15" t="s">
        <v>715</v>
      </c>
      <c r="B62" s="26">
        <v>1</v>
      </c>
      <c r="C62" s="26">
        <v>6</v>
      </c>
      <c r="D62" s="27" t="s">
        <v>714</v>
      </c>
      <c r="E62" s="28" t="s">
        <v>698</v>
      </c>
      <c r="F62" s="16">
        <v>11284.6</v>
      </c>
    </row>
    <row r="63" spans="1:6" hidden="1">
      <c r="A63" s="15" t="s">
        <v>713</v>
      </c>
      <c r="B63" s="26">
        <v>1</v>
      </c>
      <c r="C63" s="26">
        <v>6</v>
      </c>
      <c r="D63" s="27" t="s">
        <v>712</v>
      </c>
      <c r="E63" s="28" t="s">
        <v>698</v>
      </c>
      <c r="F63" s="16">
        <v>10026.799999999999</v>
      </c>
    </row>
    <row r="64" spans="1:6" hidden="1">
      <c r="A64" s="15" t="s">
        <v>701</v>
      </c>
      <c r="B64" s="26">
        <v>1</v>
      </c>
      <c r="C64" s="26">
        <v>6</v>
      </c>
      <c r="D64" s="27" t="s">
        <v>706</v>
      </c>
      <c r="E64" s="28" t="s">
        <v>698</v>
      </c>
      <c r="F64" s="16">
        <v>6949.7</v>
      </c>
    </row>
    <row r="65" spans="1:6" ht="47.25" hidden="1">
      <c r="A65" s="15" t="s">
        <v>697</v>
      </c>
      <c r="B65" s="26">
        <v>1</v>
      </c>
      <c r="C65" s="26">
        <v>6</v>
      </c>
      <c r="D65" s="27" t="s">
        <v>706</v>
      </c>
      <c r="E65" s="28" t="s">
        <v>696</v>
      </c>
      <c r="F65" s="16">
        <v>6236.1</v>
      </c>
    </row>
    <row r="66" spans="1:6" hidden="1">
      <c r="A66" s="15" t="s">
        <v>711</v>
      </c>
      <c r="B66" s="26">
        <v>1</v>
      </c>
      <c r="C66" s="26">
        <v>6</v>
      </c>
      <c r="D66" s="27" t="s">
        <v>706</v>
      </c>
      <c r="E66" s="28" t="s">
        <v>710</v>
      </c>
      <c r="F66" s="16">
        <v>622.29999999999995</v>
      </c>
    </row>
    <row r="67" spans="1:6" hidden="1">
      <c r="A67" s="15" t="s">
        <v>709</v>
      </c>
      <c r="B67" s="26">
        <v>1</v>
      </c>
      <c r="C67" s="26">
        <v>6</v>
      </c>
      <c r="D67" s="27" t="s">
        <v>706</v>
      </c>
      <c r="E67" s="28" t="s">
        <v>708</v>
      </c>
      <c r="F67" s="16">
        <v>91</v>
      </c>
    </row>
    <row r="68" spans="1:6" hidden="1">
      <c r="A68" s="15" t="s">
        <v>707</v>
      </c>
      <c r="B68" s="26">
        <v>1</v>
      </c>
      <c r="C68" s="26">
        <v>6</v>
      </c>
      <c r="D68" s="27" t="s">
        <v>706</v>
      </c>
      <c r="E68" s="28" t="s">
        <v>705</v>
      </c>
      <c r="F68" s="16">
        <v>0.3</v>
      </c>
    </row>
    <row r="69" spans="1:6" ht="31.5" hidden="1">
      <c r="A69" s="15" t="s">
        <v>699</v>
      </c>
      <c r="B69" s="26">
        <v>1</v>
      </c>
      <c r="C69" s="26">
        <v>6</v>
      </c>
      <c r="D69" s="27" t="s">
        <v>704</v>
      </c>
      <c r="E69" s="28" t="s">
        <v>698</v>
      </c>
      <c r="F69" s="16">
        <v>3077.1</v>
      </c>
    </row>
    <row r="70" spans="1:6" ht="47.25" hidden="1">
      <c r="A70" s="15" t="s">
        <v>697</v>
      </c>
      <c r="B70" s="26">
        <v>1</v>
      </c>
      <c r="C70" s="26">
        <v>6</v>
      </c>
      <c r="D70" s="27" t="s">
        <v>704</v>
      </c>
      <c r="E70" s="28" t="s">
        <v>696</v>
      </c>
      <c r="F70" s="16">
        <v>3077.1</v>
      </c>
    </row>
    <row r="71" spans="1:6" ht="31.5" hidden="1">
      <c r="A71" s="15" t="s">
        <v>703</v>
      </c>
      <c r="B71" s="26">
        <v>1</v>
      </c>
      <c r="C71" s="26">
        <v>6</v>
      </c>
      <c r="D71" s="27" t="s">
        <v>702</v>
      </c>
      <c r="E71" s="28" t="s">
        <v>698</v>
      </c>
      <c r="F71" s="16">
        <v>1257.8</v>
      </c>
    </row>
    <row r="72" spans="1:6" hidden="1">
      <c r="A72" s="15" t="s">
        <v>701</v>
      </c>
      <c r="B72" s="26">
        <v>1</v>
      </c>
      <c r="C72" s="26">
        <v>6</v>
      </c>
      <c r="D72" s="27" t="s">
        <v>700</v>
      </c>
      <c r="E72" s="28" t="s">
        <v>698</v>
      </c>
      <c r="F72" s="16">
        <v>706.2</v>
      </c>
    </row>
    <row r="73" spans="1:6" ht="47.25" hidden="1">
      <c r="A73" s="15" t="s">
        <v>697</v>
      </c>
      <c r="B73" s="26">
        <v>1</v>
      </c>
      <c r="C73" s="26">
        <v>6</v>
      </c>
      <c r="D73" s="27" t="s">
        <v>700</v>
      </c>
      <c r="E73" s="28" t="s">
        <v>696</v>
      </c>
      <c r="F73" s="16">
        <v>706.2</v>
      </c>
    </row>
    <row r="74" spans="1:6" ht="31.5" hidden="1">
      <c r="A74" s="15" t="s">
        <v>699</v>
      </c>
      <c r="B74" s="26">
        <v>1</v>
      </c>
      <c r="C74" s="26">
        <v>6</v>
      </c>
      <c r="D74" s="27" t="s">
        <v>695</v>
      </c>
      <c r="E74" s="28" t="s">
        <v>698</v>
      </c>
      <c r="F74" s="16">
        <v>551.6</v>
      </c>
    </row>
    <row r="75" spans="1:6" ht="47.25" hidden="1">
      <c r="A75" s="15" t="s">
        <v>697</v>
      </c>
      <c r="B75" s="26">
        <v>1</v>
      </c>
      <c r="C75" s="26">
        <v>6</v>
      </c>
      <c r="D75" s="27" t="s">
        <v>695</v>
      </c>
      <c r="E75" s="28" t="s">
        <v>696</v>
      </c>
      <c r="F75" s="16">
        <v>551.6</v>
      </c>
    </row>
    <row r="76" spans="1:6" ht="31.5" hidden="1">
      <c r="A76" s="15" t="s">
        <v>171</v>
      </c>
      <c r="B76" s="26">
        <v>1</v>
      </c>
      <c r="C76" s="26">
        <v>6</v>
      </c>
      <c r="D76" s="27" t="s">
        <v>170</v>
      </c>
      <c r="E76" s="28" t="s">
        <v>698</v>
      </c>
      <c r="F76" s="16">
        <v>1638.1</v>
      </c>
    </row>
    <row r="77" spans="1:6" ht="18.600000000000001" hidden="1" customHeight="1">
      <c r="A77" s="15" t="s">
        <v>169</v>
      </c>
      <c r="B77" s="26">
        <v>1</v>
      </c>
      <c r="C77" s="26">
        <v>6</v>
      </c>
      <c r="D77" s="27" t="s">
        <v>168</v>
      </c>
      <c r="E77" s="28" t="s">
        <v>698</v>
      </c>
      <c r="F77" s="16">
        <v>1638.1</v>
      </c>
    </row>
    <row r="78" spans="1:6" ht="31.5" hidden="1">
      <c r="A78" s="15" t="s">
        <v>194</v>
      </c>
      <c r="B78" s="26">
        <v>1</v>
      </c>
      <c r="C78" s="26">
        <v>6</v>
      </c>
      <c r="D78" s="27" t="s">
        <v>193</v>
      </c>
      <c r="E78" s="28" t="s">
        <v>698</v>
      </c>
      <c r="F78" s="16">
        <v>42.9</v>
      </c>
    </row>
    <row r="79" spans="1:6" hidden="1">
      <c r="A79" s="15" t="s">
        <v>711</v>
      </c>
      <c r="B79" s="26">
        <v>1</v>
      </c>
      <c r="C79" s="26">
        <v>6</v>
      </c>
      <c r="D79" s="27" t="s">
        <v>193</v>
      </c>
      <c r="E79" s="28" t="s">
        <v>710</v>
      </c>
      <c r="F79" s="16">
        <v>42.9</v>
      </c>
    </row>
    <row r="80" spans="1:6" ht="31.5" hidden="1">
      <c r="A80" s="15" t="s">
        <v>192</v>
      </c>
      <c r="B80" s="26">
        <v>1</v>
      </c>
      <c r="C80" s="26">
        <v>6</v>
      </c>
      <c r="D80" s="27" t="s">
        <v>191</v>
      </c>
      <c r="E80" s="28" t="s">
        <v>698</v>
      </c>
      <c r="F80" s="16">
        <v>1595.2</v>
      </c>
    </row>
    <row r="81" spans="1:6" hidden="1">
      <c r="A81" s="15" t="s">
        <v>711</v>
      </c>
      <c r="B81" s="26">
        <v>1</v>
      </c>
      <c r="C81" s="26">
        <v>6</v>
      </c>
      <c r="D81" s="27" t="s">
        <v>191</v>
      </c>
      <c r="E81" s="28" t="s">
        <v>710</v>
      </c>
      <c r="F81" s="16">
        <v>1595.2</v>
      </c>
    </row>
    <row r="82" spans="1:6">
      <c r="A82" s="15" t="s">
        <v>85</v>
      </c>
      <c r="B82" s="26">
        <v>1</v>
      </c>
      <c r="C82" s="26">
        <v>11</v>
      </c>
      <c r="D82" s="27" t="s">
        <v>698</v>
      </c>
      <c r="E82" s="28" t="s">
        <v>698</v>
      </c>
      <c r="F82" s="16">
        <v>300</v>
      </c>
    </row>
    <row r="83" spans="1:6" hidden="1">
      <c r="A83" s="15" t="s">
        <v>85</v>
      </c>
      <c r="B83" s="26">
        <v>1</v>
      </c>
      <c r="C83" s="26">
        <v>11</v>
      </c>
      <c r="D83" s="27" t="s">
        <v>84</v>
      </c>
      <c r="E83" s="28" t="s">
        <v>698</v>
      </c>
      <c r="F83" s="16">
        <v>300</v>
      </c>
    </row>
    <row r="84" spans="1:6" hidden="1">
      <c r="A84" s="15" t="s">
        <v>83</v>
      </c>
      <c r="B84" s="26">
        <v>1</v>
      </c>
      <c r="C84" s="26">
        <v>11</v>
      </c>
      <c r="D84" s="27" t="s">
        <v>82</v>
      </c>
      <c r="E84" s="28" t="s">
        <v>698</v>
      </c>
      <c r="F84" s="16">
        <v>300</v>
      </c>
    </row>
    <row r="85" spans="1:6" ht="31.5" hidden="1">
      <c r="A85" s="15" t="s">
        <v>81</v>
      </c>
      <c r="B85" s="26">
        <v>1</v>
      </c>
      <c r="C85" s="26">
        <v>11</v>
      </c>
      <c r="D85" s="27" t="s">
        <v>80</v>
      </c>
      <c r="E85" s="28" t="s">
        <v>698</v>
      </c>
      <c r="F85" s="16">
        <v>300</v>
      </c>
    </row>
    <row r="86" spans="1:6" hidden="1">
      <c r="A86" s="15" t="s">
        <v>707</v>
      </c>
      <c r="B86" s="26">
        <v>1</v>
      </c>
      <c r="C86" s="26">
        <v>11</v>
      </c>
      <c r="D86" s="27" t="s">
        <v>80</v>
      </c>
      <c r="E86" s="28" t="s">
        <v>705</v>
      </c>
      <c r="F86" s="16">
        <v>300</v>
      </c>
    </row>
    <row r="87" spans="1:6">
      <c r="A87" s="15" t="s">
        <v>79</v>
      </c>
      <c r="B87" s="26">
        <v>1</v>
      </c>
      <c r="C87" s="26">
        <v>13</v>
      </c>
      <c r="D87" s="27" t="s">
        <v>698</v>
      </c>
      <c r="E87" s="28" t="s">
        <v>698</v>
      </c>
      <c r="F87" s="16">
        <f>48184.7+28.6</f>
        <v>48213.299999999996</v>
      </c>
    </row>
    <row r="88" spans="1:6" ht="31.5" hidden="1">
      <c r="A88" s="15" t="s">
        <v>715</v>
      </c>
      <c r="B88" s="26">
        <v>1</v>
      </c>
      <c r="C88" s="26">
        <v>13</v>
      </c>
      <c r="D88" s="27" t="s">
        <v>714</v>
      </c>
      <c r="E88" s="28" t="s">
        <v>698</v>
      </c>
      <c r="F88" s="16">
        <v>6580.7</v>
      </c>
    </row>
    <row r="89" spans="1:6" hidden="1">
      <c r="A89" s="15" t="s">
        <v>734</v>
      </c>
      <c r="B89" s="26">
        <v>1</v>
      </c>
      <c r="C89" s="26">
        <v>13</v>
      </c>
      <c r="D89" s="27" t="s">
        <v>733</v>
      </c>
      <c r="E89" s="28" t="s">
        <v>698</v>
      </c>
      <c r="F89" s="16">
        <v>2840.6</v>
      </c>
    </row>
    <row r="90" spans="1:6" ht="47.25" hidden="1">
      <c r="A90" s="15" t="s">
        <v>78</v>
      </c>
      <c r="B90" s="26">
        <v>1</v>
      </c>
      <c r="C90" s="26">
        <v>13</v>
      </c>
      <c r="D90" s="27" t="s">
        <v>77</v>
      </c>
      <c r="E90" s="28" t="s">
        <v>698</v>
      </c>
      <c r="F90" s="16">
        <v>1177</v>
      </c>
    </row>
    <row r="91" spans="1:6" ht="47.25" hidden="1">
      <c r="A91" s="15" t="s">
        <v>697</v>
      </c>
      <c r="B91" s="26">
        <v>1</v>
      </c>
      <c r="C91" s="26">
        <v>13</v>
      </c>
      <c r="D91" s="27" t="s">
        <v>77</v>
      </c>
      <c r="E91" s="28" t="s">
        <v>696</v>
      </c>
      <c r="F91" s="16">
        <v>967.4</v>
      </c>
    </row>
    <row r="92" spans="1:6" hidden="1">
      <c r="A92" s="15" t="s">
        <v>711</v>
      </c>
      <c r="B92" s="26">
        <v>1</v>
      </c>
      <c r="C92" s="26">
        <v>13</v>
      </c>
      <c r="D92" s="27" t="s">
        <v>77</v>
      </c>
      <c r="E92" s="28" t="s">
        <v>710</v>
      </c>
      <c r="F92" s="16">
        <v>209.6</v>
      </c>
    </row>
    <row r="93" spans="1:6" ht="31.5" hidden="1">
      <c r="A93" s="15" t="s">
        <v>76</v>
      </c>
      <c r="B93" s="26">
        <v>1</v>
      </c>
      <c r="C93" s="26">
        <v>13</v>
      </c>
      <c r="D93" s="27" t="s">
        <v>75</v>
      </c>
      <c r="E93" s="28" t="s">
        <v>698</v>
      </c>
      <c r="F93" s="16">
        <v>605.20000000000005</v>
      </c>
    </row>
    <row r="94" spans="1:6" ht="47.25" hidden="1">
      <c r="A94" s="15" t="s">
        <v>697</v>
      </c>
      <c r="B94" s="26">
        <v>1</v>
      </c>
      <c r="C94" s="26">
        <v>13</v>
      </c>
      <c r="D94" s="27" t="s">
        <v>75</v>
      </c>
      <c r="E94" s="28" t="s">
        <v>696</v>
      </c>
      <c r="F94" s="16">
        <v>554.20000000000005</v>
      </c>
    </row>
    <row r="95" spans="1:6" hidden="1">
      <c r="A95" s="15" t="s">
        <v>711</v>
      </c>
      <c r="B95" s="26">
        <v>1</v>
      </c>
      <c r="C95" s="26">
        <v>13</v>
      </c>
      <c r="D95" s="27" t="s">
        <v>75</v>
      </c>
      <c r="E95" s="28" t="s">
        <v>710</v>
      </c>
      <c r="F95" s="16">
        <v>51</v>
      </c>
    </row>
    <row r="96" spans="1:6" ht="47.25" hidden="1">
      <c r="A96" s="15" t="s">
        <v>74</v>
      </c>
      <c r="B96" s="26">
        <v>1</v>
      </c>
      <c r="C96" s="26">
        <v>13</v>
      </c>
      <c r="D96" s="27" t="s">
        <v>73</v>
      </c>
      <c r="E96" s="28" t="s">
        <v>698</v>
      </c>
      <c r="F96" s="16">
        <v>452.5</v>
      </c>
    </row>
    <row r="97" spans="1:6" ht="47.25" hidden="1">
      <c r="A97" s="15" t="s">
        <v>697</v>
      </c>
      <c r="B97" s="26">
        <v>1</v>
      </c>
      <c r="C97" s="26">
        <v>13</v>
      </c>
      <c r="D97" s="27" t="s">
        <v>73</v>
      </c>
      <c r="E97" s="28" t="s">
        <v>696</v>
      </c>
      <c r="F97" s="16">
        <v>393.5</v>
      </c>
    </row>
    <row r="98" spans="1:6" hidden="1">
      <c r="A98" s="15" t="s">
        <v>711</v>
      </c>
      <c r="B98" s="26">
        <v>1</v>
      </c>
      <c r="C98" s="26">
        <v>13</v>
      </c>
      <c r="D98" s="27" t="s">
        <v>73</v>
      </c>
      <c r="E98" s="28" t="s">
        <v>710</v>
      </c>
      <c r="F98" s="16">
        <v>59</v>
      </c>
    </row>
    <row r="99" spans="1:6" ht="47.25" hidden="1">
      <c r="A99" s="15" t="s">
        <v>72</v>
      </c>
      <c r="B99" s="26">
        <v>1</v>
      </c>
      <c r="C99" s="26">
        <v>13</v>
      </c>
      <c r="D99" s="27" t="s">
        <v>71</v>
      </c>
      <c r="E99" s="28" t="s">
        <v>698</v>
      </c>
      <c r="F99" s="16">
        <v>605.20000000000005</v>
      </c>
    </row>
    <row r="100" spans="1:6" ht="47.25" hidden="1">
      <c r="A100" s="15" t="s">
        <v>697</v>
      </c>
      <c r="B100" s="26">
        <v>1</v>
      </c>
      <c r="C100" s="26">
        <v>13</v>
      </c>
      <c r="D100" s="27" t="s">
        <v>71</v>
      </c>
      <c r="E100" s="28" t="s">
        <v>696</v>
      </c>
      <c r="F100" s="16">
        <v>557.70000000000005</v>
      </c>
    </row>
    <row r="101" spans="1:6" hidden="1">
      <c r="A101" s="15" t="s">
        <v>711</v>
      </c>
      <c r="B101" s="26">
        <v>1</v>
      </c>
      <c r="C101" s="26">
        <v>13</v>
      </c>
      <c r="D101" s="27" t="s">
        <v>71</v>
      </c>
      <c r="E101" s="28" t="s">
        <v>710</v>
      </c>
      <c r="F101" s="16">
        <v>47.5</v>
      </c>
    </row>
    <row r="102" spans="1:6" ht="78.75" hidden="1">
      <c r="A102" s="15" t="s">
        <v>70</v>
      </c>
      <c r="B102" s="26">
        <v>1</v>
      </c>
      <c r="C102" s="26">
        <v>13</v>
      </c>
      <c r="D102" s="27" t="s">
        <v>69</v>
      </c>
      <c r="E102" s="28" t="s">
        <v>698</v>
      </c>
      <c r="F102" s="16">
        <v>0.7</v>
      </c>
    </row>
    <row r="103" spans="1:6" hidden="1">
      <c r="A103" s="15" t="s">
        <v>711</v>
      </c>
      <c r="B103" s="26">
        <v>1</v>
      </c>
      <c r="C103" s="26">
        <v>13</v>
      </c>
      <c r="D103" s="27" t="s">
        <v>69</v>
      </c>
      <c r="E103" s="28" t="s">
        <v>710</v>
      </c>
      <c r="F103" s="16">
        <v>0.7</v>
      </c>
    </row>
    <row r="104" spans="1:6" hidden="1">
      <c r="A104" s="15" t="s">
        <v>713</v>
      </c>
      <c r="B104" s="26">
        <v>1</v>
      </c>
      <c r="C104" s="26">
        <v>13</v>
      </c>
      <c r="D104" s="27" t="s">
        <v>712</v>
      </c>
      <c r="E104" s="28" t="s">
        <v>698</v>
      </c>
      <c r="F104" s="16">
        <v>3740.1</v>
      </c>
    </row>
    <row r="105" spans="1:6" hidden="1">
      <c r="A105" s="15" t="s">
        <v>701</v>
      </c>
      <c r="B105" s="26">
        <v>1</v>
      </c>
      <c r="C105" s="26">
        <v>13</v>
      </c>
      <c r="D105" s="27" t="s">
        <v>706</v>
      </c>
      <c r="E105" s="28" t="s">
        <v>698</v>
      </c>
      <c r="F105" s="16">
        <v>2114.3000000000002</v>
      </c>
    </row>
    <row r="106" spans="1:6" ht="47.25" hidden="1">
      <c r="A106" s="15" t="s">
        <v>697</v>
      </c>
      <c r="B106" s="26">
        <v>1</v>
      </c>
      <c r="C106" s="26">
        <v>13</v>
      </c>
      <c r="D106" s="27" t="s">
        <v>706</v>
      </c>
      <c r="E106" s="28" t="s">
        <v>696</v>
      </c>
      <c r="F106" s="16">
        <v>2043.6</v>
      </c>
    </row>
    <row r="107" spans="1:6" hidden="1">
      <c r="A107" s="15" t="s">
        <v>711</v>
      </c>
      <c r="B107" s="26">
        <v>1</v>
      </c>
      <c r="C107" s="26">
        <v>13</v>
      </c>
      <c r="D107" s="27" t="s">
        <v>706</v>
      </c>
      <c r="E107" s="28" t="s">
        <v>710</v>
      </c>
      <c r="F107" s="16">
        <v>69.5</v>
      </c>
    </row>
    <row r="108" spans="1:6" hidden="1">
      <c r="A108" s="15" t="s">
        <v>707</v>
      </c>
      <c r="B108" s="26">
        <v>1</v>
      </c>
      <c r="C108" s="26">
        <v>13</v>
      </c>
      <c r="D108" s="27" t="s">
        <v>706</v>
      </c>
      <c r="E108" s="28" t="s">
        <v>705</v>
      </c>
      <c r="F108" s="16">
        <v>1.2</v>
      </c>
    </row>
    <row r="109" spans="1:6" ht="31.5" hidden="1">
      <c r="A109" s="15" t="s">
        <v>699</v>
      </c>
      <c r="B109" s="26">
        <v>1</v>
      </c>
      <c r="C109" s="26">
        <v>13</v>
      </c>
      <c r="D109" s="27" t="s">
        <v>704</v>
      </c>
      <c r="E109" s="28" t="s">
        <v>698</v>
      </c>
      <c r="F109" s="16">
        <v>1625.8</v>
      </c>
    </row>
    <row r="110" spans="1:6" ht="47.25" hidden="1">
      <c r="A110" s="15" t="s">
        <v>697</v>
      </c>
      <c r="B110" s="26">
        <v>1</v>
      </c>
      <c r="C110" s="26">
        <v>13</v>
      </c>
      <c r="D110" s="27" t="s">
        <v>704</v>
      </c>
      <c r="E110" s="28" t="s">
        <v>696</v>
      </c>
      <c r="F110" s="16">
        <v>1625.8</v>
      </c>
    </row>
    <row r="111" spans="1:6" hidden="1">
      <c r="A111" s="15" t="s">
        <v>803</v>
      </c>
      <c r="B111" s="26">
        <v>1</v>
      </c>
      <c r="C111" s="26">
        <v>13</v>
      </c>
      <c r="D111" s="27" t="s">
        <v>802</v>
      </c>
      <c r="E111" s="28" t="s">
        <v>698</v>
      </c>
      <c r="F111" s="16">
        <v>2565.1</v>
      </c>
    </row>
    <row r="112" spans="1:6" ht="16.149999999999999" hidden="1" customHeight="1">
      <c r="A112" s="15" t="s">
        <v>801</v>
      </c>
      <c r="B112" s="26">
        <v>1</v>
      </c>
      <c r="C112" s="26">
        <v>13</v>
      </c>
      <c r="D112" s="27" t="s">
        <v>800</v>
      </c>
      <c r="E112" s="28" t="s">
        <v>698</v>
      </c>
      <c r="F112" s="16">
        <v>2565.1</v>
      </c>
    </row>
    <row r="113" spans="1:6" ht="31.5" hidden="1">
      <c r="A113" s="15" t="s">
        <v>68</v>
      </c>
      <c r="B113" s="26">
        <v>1</v>
      </c>
      <c r="C113" s="26">
        <v>13</v>
      </c>
      <c r="D113" s="27" t="s">
        <v>67</v>
      </c>
      <c r="E113" s="28" t="s">
        <v>698</v>
      </c>
      <c r="F113" s="16">
        <v>2565.1</v>
      </c>
    </row>
    <row r="114" spans="1:6" hidden="1">
      <c r="A114" s="15" t="s">
        <v>711</v>
      </c>
      <c r="B114" s="26">
        <v>1</v>
      </c>
      <c r="C114" s="26">
        <v>13</v>
      </c>
      <c r="D114" s="27" t="s">
        <v>67</v>
      </c>
      <c r="E114" s="28" t="s">
        <v>710</v>
      </c>
      <c r="F114" s="16">
        <v>2361.3000000000002</v>
      </c>
    </row>
    <row r="115" spans="1:6" hidden="1">
      <c r="A115" s="15" t="s">
        <v>707</v>
      </c>
      <c r="B115" s="26">
        <v>1</v>
      </c>
      <c r="C115" s="26">
        <v>13</v>
      </c>
      <c r="D115" s="27" t="s">
        <v>67</v>
      </c>
      <c r="E115" s="28" t="s">
        <v>705</v>
      </c>
      <c r="F115" s="16">
        <v>203.8</v>
      </c>
    </row>
    <row r="116" spans="1:6" hidden="1">
      <c r="A116" s="15" t="s">
        <v>361</v>
      </c>
      <c r="B116" s="26">
        <v>1</v>
      </c>
      <c r="C116" s="26">
        <v>13</v>
      </c>
      <c r="D116" s="27" t="s">
        <v>66</v>
      </c>
      <c r="E116" s="28" t="s">
        <v>698</v>
      </c>
      <c r="F116" s="16">
        <v>109.4</v>
      </c>
    </row>
    <row r="117" spans="1:6" ht="31.5" hidden="1">
      <c r="A117" s="15" t="s">
        <v>65</v>
      </c>
      <c r="B117" s="26">
        <v>1</v>
      </c>
      <c r="C117" s="26">
        <v>13</v>
      </c>
      <c r="D117" s="27" t="s">
        <v>64</v>
      </c>
      <c r="E117" s="28" t="s">
        <v>698</v>
      </c>
      <c r="F117" s="16">
        <v>109.4</v>
      </c>
    </row>
    <row r="118" spans="1:6" hidden="1">
      <c r="A118" s="15" t="s">
        <v>711</v>
      </c>
      <c r="B118" s="26">
        <v>1</v>
      </c>
      <c r="C118" s="26">
        <v>13</v>
      </c>
      <c r="D118" s="27" t="s">
        <v>64</v>
      </c>
      <c r="E118" s="28" t="s">
        <v>710</v>
      </c>
      <c r="F118" s="16">
        <v>5.9</v>
      </c>
    </row>
    <row r="119" spans="1:6" hidden="1">
      <c r="A119" s="15" t="s">
        <v>707</v>
      </c>
      <c r="B119" s="26">
        <v>1</v>
      </c>
      <c r="C119" s="26">
        <v>13</v>
      </c>
      <c r="D119" s="27" t="s">
        <v>64</v>
      </c>
      <c r="E119" s="28" t="s">
        <v>705</v>
      </c>
      <c r="F119" s="16">
        <v>103.5</v>
      </c>
    </row>
    <row r="120" spans="1:6" hidden="1">
      <c r="A120" s="15" t="s">
        <v>190</v>
      </c>
      <c r="B120" s="26">
        <v>1</v>
      </c>
      <c r="C120" s="26">
        <v>13</v>
      </c>
      <c r="D120" s="27" t="s">
        <v>189</v>
      </c>
      <c r="E120" s="28" t="s">
        <v>698</v>
      </c>
      <c r="F120" s="16">
        <v>19725.8</v>
      </c>
    </row>
    <row r="121" spans="1:6" ht="31.5" hidden="1">
      <c r="A121" s="15" t="s">
        <v>188</v>
      </c>
      <c r="B121" s="26">
        <v>1</v>
      </c>
      <c r="C121" s="26">
        <v>13</v>
      </c>
      <c r="D121" s="27" t="s">
        <v>187</v>
      </c>
      <c r="E121" s="28" t="s">
        <v>698</v>
      </c>
      <c r="F121" s="16">
        <v>11824.8</v>
      </c>
    </row>
    <row r="122" spans="1:6" ht="47.25" hidden="1">
      <c r="A122" s="15" t="s">
        <v>697</v>
      </c>
      <c r="B122" s="26">
        <v>1</v>
      </c>
      <c r="C122" s="26">
        <v>13</v>
      </c>
      <c r="D122" s="27" t="s">
        <v>187</v>
      </c>
      <c r="E122" s="28" t="s">
        <v>696</v>
      </c>
      <c r="F122" s="16">
        <v>11375.1</v>
      </c>
    </row>
    <row r="123" spans="1:6" hidden="1">
      <c r="A123" s="15" t="s">
        <v>711</v>
      </c>
      <c r="B123" s="26">
        <v>1</v>
      </c>
      <c r="C123" s="26">
        <v>13</v>
      </c>
      <c r="D123" s="27" t="s">
        <v>187</v>
      </c>
      <c r="E123" s="28" t="s">
        <v>710</v>
      </c>
      <c r="F123" s="16">
        <v>449</v>
      </c>
    </row>
    <row r="124" spans="1:6" hidden="1">
      <c r="A124" s="15" t="s">
        <v>707</v>
      </c>
      <c r="B124" s="26">
        <v>1</v>
      </c>
      <c r="C124" s="26">
        <v>13</v>
      </c>
      <c r="D124" s="27" t="s">
        <v>187</v>
      </c>
      <c r="E124" s="28" t="s">
        <v>705</v>
      </c>
      <c r="F124" s="16">
        <v>0.7</v>
      </c>
    </row>
    <row r="125" spans="1:6" ht="31.5" hidden="1">
      <c r="A125" s="15" t="s">
        <v>699</v>
      </c>
      <c r="B125" s="26">
        <v>1</v>
      </c>
      <c r="C125" s="26">
        <v>13</v>
      </c>
      <c r="D125" s="27" t="s">
        <v>195</v>
      </c>
      <c r="E125" s="28" t="s">
        <v>698</v>
      </c>
      <c r="F125" s="16">
        <v>7901</v>
      </c>
    </row>
    <row r="126" spans="1:6" ht="47.25" hidden="1">
      <c r="A126" s="15" t="s">
        <v>697</v>
      </c>
      <c r="B126" s="26">
        <v>1</v>
      </c>
      <c r="C126" s="26">
        <v>13</v>
      </c>
      <c r="D126" s="27" t="s">
        <v>195</v>
      </c>
      <c r="E126" s="28" t="s">
        <v>696</v>
      </c>
      <c r="F126" s="16">
        <v>7901</v>
      </c>
    </row>
    <row r="127" spans="1:6" ht="31.5" hidden="1">
      <c r="A127" s="15" t="s">
        <v>162</v>
      </c>
      <c r="B127" s="26">
        <v>1</v>
      </c>
      <c r="C127" s="26">
        <v>13</v>
      </c>
      <c r="D127" s="27" t="s">
        <v>161</v>
      </c>
      <c r="E127" s="28" t="s">
        <v>698</v>
      </c>
      <c r="F127" s="16">
        <v>17602.599999999999</v>
      </c>
    </row>
    <row r="128" spans="1:6" hidden="1">
      <c r="A128" s="15" t="s">
        <v>160</v>
      </c>
      <c r="B128" s="26">
        <v>1</v>
      </c>
      <c r="C128" s="26">
        <v>13</v>
      </c>
      <c r="D128" s="27" t="s">
        <v>159</v>
      </c>
      <c r="E128" s="28" t="s">
        <v>698</v>
      </c>
      <c r="F128" s="16">
        <v>1122.9000000000001</v>
      </c>
    </row>
    <row r="129" spans="1:6" ht="31.5" hidden="1">
      <c r="A129" s="15" t="s">
        <v>129</v>
      </c>
      <c r="B129" s="26">
        <v>1</v>
      </c>
      <c r="C129" s="26">
        <v>13</v>
      </c>
      <c r="D129" s="27" t="s">
        <v>159</v>
      </c>
      <c r="E129" s="28" t="s">
        <v>127</v>
      </c>
      <c r="F129" s="16">
        <v>914.7</v>
      </c>
    </row>
    <row r="130" spans="1:6" ht="31.5" hidden="1">
      <c r="A130" s="15" t="s">
        <v>699</v>
      </c>
      <c r="B130" s="26">
        <v>1</v>
      </c>
      <c r="C130" s="26">
        <v>13</v>
      </c>
      <c r="D130" s="27" t="s">
        <v>158</v>
      </c>
      <c r="E130" s="28" t="s">
        <v>698</v>
      </c>
      <c r="F130" s="16">
        <v>208.2</v>
      </c>
    </row>
    <row r="131" spans="1:6" ht="31.5" hidden="1">
      <c r="A131" s="15" t="s">
        <v>129</v>
      </c>
      <c r="B131" s="26">
        <v>1</v>
      </c>
      <c r="C131" s="26">
        <v>13</v>
      </c>
      <c r="D131" s="27" t="s">
        <v>158</v>
      </c>
      <c r="E131" s="28" t="s">
        <v>127</v>
      </c>
      <c r="F131" s="16">
        <v>208.2</v>
      </c>
    </row>
    <row r="132" spans="1:6" hidden="1">
      <c r="A132" s="15" t="s">
        <v>157</v>
      </c>
      <c r="B132" s="26">
        <v>1</v>
      </c>
      <c r="C132" s="26">
        <v>13</v>
      </c>
      <c r="D132" s="27" t="s">
        <v>156</v>
      </c>
      <c r="E132" s="28" t="s">
        <v>698</v>
      </c>
      <c r="F132" s="16">
        <v>16479.7</v>
      </c>
    </row>
    <row r="133" spans="1:6" ht="31.5" hidden="1">
      <c r="A133" s="15" t="s">
        <v>129</v>
      </c>
      <c r="B133" s="26">
        <v>1</v>
      </c>
      <c r="C133" s="26">
        <v>13</v>
      </c>
      <c r="D133" s="27" t="s">
        <v>156</v>
      </c>
      <c r="E133" s="28" t="s">
        <v>127</v>
      </c>
      <c r="F133" s="16">
        <v>11511.6</v>
      </c>
    </row>
    <row r="134" spans="1:6" ht="31.5" hidden="1">
      <c r="A134" s="15" t="s">
        <v>699</v>
      </c>
      <c r="B134" s="26">
        <v>1</v>
      </c>
      <c r="C134" s="26">
        <v>13</v>
      </c>
      <c r="D134" s="27" t="s">
        <v>155</v>
      </c>
      <c r="E134" s="28" t="s">
        <v>698</v>
      </c>
      <c r="F134" s="16">
        <v>4968.1000000000004</v>
      </c>
    </row>
    <row r="135" spans="1:6" ht="31.5" hidden="1">
      <c r="A135" s="15" t="s">
        <v>129</v>
      </c>
      <c r="B135" s="26">
        <v>1</v>
      </c>
      <c r="C135" s="26">
        <v>13</v>
      </c>
      <c r="D135" s="27" t="s">
        <v>155</v>
      </c>
      <c r="E135" s="28" t="s">
        <v>127</v>
      </c>
      <c r="F135" s="16">
        <v>4968.1000000000004</v>
      </c>
    </row>
    <row r="136" spans="1:6" ht="31.5" hidden="1">
      <c r="A136" s="15" t="s">
        <v>171</v>
      </c>
      <c r="B136" s="26">
        <v>1</v>
      </c>
      <c r="C136" s="26">
        <v>13</v>
      </c>
      <c r="D136" s="27" t="s">
        <v>170</v>
      </c>
      <c r="E136" s="28" t="s">
        <v>698</v>
      </c>
      <c r="F136" s="16">
        <v>765.1</v>
      </c>
    </row>
    <row r="137" spans="1:6" ht="17.45" hidden="1" customHeight="1">
      <c r="A137" s="15" t="s">
        <v>169</v>
      </c>
      <c r="B137" s="26">
        <v>1</v>
      </c>
      <c r="C137" s="26">
        <v>13</v>
      </c>
      <c r="D137" s="27" t="s">
        <v>168</v>
      </c>
      <c r="E137" s="28" t="s">
        <v>698</v>
      </c>
      <c r="F137" s="16">
        <v>765.1</v>
      </c>
    </row>
    <row r="138" spans="1:6" ht="31.5" hidden="1">
      <c r="A138" s="15" t="s">
        <v>194</v>
      </c>
      <c r="B138" s="26">
        <v>1</v>
      </c>
      <c r="C138" s="26">
        <v>13</v>
      </c>
      <c r="D138" s="27" t="s">
        <v>193</v>
      </c>
      <c r="E138" s="28" t="s">
        <v>698</v>
      </c>
      <c r="F138" s="16">
        <v>109.9</v>
      </c>
    </row>
    <row r="139" spans="1:6" hidden="1">
      <c r="A139" s="15" t="s">
        <v>711</v>
      </c>
      <c r="B139" s="26">
        <v>1</v>
      </c>
      <c r="C139" s="26">
        <v>13</v>
      </c>
      <c r="D139" s="27" t="s">
        <v>193</v>
      </c>
      <c r="E139" s="28" t="s">
        <v>710</v>
      </c>
      <c r="F139" s="16">
        <v>109.9</v>
      </c>
    </row>
    <row r="140" spans="1:6" ht="31.5" hidden="1">
      <c r="A140" s="15" t="s">
        <v>192</v>
      </c>
      <c r="B140" s="26">
        <v>1</v>
      </c>
      <c r="C140" s="26">
        <v>13</v>
      </c>
      <c r="D140" s="27" t="s">
        <v>191</v>
      </c>
      <c r="E140" s="28" t="s">
        <v>698</v>
      </c>
      <c r="F140" s="16">
        <v>655.20000000000005</v>
      </c>
    </row>
    <row r="141" spans="1:6" hidden="1">
      <c r="A141" s="15" t="s">
        <v>711</v>
      </c>
      <c r="B141" s="26">
        <v>1</v>
      </c>
      <c r="C141" s="26">
        <v>13</v>
      </c>
      <c r="D141" s="27" t="s">
        <v>191</v>
      </c>
      <c r="E141" s="28" t="s">
        <v>710</v>
      </c>
      <c r="F141" s="16">
        <v>655.20000000000005</v>
      </c>
    </row>
    <row r="142" spans="1:6" ht="31.5" hidden="1">
      <c r="A142" s="15" t="s">
        <v>63</v>
      </c>
      <c r="B142" s="26">
        <v>1</v>
      </c>
      <c r="C142" s="26">
        <v>13</v>
      </c>
      <c r="D142" s="27" t="s">
        <v>62</v>
      </c>
      <c r="E142" s="28" t="s">
        <v>698</v>
      </c>
      <c r="F142" s="16">
        <v>21</v>
      </c>
    </row>
    <row r="143" spans="1:6" ht="31.5" hidden="1">
      <c r="A143" s="15" t="s">
        <v>61</v>
      </c>
      <c r="B143" s="26">
        <v>1</v>
      </c>
      <c r="C143" s="26">
        <v>13</v>
      </c>
      <c r="D143" s="27" t="s">
        <v>60</v>
      </c>
      <c r="E143" s="28" t="s">
        <v>698</v>
      </c>
      <c r="F143" s="16">
        <v>21</v>
      </c>
    </row>
    <row r="144" spans="1:6" hidden="1">
      <c r="A144" s="15" t="s">
        <v>59</v>
      </c>
      <c r="B144" s="26">
        <v>1</v>
      </c>
      <c r="C144" s="26">
        <v>13</v>
      </c>
      <c r="D144" s="27" t="s">
        <v>58</v>
      </c>
      <c r="E144" s="28" t="s">
        <v>698</v>
      </c>
      <c r="F144" s="16">
        <v>21</v>
      </c>
    </row>
    <row r="145" spans="1:6" hidden="1">
      <c r="A145" s="15" t="s">
        <v>711</v>
      </c>
      <c r="B145" s="26">
        <v>1</v>
      </c>
      <c r="C145" s="26">
        <v>13</v>
      </c>
      <c r="D145" s="27" t="s">
        <v>58</v>
      </c>
      <c r="E145" s="28" t="s">
        <v>710</v>
      </c>
      <c r="F145" s="16">
        <v>21</v>
      </c>
    </row>
    <row r="146" spans="1:6" ht="47.25" hidden="1">
      <c r="A146" s="15" t="s">
        <v>150</v>
      </c>
      <c r="B146" s="26">
        <v>1</v>
      </c>
      <c r="C146" s="26">
        <v>13</v>
      </c>
      <c r="D146" s="27" t="s">
        <v>149</v>
      </c>
      <c r="E146" s="28" t="s">
        <v>698</v>
      </c>
      <c r="F146" s="16">
        <v>760</v>
      </c>
    </row>
    <row r="147" spans="1:6" ht="47.25" hidden="1">
      <c r="A147" s="15" t="s">
        <v>148</v>
      </c>
      <c r="B147" s="26">
        <v>1</v>
      </c>
      <c r="C147" s="26">
        <v>13</v>
      </c>
      <c r="D147" s="27" t="s">
        <v>147</v>
      </c>
      <c r="E147" s="28" t="s">
        <v>698</v>
      </c>
      <c r="F147" s="16">
        <v>760</v>
      </c>
    </row>
    <row r="148" spans="1:6" ht="47.25" hidden="1">
      <c r="A148" s="15" t="s">
        <v>146</v>
      </c>
      <c r="B148" s="26">
        <v>1</v>
      </c>
      <c r="C148" s="26">
        <v>13</v>
      </c>
      <c r="D148" s="27" t="s">
        <v>145</v>
      </c>
      <c r="E148" s="28" t="s">
        <v>698</v>
      </c>
      <c r="F148" s="16">
        <v>550</v>
      </c>
    </row>
    <row r="149" spans="1:6" hidden="1">
      <c r="A149" s="15" t="s">
        <v>711</v>
      </c>
      <c r="B149" s="26">
        <v>1</v>
      </c>
      <c r="C149" s="26">
        <v>13</v>
      </c>
      <c r="D149" s="27" t="s">
        <v>145</v>
      </c>
      <c r="E149" s="28" t="s">
        <v>710</v>
      </c>
      <c r="F149" s="16">
        <v>550</v>
      </c>
    </row>
    <row r="150" spans="1:6" ht="31.5" hidden="1">
      <c r="A150" s="15" t="s">
        <v>154</v>
      </c>
      <c r="B150" s="26">
        <v>1</v>
      </c>
      <c r="C150" s="26">
        <v>13</v>
      </c>
      <c r="D150" s="27" t="s">
        <v>153</v>
      </c>
      <c r="E150" s="28" t="s">
        <v>698</v>
      </c>
      <c r="F150" s="16">
        <v>150</v>
      </c>
    </row>
    <row r="151" spans="1:6" hidden="1">
      <c r="A151" s="15" t="s">
        <v>711</v>
      </c>
      <c r="B151" s="26">
        <v>1</v>
      </c>
      <c r="C151" s="26">
        <v>13</v>
      </c>
      <c r="D151" s="27" t="s">
        <v>153</v>
      </c>
      <c r="E151" s="28" t="s">
        <v>710</v>
      </c>
      <c r="F151" s="16">
        <v>150</v>
      </c>
    </row>
    <row r="152" spans="1:6" hidden="1">
      <c r="A152" s="15" t="s">
        <v>144</v>
      </c>
      <c r="B152" s="26">
        <v>1</v>
      </c>
      <c r="C152" s="26">
        <v>13</v>
      </c>
      <c r="D152" s="27" t="s">
        <v>143</v>
      </c>
      <c r="E152" s="28" t="s">
        <v>698</v>
      </c>
      <c r="F152" s="16">
        <v>60</v>
      </c>
    </row>
    <row r="153" spans="1:6" hidden="1">
      <c r="A153" s="15" t="s">
        <v>711</v>
      </c>
      <c r="B153" s="26">
        <v>1</v>
      </c>
      <c r="C153" s="26">
        <v>13</v>
      </c>
      <c r="D153" s="27" t="s">
        <v>143</v>
      </c>
      <c r="E153" s="28" t="s">
        <v>710</v>
      </c>
      <c r="F153" s="16">
        <v>60</v>
      </c>
    </row>
    <row r="154" spans="1:6" ht="31.5" hidden="1">
      <c r="A154" s="15" t="s">
        <v>57</v>
      </c>
      <c r="B154" s="26">
        <v>1</v>
      </c>
      <c r="C154" s="26">
        <v>13</v>
      </c>
      <c r="D154" s="27" t="s">
        <v>56</v>
      </c>
      <c r="E154" s="28" t="s">
        <v>698</v>
      </c>
      <c r="F154" s="16">
        <v>40</v>
      </c>
    </row>
    <row r="155" spans="1:6" ht="93" hidden="1" customHeight="1">
      <c r="A155" s="15" t="s">
        <v>55</v>
      </c>
      <c r="B155" s="26">
        <v>1</v>
      </c>
      <c r="C155" s="26">
        <v>13</v>
      </c>
      <c r="D155" s="27" t="s">
        <v>54</v>
      </c>
      <c r="E155" s="28" t="s">
        <v>698</v>
      </c>
      <c r="F155" s="16">
        <v>40</v>
      </c>
    </row>
    <row r="156" spans="1:6" ht="63" hidden="1">
      <c r="A156" s="15" t="s">
        <v>53</v>
      </c>
      <c r="B156" s="26">
        <v>1</v>
      </c>
      <c r="C156" s="26">
        <v>13</v>
      </c>
      <c r="D156" s="27" t="s">
        <v>52</v>
      </c>
      <c r="E156" s="28" t="s">
        <v>698</v>
      </c>
      <c r="F156" s="16">
        <v>25</v>
      </c>
    </row>
    <row r="157" spans="1:6" hidden="1">
      <c r="A157" s="15" t="s">
        <v>711</v>
      </c>
      <c r="B157" s="26">
        <v>1</v>
      </c>
      <c r="C157" s="26">
        <v>13</v>
      </c>
      <c r="D157" s="27" t="s">
        <v>52</v>
      </c>
      <c r="E157" s="28" t="s">
        <v>710</v>
      </c>
      <c r="F157" s="16">
        <v>25</v>
      </c>
    </row>
    <row r="158" spans="1:6" ht="47.25" hidden="1">
      <c r="A158" s="15" t="s">
        <v>51</v>
      </c>
      <c r="B158" s="26">
        <v>1</v>
      </c>
      <c r="C158" s="26">
        <v>13</v>
      </c>
      <c r="D158" s="27" t="s">
        <v>50</v>
      </c>
      <c r="E158" s="28" t="s">
        <v>698</v>
      </c>
      <c r="F158" s="16">
        <v>10</v>
      </c>
    </row>
    <row r="159" spans="1:6" hidden="1">
      <c r="A159" s="15" t="s">
        <v>711</v>
      </c>
      <c r="B159" s="26">
        <v>1</v>
      </c>
      <c r="C159" s="26">
        <v>13</v>
      </c>
      <c r="D159" s="27" t="s">
        <v>50</v>
      </c>
      <c r="E159" s="28" t="s">
        <v>710</v>
      </c>
      <c r="F159" s="16">
        <v>10</v>
      </c>
    </row>
    <row r="160" spans="1:6" ht="31.5" hidden="1">
      <c r="A160" s="15" t="s">
        <v>49</v>
      </c>
      <c r="B160" s="26">
        <v>1</v>
      </c>
      <c r="C160" s="26">
        <v>13</v>
      </c>
      <c r="D160" s="27" t="s">
        <v>48</v>
      </c>
      <c r="E160" s="28" t="s">
        <v>698</v>
      </c>
      <c r="F160" s="16">
        <v>5</v>
      </c>
    </row>
    <row r="161" spans="1:6" hidden="1">
      <c r="A161" s="15" t="s">
        <v>711</v>
      </c>
      <c r="B161" s="26">
        <v>1</v>
      </c>
      <c r="C161" s="26">
        <v>13</v>
      </c>
      <c r="D161" s="27" t="s">
        <v>48</v>
      </c>
      <c r="E161" s="28" t="s">
        <v>710</v>
      </c>
      <c r="F161" s="16">
        <v>5</v>
      </c>
    </row>
    <row r="162" spans="1:6" ht="31.5" hidden="1">
      <c r="A162" s="15" t="s">
        <v>47</v>
      </c>
      <c r="B162" s="26">
        <v>1</v>
      </c>
      <c r="C162" s="26">
        <v>13</v>
      </c>
      <c r="D162" s="27" t="s">
        <v>46</v>
      </c>
      <c r="E162" s="28" t="s">
        <v>698</v>
      </c>
      <c r="F162" s="16">
        <v>15</v>
      </c>
    </row>
    <row r="163" spans="1:6" ht="110.25" hidden="1">
      <c r="A163" s="15" t="s">
        <v>45</v>
      </c>
      <c r="B163" s="26">
        <v>1</v>
      </c>
      <c r="C163" s="26">
        <v>13</v>
      </c>
      <c r="D163" s="27" t="s">
        <v>44</v>
      </c>
      <c r="E163" s="28" t="s">
        <v>698</v>
      </c>
      <c r="F163" s="16">
        <v>15</v>
      </c>
    </row>
    <row r="164" spans="1:6" ht="31.5" hidden="1">
      <c r="A164" s="15" t="s">
        <v>43</v>
      </c>
      <c r="B164" s="26">
        <v>1</v>
      </c>
      <c r="C164" s="26">
        <v>13</v>
      </c>
      <c r="D164" s="27" t="s">
        <v>42</v>
      </c>
      <c r="E164" s="28" t="s">
        <v>698</v>
      </c>
      <c r="F164" s="16">
        <v>15</v>
      </c>
    </row>
    <row r="165" spans="1:6" hidden="1">
      <c r="A165" s="15" t="s">
        <v>711</v>
      </c>
      <c r="B165" s="26">
        <v>1</v>
      </c>
      <c r="C165" s="26">
        <v>13</v>
      </c>
      <c r="D165" s="27" t="s">
        <v>42</v>
      </c>
      <c r="E165" s="28" t="s">
        <v>710</v>
      </c>
      <c r="F165" s="16">
        <v>15</v>
      </c>
    </row>
    <row r="166" spans="1:6" s="19" customFormat="1">
      <c r="A166" s="17" t="s">
        <v>766</v>
      </c>
      <c r="B166" s="23">
        <v>4</v>
      </c>
      <c r="C166" s="23">
        <v>0</v>
      </c>
      <c r="D166" s="24" t="s">
        <v>698</v>
      </c>
      <c r="E166" s="25" t="s">
        <v>698</v>
      </c>
      <c r="F166" s="18">
        <v>10821.4</v>
      </c>
    </row>
    <row r="167" spans="1:6">
      <c r="A167" s="15" t="s">
        <v>41</v>
      </c>
      <c r="B167" s="26">
        <v>4</v>
      </c>
      <c r="C167" s="26">
        <v>5</v>
      </c>
      <c r="D167" s="27" t="s">
        <v>698</v>
      </c>
      <c r="E167" s="28" t="s">
        <v>698</v>
      </c>
      <c r="F167" s="16">
        <v>603.70000000000005</v>
      </c>
    </row>
    <row r="168" spans="1:6" ht="31.5" hidden="1">
      <c r="A168" s="15" t="s">
        <v>715</v>
      </c>
      <c r="B168" s="26">
        <v>4</v>
      </c>
      <c r="C168" s="26">
        <v>5</v>
      </c>
      <c r="D168" s="27" t="s">
        <v>714</v>
      </c>
      <c r="E168" s="28" t="s">
        <v>698</v>
      </c>
      <c r="F168" s="16">
        <v>603.70000000000005</v>
      </c>
    </row>
    <row r="169" spans="1:6" hidden="1">
      <c r="A169" s="15" t="s">
        <v>734</v>
      </c>
      <c r="B169" s="26">
        <v>4</v>
      </c>
      <c r="C169" s="26">
        <v>5</v>
      </c>
      <c r="D169" s="27" t="s">
        <v>733</v>
      </c>
      <c r="E169" s="28" t="s">
        <v>698</v>
      </c>
      <c r="F169" s="16">
        <v>603.70000000000005</v>
      </c>
    </row>
    <row r="170" spans="1:6" ht="31.5" hidden="1">
      <c r="A170" s="15" t="s">
        <v>40</v>
      </c>
      <c r="B170" s="26">
        <v>4</v>
      </c>
      <c r="C170" s="26">
        <v>5</v>
      </c>
      <c r="D170" s="27" t="s">
        <v>39</v>
      </c>
      <c r="E170" s="28" t="s">
        <v>698</v>
      </c>
      <c r="F170" s="16">
        <v>603.70000000000005</v>
      </c>
    </row>
    <row r="171" spans="1:6" hidden="1">
      <c r="A171" s="15" t="s">
        <v>711</v>
      </c>
      <c r="B171" s="26">
        <v>4</v>
      </c>
      <c r="C171" s="26">
        <v>5</v>
      </c>
      <c r="D171" s="27" t="s">
        <v>39</v>
      </c>
      <c r="E171" s="28" t="s">
        <v>710</v>
      </c>
      <c r="F171" s="16">
        <v>603.70000000000005</v>
      </c>
    </row>
    <row r="172" spans="1:6">
      <c r="A172" s="15" t="s">
        <v>765</v>
      </c>
      <c r="B172" s="26">
        <v>4</v>
      </c>
      <c r="C172" s="26">
        <v>9</v>
      </c>
      <c r="D172" s="27" t="s">
        <v>698</v>
      </c>
      <c r="E172" s="28" t="s">
        <v>698</v>
      </c>
      <c r="F172" s="16">
        <v>9487.2999999999993</v>
      </c>
    </row>
    <row r="173" spans="1:6" hidden="1">
      <c r="A173" s="15" t="s">
        <v>764</v>
      </c>
      <c r="B173" s="26">
        <v>4</v>
      </c>
      <c r="C173" s="26">
        <v>9</v>
      </c>
      <c r="D173" s="27" t="s">
        <v>763</v>
      </c>
      <c r="E173" s="28" t="s">
        <v>698</v>
      </c>
      <c r="F173" s="16">
        <v>9487.2999999999993</v>
      </c>
    </row>
    <row r="174" spans="1:6" hidden="1">
      <c r="A174" s="15" t="s">
        <v>762</v>
      </c>
      <c r="B174" s="26">
        <v>4</v>
      </c>
      <c r="C174" s="26">
        <v>9</v>
      </c>
      <c r="D174" s="27" t="s">
        <v>761</v>
      </c>
      <c r="E174" s="28" t="s">
        <v>698</v>
      </c>
      <c r="F174" s="16">
        <v>9487.2999999999993</v>
      </c>
    </row>
    <row r="175" spans="1:6" hidden="1">
      <c r="A175" s="15" t="s">
        <v>760</v>
      </c>
      <c r="B175" s="26">
        <v>4</v>
      </c>
      <c r="C175" s="26">
        <v>9</v>
      </c>
      <c r="D175" s="27" t="s">
        <v>759</v>
      </c>
      <c r="E175" s="28" t="s">
        <v>698</v>
      </c>
      <c r="F175" s="16">
        <v>117.5</v>
      </c>
    </row>
    <row r="176" spans="1:6" hidden="1">
      <c r="A176" s="15" t="s">
        <v>711</v>
      </c>
      <c r="B176" s="26">
        <v>4</v>
      </c>
      <c r="C176" s="26">
        <v>9</v>
      </c>
      <c r="D176" s="27" t="s">
        <v>759</v>
      </c>
      <c r="E176" s="28" t="s">
        <v>710</v>
      </c>
      <c r="F176" s="16">
        <v>117.5</v>
      </c>
    </row>
    <row r="177" spans="1:6" ht="61.15" hidden="1" customHeight="1">
      <c r="A177" s="15" t="s">
        <v>152</v>
      </c>
      <c r="B177" s="26">
        <v>4</v>
      </c>
      <c r="C177" s="26">
        <v>9</v>
      </c>
      <c r="D177" s="27" t="s">
        <v>151</v>
      </c>
      <c r="E177" s="28" t="s">
        <v>698</v>
      </c>
      <c r="F177" s="16">
        <v>9369.7999999999993</v>
      </c>
    </row>
    <row r="178" spans="1:6" ht="31.5" hidden="1">
      <c r="A178" s="15" t="s">
        <v>129</v>
      </c>
      <c r="B178" s="26">
        <v>4</v>
      </c>
      <c r="C178" s="26">
        <v>9</v>
      </c>
      <c r="D178" s="27" t="s">
        <v>151</v>
      </c>
      <c r="E178" s="28" t="s">
        <v>127</v>
      </c>
      <c r="F178" s="16">
        <v>9369.7999999999993</v>
      </c>
    </row>
    <row r="179" spans="1:6">
      <c r="A179" s="15" t="s">
        <v>38</v>
      </c>
      <c r="B179" s="26">
        <v>4</v>
      </c>
      <c r="C179" s="26">
        <v>12</v>
      </c>
      <c r="D179" s="27" t="s">
        <v>698</v>
      </c>
      <c r="E179" s="28" t="s">
        <v>698</v>
      </c>
      <c r="F179" s="16">
        <v>730.4</v>
      </c>
    </row>
    <row r="180" spans="1:6" ht="47.25" hidden="1">
      <c r="A180" s="15" t="s">
        <v>150</v>
      </c>
      <c r="B180" s="26">
        <v>4</v>
      </c>
      <c r="C180" s="26">
        <v>12</v>
      </c>
      <c r="D180" s="27" t="s">
        <v>149</v>
      </c>
      <c r="E180" s="28" t="s">
        <v>698</v>
      </c>
      <c r="F180" s="16">
        <v>720.4</v>
      </c>
    </row>
    <row r="181" spans="1:6" ht="47.25" hidden="1">
      <c r="A181" s="15" t="s">
        <v>148</v>
      </c>
      <c r="B181" s="26">
        <v>4</v>
      </c>
      <c r="C181" s="26">
        <v>12</v>
      </c>
      <c r="D181" s="27" t="s">
        <v>147</v>
      </c>
      <c r="E181" s="28" t="s">
        <v>698</v>
      </c>
      <c r="F181" s="16">
        <v>720.4</v>
      </c>
    </row>
    <row r="182" spans="1:6" ht="47.25" hidden="1">
      <c r="A182" s="15" t="s">
        <v>146</v>
      </c>
      <c r="B182" s="26">
        <v>4</v>
      </c>
      <c r="C182" s="26">
        <v>12</v>
      </c>
      <c r="D182" s="27" t="s">
        <v>145</v>
      </c>
      <c r="E182" s="28" t="s">
        <v>698</v>
      </c>
      <c r="F182" s="16">
        <v>515</v>
      </c>
    </row>
    <row r="183" spans="1:6" hidden="1">
      <c r="A183" s="15" t="s">
        <v>711</v>
      </c>
      <c r="B183" s="26">
        <v>4</v>
      </c>
      <c r="C183" s="26">
        <v>12</v>
      </c>
      <c r="D183" s="27" t="s">
        <v>145</v>
      </c>
      <c r="E183" s="28" t="s">
        <v>710</v>
      </c>
      <c r="F183" s="16">
        <v>515</v>
      </c>
    </row>
    <row r="184" spans="1:6" hidden="1">
      <c r="A184" s="15" t="s">
        <v>144</v>
      </c>
      <c r="B184" s="26">
        <v>4</v>
      </c>
      <c r="C184" s="26">
        <v>12</v>
      </c>
      <c r="D184" s="27" t="s">
        <v>143</v>
      </c>
      <c r="E184" s="28" t="s">
        <v>698</v>
      </c>
      <c r="F184" s="16">
        <v>205.4</v>
      </c>
    </row>
    <row r="185" spans="1:6" hidden="1">
      <c r="A185" s="15" t="s">
        <v>711</v>
      </c>
      <c r="B185" s="26">
        <v>4</v>
      </c>
      <c r="C185" s="26">
        <v>12</v>
      </c>
      <c r="D185" s="27" t="s">
        <v>143</v>
      </c>
      <c r="E185" s="28" t="s">
        <v>710</v>
      </c>
      <c r="F185" s="16">
        <v>205.4</v>
      </c>
    </row>
    <row r="186" spans="1:6" ht="31.5" hidden="1">
      <c r="A186" s="15" t="s">
        <v>37</v>
      </c>
      <c r="B186" s="26">
        <v>4</v>
      </c>
      <c r="C186" s="26">
        <v>12</v>
      </c>
      <c r="D186" s="27" t="s">
        <v>36</v>
      </c>
      <c r="E186" s="28" t="s">
        <v>698</v>
      </c>
      <c r="F186" s="16">
        <v>10</v>
      </c>
    </row>
    <row r="187" spans="1:6" ht="47.25" hidden="1">
      <c r="A187" s="15" t="s">
        <v>35</v>
      </c>
      <c r="B187" s="26">
        <v>4</v>
      </c>
      <c r="C187" s="26">
        <v>12</v>
      </c>
      <c r="D187" s="27" t="s">
        <v>34</v>
      </c>
      <c r="E187" s="28" t="s">
        <v>698</v>
      </c>
      <c r="F187" s="16">
        <v>10</v>
      </c>
    </row>
    <row r="188" spans="1:6" ht="31.5" hidden="1">
      <c r="A188" s="15" t="s">
        <v>31</v>
      </c>
      <c r="B188" s="26">
        <v>4</v>
      </c>
      <c r="C188" s="26">
        <v>12</v>
      </c>
      <c r="D188" s="27" t="s">
        <v>30</v>
      </c>
      <c r="E188" s="28" t="s">
        <v>698</v>
      </c>
      <c r="F188" s="16">
        <v>10</v>
      </c>
    </row>
    <row r="189" spans="1:6" hidden="1">
      <c r="A189" s="15" t="s">
        <v>711</v>
      </c>
      <c r="B189" s="26">
        <v>4</v>
      </c>
      <c r="C189" s="26">
        <v>12</v>
      </c>
      <c r="D189" s="27" t="s">
        <v>30</v>
      </c>
      <c r="E189" s="28" t="s">
        <v>710</v>
      </c>
      <c r="F189" s="16">
        <v>10</v>
      </c>
    </row>
    <row r="190" spans="1:6" s="19" customFormat="1">
      <c r="A190" s="17" t="s">
        <v>758</v>
      </c>
      <c r="B190" s="23">
        <v>5</v>
      </c>
      <c r="C190" s="23">
        <v>0</v>
      </c>
      <c r="D190" s="24" t="s">
        <v>698</v>
      </c>
      <c r="E190" s="25" t="s">
        <v>698</v>
      </c>
      <c r="F190" s="18">
        <v>15927.3</v>
      </c>
    </row>
    <row r="191" spans="1:6">
      <c r="A191" s="15" t="s">
        <v>142</v>
      </c>
      <c r="B191" s="26">
        <v>5</v>
      </c>
      <c r="C191" s="26">
        <v>1</v>
      </c>
      <c r="D191" s="27" t="s">
        <v>698</v>
      </c>
      <c r="E191" s="28" t="s">
        <v>698</v>
      </c>
      <c r="F191" s="16">
        <v>3332</v>
      </c>
    </row>
    <row r="192" spans="1:6" hidden="1">
      <c r="A192" s="15" t="s">
        <v>141</v>
      </c>
      <c r="B192" s="26">
        <v>5</v>
      </c>
      <c r="C192" s="26">
        <v>1</v>
      </c>
      <c r="D192" s="27" t="s">
        <v>140</v>
      </c>
      <c r="E192" s="28" t="s">
        <v>698</v>
      </c>
      <c r="F192" s="16">
        <v>3332</v>
      </c>
    </row>
    <row r="193" spans="1:6" hidden="1">
      <c r="A193" s="15" t="s">
        <v>139</v>
      </c>
      <c r="B193" s="26">
        <v>5</v>
      </c>
      <c r="C193" s="26">
        <v>1</v>
      </c>
      <c r="D193" s="27" t="s">
        <v>138</v>
      </c>
      <c r="E193" s="28" t="s">
        <v>698</v>
      </c>
      <c r="F193" s="16">
        <v>3332</v>
      </c>
    </row>
    <row r="194" spans="1:6" hidden="1">
      <c r="A194" s="15" t="s">
        <v>137</v>
      </c>
      <c r="B194" s="26">
        <v>5</v>
      </c>
      <c r="C194" s="26">
        <v>1</v>
      </c>
      <c r="D194" s="27" t="s">
        <v>136</v>
      </c>
      <c r="E194" s="28" t="s">
        <v>698</v>
      </c>
      <c r="F194" s="16">
        <v>3332</v>
      </c>
    </row>
    <row r="195" spans="1:6" hidden="1">
      <c r="A195" s="15" t="s">
        <v>711</v>
      </c>
      <c r="B195" s="26">
        <v>5</v>
      </c>
      <c r="C195" s="26">
        <v>1</v>
      </c>
      <c r="D195" s="27" t="s">
        <v>136</v>
      </c>
      <c r="E195" s="28" t="s">
        <v>710</v>
      </c>
      <c r="F195" s="16">
        <v>3145</v>
      </c>
    </row>
    <row r="196" spans="1:6" hidden="1">
      <c r="A196" s="15" t="s">
        <v>707</v>
      </c>
      <c r="B196" s="26">
        <v>5</v>
      </c>
      <c r="C196" s="26">
        <v>1</v>
      </c>
      <c r="D196" s="27" t="s">
        <v>136</v>
      </c>
      <c r="E196" s="28" t="s">
        <v>705</v>
      </c>
      <c r="F196" s="16">
        <v>187</v>
      </c>
    </row>
    <row r="197" spans="1:6">
      <c r="A197" s="15" t="s">
        <v>757</v>
      </c>
      <c r="B197" s="26">
        <v>5</v>
      </c>
      <c r="C197" s="26">
        <v>3</v>
      </c>
      <c r="D197" s="27" t="s">
        <v>698</v>
      </c>
      <c r="E197" s="28" t="s">
        <v>698</v>
      </c>
      <c r="F197" s="16">
        <v>6430.6</v>
      </c>
    </row>
    <row r="198" spans="1:6" ht="29.45" hidden="1" customHeight="1">
      <c r="A198" s="15" t="s">
        <v>756</v>
      </c>
      <c r="B198" s="26">
        <v>5</v>
      </c>
      <c r="C198" s="26">
        <v>3</v>
      </c>
      <c r="D198" s="27" t="s">
        <v>755</v>
      </c>
      <c r="E198" s="28" t="s">
        <v>698</v>
      </c>
      <c r="F198" s="16">
        <v>6430.6</v>
      </c>
    </row>
    <row r="199" spans="1:6" ht="31.5" hidden="1">
      <c r="A199" s="15" t="s">
        <v>754</v>
      </c>
      <c r="B199" s="26">
        <v>5</v>
      </c>
      <c r="C199" s="26">
        <v>3</v>
      </c>
      <c r="D199" s="27" t="s">
        <v>753</v>
      </c>
      <c r="E199" s="28" t="s">
        <v>698</v>
      </c>
      <c r="F199" s="16">
        <v>6430.6</v>
      </c>
    </row>
    <row r="200" spans="1:6" ht="31.5" hidden="1">
      <c r="A200" s="15" t="s">
        <v>752</v>
      </c>
      <c r="B200" s="26">
        <v>5</v>
      </c>
      <c r="C200" s="26">
        <v>3</v>
      </c>
      <c r="D200" s="27" t="s">
        <v>751</v>
      </c>
      <c r="E200" s="28" t="s">
        <v>698</v>
      </c>
      <c r="F200" s="16">
        <v>6430.6</v>
      </c>
    </row>
    <row r="201" spans="1:6" hidden="1">
      <c r="A201" s="15" t="s">
        <v>711</v>
      </c>
      <c r="B201" s="26">
        <v>5</v>
      </c>
      <c r="C201" s="26">
        <v>3</v>
      </c>
      <c r="D201" s="27" t="s">
        <v>751</v>
      </c>
      <c r="E201" s="28" t="s">
        <v>710</v>
      </c>
      <c r="F201" s="16">
        <v>6430.6</v>
      </c>
    </row>
    <row r="202" spans="1:6" ht="17.45" customHeight="1">
      <c r="A202" s="15" t="s">
        <v>750</v>
      </c>
      <c r="B202" s="26">
        <v>5</v>
      </c>
      <c r="C202" s="26">
        <v>5</v>
      </c>
      <c r="D202" s="27" t="s">
        <v>698</v>
      </c>
      <c r="E202" s="28" t="s">
        <v>698</v>
      </c>
      <c r="F202" s="16">
        <v>6164.7</v>
      </c>
    </row>
    <row r="203" spans="1:6" ht="31.5" hidden="1">
      <c r="A203" s="15" t="s">
        <v>715</v>
      </c>
      <c r="B203" s="26">
        <v>5</v>
      </c>
      <c r="C203" s="26">
        <v>5</v>
      </c>
      <c r="D203" s="27" t="s">
        <v>714</v>
      </c>
      <c r="E203" s="28" t="s">
        <v>698</v>
      </c>
      <c r="F203" s="16">
        <v>6164.7</v>
      </c>
    </row>
    <row r="204" spans="1:6" hidden="1">
      <c r="A204" s="15" t="s">
        <v>713</v>
      </c>
      <c r="B204" s="26">
        <v>5</v>
      </c>
      <c r="C204" s="26">
        <v>5</v>
      </c>
      <c r="D204" s="27" t="s">
        <v>712</v>
      </c>
      <c r="E204" s="28" t="s">
        <v>698</v>
      </c>
      <c r="F204" s="16">
        <v>6164.7</v>
      </c>
    </row>
    <row r="205" spans="1:6" hidden="1">
      <c r="A205" s="15" t="s">
        <v>701</v>
      </c>
      <c r="B205" s="26">
        <v>5</v>
      </c>
      <c r="C205" s="26">
        <v>5</v>
      </c>
      <c r="D205" s="27" t="s">
        <v>706</v>
      </c>
      <c r="E205" s="28" t="s">
        <v>698</v>
      </c>
      <c r="F205" s="16">
        <v>4020.5</v>
      </c>
    </row>
    <row r="206" spans="1:6" ht="47.25" hidden="1">
      <c r="A206" s="15" t="s">
        <v>697</v>
      </c>
      <c r="B206" s="26">
        <v>5</v>
      </c>
      <c r="C206" s="26">
        <v>5</v>
      </c>
      <c r="D206" s="27" t="s">
        <v>706</v>
      </c>
      <c r="E206" s="28" t="s">
        <v>696</v>
      </c>
      <c r="F206" s="16">
        <v>3895.3</v>
      </c>
    </row>
    <row r="207" spans="1:6" hidden="1">
      <c r="A207" s="15" t="s">
        <v>711</v>
      </c>
      <c r="B207" s="26">
        <v>5</v>
      </c>
      <c r="C207" s="26">
        <v>5</v>
      </c>
      <c r="D207" s="27" t="s">
        <v>706</v>
      </c>
      <c r="E207" s="28" t="s">
        <v>710</v>
      </c>
      <c r="F207" s="16">
        <v>124.9</v>
      </c>
    </row>
    <row r="208" spans="1:6" hidden="1">
      <c r="A208" s="15" t="s">
        <v>707</v>
      </c>
      <c r="B208" s="26">
        <v>5</v>
      </c>
      <c r="C208" s="26">
        <v>5</v>
      </c>
      <c r="D208" s="27" t="s">
        <v>706</v>
      </c>
      <c r="E208" s="28" t="s">
        <v>705</v>
      </c>
      <c r="F208" s="16">
        <v>0.3</v>
      </c>
    </row>
    <row r="209" spans="1:6" ht="31.5" hidden="1">
      <c r="A209" s="15" t="s">
        <v>699</v>
      </c>
      <c r="B209" s="26">
        <v>5</v>
      </c>
      <c r="C209" s="26">
        <v>5</v>
      </c>
      <c r="D209" s="27" t="s">
        <v>704</v>
      </c>
      <c r="E209" s="28" t="s">
        <v>698</v>
      </c>
      <c r="F209" s="16">
        <v>2144.1999999999998</v>
      </c>
    </row>
    <row r="210" spans="1:6" ht="47.25" hidden="1">
      <c r="A210" s="15" t="s">
        <v>697</v>
      </c>
      <c r="B210" s="26">
        <v>5</v>
      </c>
      <c r="C210" s="26">
        <v>5</v>
      </c>
      <c r="D210" s="27" t="s">
        <v>704</v>
      </c>
      <c r="E210" s="28" t="s">
        <v>696</v>
      </c>
      <c r="F210" s="16">
        <v>2144.1999999999998</v>
      </c>
    </row>
    <row r="211" spans="1:6" s="19" customFormat="1">
      <c r="A211" s="17" t="s">
        <v>749</v>
      </c>
      <c r="B211" s="23">
        <v>6</v>
      </c>
      <c r="C211" s="23">
        <v>0</v>
      </c>
      <c r="D211" s="24" t="s">
        <v>698</v>
      </c>
      <c r="E211" s="25" t="s">
        <v>698</v>
      </c>
      <c r="F211" s="18">
        <v>58715.3</v>
      </c>
    </row>
    <row r="212" spans="1:6">
      <c r="A212" s="15" t="s">
        <v>748</v>
      </c>
      <c r="B212" s="26">
        <v>6</v>
      </c>
      <c r="C212" s="26">
        <v>5</v>
      </c>
      <c r="D212" s="27" t="s">
        <v>698</v>
      </c>
      <c r="E212" s="28" t="s">
        <v>698</v>
      </c>
      <c r="F212" s="16">
        <v>58715.3</v>
      </c>
    </row>
    <row r="213" spans="1:6" ht="31.5" hidden="1">
      <c r="A213" s="15" t="s">
        <v>747</v>
      </c>
      <c r="B213" s="26">
        <v>6</v>
      </c>
      <c r="C213" s="26">
        <v>5</v>
      </c>
      <c r="D213" s="27" t="s">
        <v>746</v>
      </c>
      <c r="E213" s="28" t="s">
        <v>698</v>
      </c>
      <c r="F213" s="16">
        <v>58715.3</v>
      </c>
    </row>
    <row r="214" spans="1:6" ht="62.45" hidden="1" customHeight="1">
      <c r="A214" s="15" t="s">
        <v>745</v>
      </c>
      <c r="B214" s="26">
        <v>6</v>
      </c>
      <c r="C214" s="26">
        <v>5</v>
      </c>
      <c r="D214" s="27" t="s">
        <v>744</v>
      </c>
      <c r="E214" s="28" t="s">
        <v>698</v>
      </c>
      <c r="F214" s="16">
        <v>58715.3</v>
      </c>
    </row>
    <row r="215" spans="1:6" ht="78" hidden="1" customHeight="1">
      <c r="A215" s="15" t="s">
        <v>743</v>
      </c>
      <c r="B215" s="26">
        <v>6</v>
      </c>
      <c r="C215" s="26">
        <v>5</v>
      </c>
      <c r="D215" s="27" t="s">
        <v>742</v>
      </c>
      <c r="E215" s="28" t="s">
        <v>698</v>
      </c>
      <c r="F215" s="16">
        <v>58715.3</v>
      </c>
    </row>
    <row r="216" spans="1:6" ht="31.5" hidden="1">
      <c r="A216" s="15" t="s">
        <v>723</v>
      </c>
      <c r="B216" s="26">
        <v>6</v>
      </c>
      <c r="C216" s="26">
        <v>5</v>
      </c>
      <c r="D216" s="27" t="s">
        <v>742</v>
      </c>
      <c r="E216" s="28" t="s">
        <v>721</v>
      </c>
      <c r="F216" s="16">
        <v>58715.3</v>
      </c>
    </row>
    <row r="217" spans="1:6" s="19" customFormat="1">
      <c r="A217" s="17" t="s">
        <v>29</v>
      </c>
      <c r="B217" s="23">
        <v>7</v>
      </c>
      <c r="C217" s="23">
        <v>0</v>
      </c>
      <c r="D217" s="24" t="s">
        <v>698</v>
      </c>
      <c r="E217" s="25" t="s">
        <v>698</v>
      </c>
      <c r="F217" s="18">
        <f>623328-28.6</f>
        <v>623299.4</v>
      </c>
    </row>
    <row r="218" spans="1:6">
      <c r="A218" s="15" t="s">
        <v>317</v>
      </c>
      <c r="B218" s="26">
        <v>7</v>
      </c>
      <c r="C218" s="26">
        <v>1</v>
      </c>
      <c r="D218" s="27" t="s">
        <v>698</v>
      </c>
      <c r="E218" s="28" t="s">
        <v>698</v>
      </c>
      <c r="F218" s="16">
        <v>167699.4</v>
      </c>
    </row>
    <row r="219" spans="1:6" hidden="1">
      <c r="A219" s="15" t="s">
        <v>248</v>
      </c>
      <c r="B219" s="26">
        <v>7</v>
      </c>
      <c r="C219" s="26">
        <v>1</v>
      </c>
      <c r="D219" s="27" t="s">
        <v>247</v>
      </c>
      <c r="E219" s="28" t="s">
        <v>698</v>
      </c>
      <c r="F219" s="16">
        <v>165220.29999999999</v>
      </c>
    </row>
    <row r="220" spans="1:6" ht="31.5" hidden="1">
      <c r="A220" s="15" t="s">
        <v>188</v>
      </c>
      <c r="B220" s="26">
        <v>7</v>
      </c>
      <c r="C220" s="26">
        <v>1</v>
      </c>
      <c r="D220" s="27" t="s">
        <v>246</v>
      </c>
      <c r="E220" s="28" t="s">
        <v>698</v>
      </c>
      <c r="F220" s="16">
        <v>24743.5</v>
      </c>
    </row>
    <row r="221" spans="1:6" hidden="1">
      <c r="A221" s="15" t="s">
        <v>711</v>
      </c>
      <c r="B221" s="26">
        <v>7</v>
      </c>
      <c r="C221" s="26">
        <v>1</v>
      </c>
      <c r="D221" s="27" t="s">
        <v>246</v>
      </c>
      <c r="E221" s="28" t="s">
        <v>710</v>
      </c>
      <c r="F221" s="16">
        <v>23845.1</v>
      </c>
    </row>
    <row r="222" spans="1:6" hidden="1">
      <c r="A222" s="15" t="s">
        <v>707</v>
      </c>
      <c r="B222" s="26">
        <v>7</v>
      </c>
      <c r="C222" s="26">
        <v>1</v>
      </c>
      <c r="D222" s="27" t="s">
        <v>246</v>
      </c>
      <c r="E222" s="28" t="s">
        <v>705</v>
      </c>
      <c r="F222" s="16">
        <v>898.4</v>
      </c>
    </row>
    <row r="223" spans="1:6" ht="31.5" hidden="1">
      <c r="A223" s="15" t="s">
        <v>699</v>
      </c>
      <c r="B223" s="26">
        <v>7</v>
      </c>
      <c r="C223" s="26">
        <v>1</v>
      </c>
      <c r="D223" s="27" t="s">
        <v>316</v>
      </c>
      <c r="E223" s="28" t="s">
        <v>698</v>
      </c>
      <c r="F223" s="16">
        <v>5447.1</v>
      </c>
    </row>
    <row r="224" spans="1:6" hidden="1">
      <c r="A224" s="15" t="s">
        <v>711</v>
      </c>
      <c r="B224" s="26">
        <v>7</v>
      </c>
      <c r="C224" s="26">
        <v>1</v>
      </c>
      <c r="D224" s="27" t="s">
        <v>316</v>
      </c>
      <c r="E224" s="28" t="s">
        <v>710</v>
      </c>
      <c r="F224" s="16">
        <v>5447.1</v>
      </c>
    </row>
    <row r="225" spans="1:6" ht="47.25" hidden="1">
      <c r="A225" s="15" t="s">
        <v>315</v>
      </c>
      <c r="B225" s="26">
        <v>7</v>
      </c>
      <c r="C225" s="26">
        <v>1</v>
      </c>
      <c r="D225" s="27" t="s">
        <v>314</v>
      </c>
      <c r="E225" s="28" t="s">
        <v>698</v>
      </c>
      <c r="F225" s="16">
        <v>132781.20000000001</v>
      </c>
    </row>
    <row r="226" spans="1:6" ht="47.25" hidden="1">
      <c r="A226" s="15" t="s">
        <v>697</v>
      </c>
      <c r="B226" s="26">
        <v>7</v>
      </c>
      <c r="C226" s="26">
        <v>1</v>
      </c>
      <c r="D226" s="27" t="s">
        <v>314</v>
      </c>
      <c r="E226" s="28" t="s">
        <v>696</v>
      </c>
      <c r="F226" s="16">
        <v>132028.70000000001</v>
      </c>
    </row>
    <row r="227" spans="1:6" hidden="1">
      <c r="A227" s="15" t="s">
        <v>711</v>
      </c>
      <c r="B227" s="26">
        <v>7</v>
      </c>
      <c r="C227" s="26">
        <v>1</v>
      </c>
      <c r="D227" s="27" t="s">
        <v>314</v>
      </c>
      <c r="E227" s="28" t="s">
        <v>710</v>
      </c>
      <c r="F227" s="16">
        <v>752.5</v>
      </c>
    </row>
    <row r="228" spans="1:6" hidden="1">
      <c r="A228" s="15" t="s">
        <v>122</v>
      </c>
      <c r="B228" s="26">
        <v>7</v>
      </c>
      <c r="C228" s="26">
        <v>1</v>
      </c>
      <c r="D228" s="27" t="s">
        <v>313</v>
      </c>
      <c r="E228" s="28" t="s">
        <v>698</v>
      </c>
      <c r="F228" s="16">
        <v>2248.5</v>
      </c>
    </row>
    <row r="229" spans="1:6" hidden="1">
      <c r="A229" s="15" t="s">
        <v>711</v>
      </c>
      <c r="B229" s="26">
        <v>7</v>
      </c>
      <c r="C229" s="26">
        <v>1</v>
      </c>
      <c r="D229" s="27" t="s">
        <v>313</v>
      </c>
      <c r="E229" s="28" t="s">
        <v>710</v>
      </c>
      <c r="F229" s="16">
        <v>2248.5</v>
      </c>
    </row>
    <row r="230" spans="1:6" ht="31.5" hidden="1">
      <c r="A230" s="15" t="s">
        <v>261</v>
      </c>
      <c r="B230" s="26">
        <v>7</v>
      </c>
      <c r="C230" s="26">
        <v>1</v>
      </c>
      <c r="D230" s="27" t="s">
        <v>260</v>
      </c>
      <c r="E230" s="28" t="s">
        <v>698</v>
      </c>
      <c r="F230" s="16">
        <v>924</v>
      </c>
    </row>
    <row r="231" spans="1:6" ht="47.25" hidden="1">
      <c r="A231" s="15" t="s">
        <v>259</v>
      </c>
      <c r="B231" s="26">
        <v>7</v>
      </c>
      <c r="C231" s="26">
        <v>1</v>
      </c>
      <c r="D231" s="27" t="s">
        <v>258</v>
      </c>
      <c r="E231" s="28" t="s">
        <v>698</v>
      </c>
      <c r="F231" s="16">
        <v>924</v>
      </c>
    </row>
    <row r="232" spans="1:6" ht="31.5" hidden="1">
      <c r="A232" s="15" t="s">
        <v>257</v>
      </c>
      <c r="B232" s="26">
        <v>7</v>
      </c>
      <c r="C232" s="26">
        <v>1</v>
      </c>
      <c r="D232" s="27" t="s">
        <v>256</v>
      </c>
      <c r="E232" s="28" t="s">
        <v>698</v>
      </c>
      <c r="F232" s="16">
        <v>924</v>
      </c>
    </row>
    <row r="233" spans="1:6" hidden="1">
      <c r="A233" s="15" t="s">
        <v>711</v>
      </c>
      <c r="B233" s="26">
        <v>7</v>
      </c>
      <c r="C233" s="26">
        <v>1</v>
      </c>
      <c r="D233" s="27" t="s">
        <v>256</v>
      </c>
      <c r="E233" s="28" t="s">
        <v>710</v>
      </c>
      <c r="F233" s="16">
        <v>924</v>
      </c>
    </row>
    <row r="234" spans="1:6" ht="47.45" hidden="1" customHeight="1">
      <c r="A234" s="15" t="s">
        <v>101</v>
      </c>
      <c r="B234" s="26">
        <v>7</v>
      </c>
      <c r="C234" s="26">
        <v>1</v>
      </c>
      <c r="D234" s="27" t="s">
        <v>100</v>
      </c>
      <c r="E234" s="28" t="s">
        <v>698</v>
      </c>
      <c r="F234" s="16">
        <v>48.3</v>
      </c>
    </row>
    <row r="235" spans="1:6" ht="63" hidden="1">
      <c r="A235" s="15" t="s">
        <v>99</v>
      </c>
      <c r="B235" s="26">
        <v>7</v>
      </c>
      <c r="C235" s="26">
        <v>1</v>
      </c>
      <c r="D235" s="27" t="s">
        <v>98</v>
      </c>
      <c r="E235" s="28" t="s">
        <v>698</v>
      </c>
      <c r="F235" s="16">
        <v>48.3</v>
      </c>
    </row>
    <row r="236" spans="1:6" ht="47.45" hidden="1" customHeight="1">
      <c r="A236" s="15" t="s">
        <v>255</v>
      </c>
      <c r="B236" s="26">
        <v>7</v>
      </c>
      <c r="C236" s="26">
        <v>1</v>
      </c>
      <c r="D236" s="27" t="s">
        <v>254</v>
      </c>
      <c r="E236" s="28" t="s">
        <v>698</v>
      </c>
      <c r="F236" s="16">
        <v>48.3</v>
      </c>
    </row>
    <row r="237" spans="1:6" hidden="1">
      <c r="A237" s="15" t="s">
        <v>711</v>
      </c>
      <c r="B237" s="26">
        <v>7</v>
      </c>
      <c r="C237" s="26">
        <v>1</v>
      </c>
      <c r="D237" s="27" t="s">
        <v>254</v>
      </c>
      <c r="E237" s="28" t="s">
        <v>710</v>
      </c>
      <c r="F237" s="16">
        <v>48.3</v>
      </c>
    </row>
    <row r="238" spans="1:6" ht="31.5" hidden="1">
      <c r="A238" s="15" t="s">
        <v>291</v>
      </c>
      <c r="B238" s="26">
        <v>7</v>
      </c>
      <c r="C238" s="26">
        <v>1</v>
      </c>
      <c r="D238" s="27" t="s">
        <v>290</v>
      </c>
      <c r="E238" s="28" t="s">
        <v>698</v>
      </c>
      <c r="F238" s="16">
        <v>251.4</v>
      </c>
    </row>
    <row r="239" spans="1:6" ht="47.25" hidden="1">
      <c r="A239" s="15" t="s">
        <v>289</v>
      </c>
      <c r="B239" s="26">
        <v>7</v>
      </c>
      <c r="C239" s="26">
        <v>1</v>
      </c>
      <c r="D239" s="27" t="s">
        <v>288</v>
      </c>
      <c r="E239" s="28" t="s">
        <v>698</v>
      </c>
      <c r="F239" s="16">
        <v>251.4</v>
      </c>
    </row>
    <row r="240" spans="1:6" ht="63" hidden="1">
      <c r="A240" s="15" t="s">
        <v>285</v>
      </c>
      <c r="B240" s="26">
        <v>7</v>
      </c>
      <c r="C240" s="26">
        <v>1</v>
      </c>
      <c r="D240" s="27" t="s">
        <v>284</v>
      </c>
      <c r="E240" s="28" t="s">
        <v>698</v>
      </c>
      <c r="F240" s="16">
        <v>4.9000000000000004</v>
      </c>
    </row>
    <row r="241" spans="1:6" hidden="1">
      <c r="A241" s="15" t="s">
        <v>711</v>
      </c>
      <c r="B241" s="26">
        <v>7</v>
      </c>
      <c r="C241" s="26">
        <v>1</v>
      </c>
      <c r="D241" s="27" t="s">
        <v>284</v>
      </c>
      <c r="E241" s="28" t="s">
        <v>710</v>
      </c>
      <c r="F241" s="16">
        <v>4.9000000000000004</v>
      </c>
    </row>
    <row r="242" spans="1:6" ht="31.5" hidden="1">
      <c r="A242" s="15" t="s">
        <v>283</v>
      </c>
      <c r="B242" s="26">
        <v>7</v>
      </c>
      <c r="C242" s="26">
        <v>1</v>
      </c>
      <c r="D242" s="27" t="s">
        <v>282</v>
      </c>
      <c r="E242" s="28" t="s">
        <v>698</v>
      </c>
      <c r="F242" s="16">
        <v>246.5</v>
      </c>
    </row>
    <row r="243" spans="1:6" hidden="1">
      <c r="A243" s="15" t="s">
        <v>711</v>
      </c>
      <c r="B243" s="26">
        <v>7</v>
      </c>
      <c r="C243" s="26">
        <v>1</v>
      </c>
      <c r="D243" s="27" t="s">
        <v>282</v>
      </c>
      <c r="E243" s="28" t="s">
        <v>710</v>
      </c>
      <c r="F243" s="16">
        <v>246.5</v>
      </c>
    </row>
    <row r="244" spans="1:6" ht="31.5" hidden="1">
      <c r="A244" s="15" t="s">
        <v>134</v>
      </c>
      <c r="B244" s="26">
        <v>7</v>
      </c>
      <c r="C244" s="26">
        <v>1</v>
      </c>
      <c r="D244" s="27" t="s">
        <v>133</v>
      </c>
      <c r="E244" s="28" t="s">
        <v>698</v>
      </c>
      <c r="F244" s="16">
        <v>1235.4000000000001</v>
      </c>
    </row>
    <row r="245" spans="1:6" ht="31.5" hidden="1">
      <c r="A245" s="15" t="s">
        <v>132</v>
      </c>
      <c r="B245" s="26">
        <v>7</v>
      </c>
      <c r="C245" s="26">
        <v>1</v>
      </c>
      <c r="D245" s="27" t="s">
        <v>131</v>
      </c>
      <c r="E245" s="28" t="s">
        <v>698</v>
      </c>
      <c r="F245" s="16">
        <v>1235.4000000000001</v>
      </c>
    </row>
    <row r="246" spans="1:6" ht="47.45" hidden="1" customHeight="1">
      <c r="A246" s="15" t="s">
        <v>277</v>
      </c>
      <c r="B246" s="26">
        <v>7</v>
      </c>
      <c r="C246" s="26">
        <v>1</v>
      </c>
      <c r="D246" s="27" t="s">
        <v>276</v>
      </c>
      <c r="E246" s="28" t="s">
        <v>698</v>
      </c>
      <c r="F246" s="16">
        <v>400</v>
      </c>
    </row>
    <row r="247" spans="1:6" hidden="1">
      <c r="A247" s="15" t="s">
        <v>711</v>
      </c>
      <c r="B247" s="26">
        <v>7</v>
      </c>
      <c r="C247" s="26">
        <v>1</v>
      </c>
      <c r="D247" s="27" t="s">
        <v>276</v>
      </c>
      <c r="E247" s="28" t="s">
        <v>710</v>
      </c>
      <c r="F247" s="16">
        <v>400</v>
      </c>
    </row>
    <row r="248" spans="1:6" ht="63" hidden="1">
      <c r="A248" s="15" t="s">
        <v>130</v>
      </c>
      <c r="B248" s="26">
        <v>7</v>
      </c>
      <c r="C248" s="26">
        <v>1</v>
      </c>
      <c r="D248" s="27" t="s">
        <v>128</v>
      </c>
      <c r="E248" s="28" t="s">
        <v>698</v>
      </c>
      <c r="F248" s="16">
        <v>835.4</v>
      </c>
    </row>
    <row r="249" spans="1:6" hidden="1">
      <c r="A249" s="15" t="s">
        <v>711</v>
      </c>
      <c r="B249" s="26">
        <v>7</v>
      </c>
      <c r="C249" s="26">
        <v>1</v>
      </c>
      <c r="D249" s="27" t="s">
        <v>128</v>
      </c>
      <c r="E249" s="28" t="s">
        <v>710</v>
      </c>
      <c r="F249" s="16">
        <v>835.4</v>
      </c>
    </row>
    <row r="250" spans="1:6" ht="33" hidden="1" customHeight="1">
      <c r="A250" s="15" t="s">
        <v>211</v>
      </c>
      <c r="B250" s="26">
        <v>7</v>
      </c>
      <c r="C250" s="26">
        <v>1</v>
      </c>
      <c r="D250" s="27" t="s">
        <v>210</v>
      </c>
      <c r="E250" s="28" t="s">
        <v>698</v>
      </c>
      <c r="F250" s="16">
        <v>20</v>
      </c>
    </row>
    <row r="251" spans="1:6" ht="47.25" hidden="1">
      <c r="A251" s="15" t="s">
        <v>209</v>
      </c>
      <c r="B251" s="26">
        <v>7</v>
      </c>
      <c r="C251" s="26">
        <v>1</v>
      </c>
      <c r="D251" s="27" t="s">
        <v>208</v>
      </c>
      <c r="E251" s="28" t="s">
        <v>698</v>
      </c>
      <c r="F251" s="16">
        <v>20</v>
      </c>
    </row>
    <row r="252" spans="1:6" ht="47.25" hidden="1">
      <c r="A252" s="15" t="s">
        <v>312</v>
      </c>
      <c r="B252" s="26">
        <v>7</v>
      </c>
      <c r="C252" s="26">
        <v>1</v>
      </c>
      <c r="D252" s="27" t="s">
        <v>311</v>
      </c>
      <c r="E252" s="28" t="s">
        <v>698</v>
      </c>
      <c r="F252" s="16">
        <v>20</v>
      </c>
    </row>
    <row r="253" spans="1:6" hidden="1">
      <c r="A253" s="15" t="s">
        <v>711</v>
      </c>
      <c r="B253" s="26">
        <v>7</v>
      </c>
      <c r="C253" s="26">
        <v>1</v>
      </c>
      <c r="D253" s="27" t="s">
        <v>311</v>
      </c>
      <c r="E253" s="28" t="s">
        <v>710</v>
      </c>
      <c r="F253" s="16">
        <v>20</v>
      </c>
    </row>
    <row r="254" spans="1:6">
      <c r="A254" s="15" t="s">
        <v>135</v>
      </c>
      <c r="B254" s="26">
        <v>7</v>
      </c>
      <c r="C254" s="26">
        <v>2</v>
      </c>
      <c r="D254" s="27" t="s">
        <v>698</v>
      </c>
      <c r="E254" s="28" t="s">
        <v>698</v>
      </c>
      <c r="F254" s="16">
        <v>399359.9</v>
      </c>
    </row>
    <row r="255" spans="1:6" hidden="1">
      <c r="A255" s="15" t="s">
        <v>310</v>
      </c>
      <c r="B255" s="26">
        <v>7</v>
      </c>
      <c r="C255" s="26">
        <v>2</v>
      </c>
      <c r="D255" s="27" t="s">
        <v>309</v>
      </c>
      <c r="E255" s="28" t="s">
        <v>698</v>
      </c>
      <c r="F255" s="16">
        <v>375195</v>
      </c>
    </row>
    <row r="256" spans="1:6" ht="31.5" hidden="1">
      <c r="A256" s="15" t="s">
        <v>188</v>
      </c>
      <c r="B256" s="26">
        <v>7</v>
      </c>
      <c r="C256" s="26">
        <v>2</v>
      </c>
      <c r="D256" s="27" t="s">
        <v>308</v>
      </c>
      <c r="E256" s="28" t="s">
        <v>698</v>
      </c>
      <c r="F256" s="16">
        <v>27807.7</v>
      </c>
    </row>
    <row r="257" spans="1:6" ht="47.25" hidden="1">
      <c r="A257" s="15" t="s">
        <v>697</v>
      </c>
      <c r="B257" s="26">
        <v>7</v>
      </c>
      <c r="C257" s="26">
        <v>2</v>
      </c>
      <c r="D257" s="27" t="s">
        <v>308</v>
      </c>
      <c r="E257" s="28" t="s">
        <v>696</v>
      </c>
      <c r="F257" s="16">
        <v>123.7</v>
      </c>
    </row>
    <row r="258" spans="1:6" hidden="1">
      <c r="A258" s="15" t="s">
        <v>711</v>
      </c>
      <c r="B258" s="26">
        <v>7</v>
      </c>
      <c r="C258" s="26">
        <v>2</v>
      </c>
      <c r="D258" s="27" t="s">
        <v>308</v>
      </c>
      <c r="E258" s="28" t="s">
        <v>710</v>
      </c>
      <c r="F258" s="16">
        <v>24974.3</v>
      </c>
    </row>
    <row r="259" spans="1:6" hidden="1">
      <c r="A259" s="15" t="s">
        <v>709</v>
      </c>
      <c r="B259" s="26">
        <v>7</v>
      </c>
      <c r="C259" s="26">
        <v>2</v>
      </c>
      <c r="D259" s="27" t="s">
        <v>308</v>
      </c>
      <c r="E259" s="28" t="s">
        <v>708</v>
      </c>
      <c r="F259" s="16">
        <v>9</v>
      </c>
    </row>
    <row r="260" spans="1:6" hidden="1">
      <c r="A260" s="15" t="s">
        <v>707</v>
      </c>
      <c r="B260" s="26">
        <v>7</v>
      </c>
      <c r="C260" s="26">
        <v>2</v>
      </c>
      <c r="D260" s="27" t="s">
        <v>308</v>
      </c>
      <c r="E260" s="28" t="s">
        <v>705</v>
      </c>
      <c r="F260" s="16">
        <v>2700.7</v>
      </c>
    </row>
    <row r="261" spans="1:6" ht="31.5" hidden="1">
      <c r="A261" s="15" t="s">
        <v>699</v>
      </c>
      <c r="B261" s="26">
        <v>7</v>
      </c>
      <c r="C261" s="26">
        <v>2</v>
      </c>
      <c r="D261" s="27" t="s">
        <v>307</v>
      </c>
      <c r="E261" s="28" t="s">
        <v>698</v>
      </c>
      <c r="F261" s="16">
        <v>8718.6</v>
      </c>
    </row>
    <row r="262" spans="1:6" hidden="1">
      <c r="A262" s="15" t="s">
        <v>711</v>
      </c>
      <c r="B262" s="26">
        <v>7</v>
      </c>
      <c r="C262" s="26">
        <v>2</v>
      </c>
      <c r="D262" s="27" t="s">
        <v>307</v>
      </c>
      <c r="E262" s="28" t="s">
        <v>710</v>
      </c>
      <c r="F262" s="16">
        <v>8718.6</v>
      </c>
    </row>
    <row r="263" spans="1:6" ht="78.75" hidden="1">
      <c r="A263" s="15" t="s">
        <v>306</v>
      </c>
      <c r="B263" s="26">
        <v>7</v>
      </c>
      <c r="C263" s="26">
        <v>2</v>
      </c>
      <c r="D263" s="27" t="s">
        <v>305</v>
      </c>
      <c r="E263" s="28" t="s">
        <v>698</v>
      </c>
      <c r="F263" s="16">
        <v>335825.9</v>
      </c>
    </row>
    <row r="264" spans="1:6" ht="47.25" hidden="1">
      <c r="A264" s="15" t="s">
        <v>697</v>
      </c>
      <c r="B264" s="26">
        <v>7</v>
      </c>
      <c r="C264" s="26">
        <v>2</v>
      </c>
      <c r="D264" s="27" t="s">
        <v>305</v>
      </c>
      <c r="E264" s="28" t="s">
        <v>696</v>
      </c>
      <c r="F264" s="16">
        <v>329914.40000000002</v>
      </c>
    </row>
    <row r="265" spans="1:6" hidden="1">
      <c r="A265" s="15" t="s">
        <v>711</v>
      </c>
      <c r="B265" s="26">
        <v>7</v>
      </c>
      <c r="C265" s="26">
        <v>2</v>
      </c>
      <c r="D265" s="27" t="s">
        <v>305</v>
      </c>
      <c r="E265" s="28" t="s">
        <v>710</v>
      </c>
      <c r="F265" s="16">
        <v>5911.5</v>
      </c>
    </row>
    <row r="266" spans="1:6" hidden="1">
      <c r="A266" s="15" t="s">
        <v>122</v>
      </c>
      <c r="B266" s="26">
        <v>7</v>
      </c>
      <c r="C266" s="26">
        <v>2</v>
      </c>
      <c r="D266" s="27" t="s">
        <v>304</v>
      </c>
      <c r="E266" s="28" t="s">
        <v>698</v>
      </c>
      <c r="F266" s="16">
        <v>2842.8</v>
      </c>
    </row>
    <row r="267" spans="1:6" hidden="1">
      <c r="A267" s="15" t="s">
        <v>711</v>
      </c>
      <c r="B267" s="26">
        <v>7</v>
      </c>
      <c r="C267" s="26">
        <v>2</v>
      </c>
      <c r="D267" s="27" t="s">
        <v>304</v>
      </c>
      <c r="E267" s="28" t="s">
        <v>710</v>
      </c>
      <c r="F267" s="16">
        <v>2842.8</v>
      </c>
    </row>
    <row r="268" spans="1:6" ht="29.45" hidden="1" customHeight="1">
      <c r="A268" s="15" t="s">
        <v>231</v>
      </c>
      <c r="B268" s="26">
        <v>7</v>
      </c>
      <c r="C268" s="26">
        <v>2</v>
      </c>
      <c r="D268" s="27" t="s">
        <v>230</v>
      </c>
      <c r="E268" s="28" t="s">
        <v>698</v>
      </c>
      <c r="F268" s="16">
        <v>100</v>
      </c>
    </row>
    <row r="269" spans="1:6" ht="47.25" hidden="1">
      <c r="A269" s="15" t="s">
        <v>229</v>
      </c>
      <c r="B269" s="26">
        <v>7</v>
      </c>
      <c r="C269" s="26">
        <v>2</v>
      </c>
      <c r="D269" s="27" t="s">
        <v>228</v>
      </c>
      <c r="E269" s="28" t="s">
        <v>698</v>
      </c>
      <c r="F269" s="16">
        <v>100</v>
      </c>
    </row>
    <row r="270" spans="1:6" ht="47.25" hidden="1">
      <c r="A270" s="15" t="s">
        <v>303</v>
      </c>
      <c r="B270" s="26">
        <v>7</v>
      </c>
      <c r="C270" s="26">
        <v>2</v>
      </c>
      <c r="D270" s="27" t="s">
        <v>302</v>
      </c>
      <c r="E270" s="28" t="s">
        <v>698</v>
      </c>
      <c r="F270" s="16">
        <v>100</v>
      </c>
    </row>
    <row r="271" spans="1:6" hidden="1">
      <c r="A271" s="15" t="s">
        <v>711</v>
      </c>
      <c r="B271" s="26">
        <v>7</v>
      </c>
      <c r="C271" s="26">
        <v>2</v>
      </c>
      <c r="D271" s="27" t="s">
        <v>302</v>
      </c>
      <c r="E271" s="28" t="s">
        <v>710</v>
      </c>
      <c r="F271" s="16">
        <v>100</v>
      </c>
    </row>
    <row r="272" spans="1:6" ht="31.5" hidden="1">
      <c r="A272" s="15" t="s">
        <v>301</v>
      </c>
      <c r="B272" s="26">
        <v>7</v>
      </c>
      <c r="C272" s="26">
        <v>2</v>
      </c>
      <c r="D272" s="27" t="s">
        <v>300</v>
      </c>
      <c r="E272" s="28" t="s">
        <v>698</v>
      </c>
      <c r="F272" s="16">
        <v>9264.2999999999993</v>
      </c>
    </row>
    <row r="273" spans="1:6" ht="47.25" hidden="1">
      <c r="A273" s="15" t="s">
        <v>299</v>
      </c>
      <c r="B273" s="26">
        <v>7</v>
      </c>
      <c r="C273" s="26">
        <v>2</v>
      </c>
      <c r="D273" s="27" t="s">
        <v>298</v>
      </c>
      <c r="E273" s="28" t="s">
        <v>698</v>
      </c>
      <c r="F273" s="16">
        <v>9264.2999999999993</v>
      </c>
    </row>
    <row r="274" spans="1:6" ht="31.5" hidden="1">
      <c r="A274" s="15" t="s">
        <v>297</v>
      </c>
      <c r="B274" s="26">
        <v>7</v>
      </c>
      <c r="C274" s="26">
        <v>2</v>
      </c>
      <c r="D274" s="27" t="s">
        <v>296</v>
      </c>
      <c r="E274" s="28" t="s">
        <v>698</v>
      </c>
      <c r="F274" s="16">
        <v>1215</v>
      </c>
    </row>
    <row r="275" spans="1:6" hidden="1">
      <c r="A275" s="15" t="s">
        <v>711</v>
      </c>
      <c r="B275" s="26">
        <v>7</v>
      </c>
      <c r="C275" s="26">
        <v>2</v>
      </c>
      <c r="D275" s="27" t="s">
        <v>296</v>
      </c>
      <c r="E275" s="28" t="s">
        <v>710</v>
      </c>
      <c r="F275" s="16">
        <v>1215</v>
      </c>
    </row>
    <row r="276" spans="1:6" ht="47.25" hidden="1">
      <c r="A276" s="15" t="s">
        <v>295</v>
      </c>
      <c r="B276" s="26">
        <v>7</v>
      </c>
      <c r="C276" s="26">
        <v>2</v>
      </c>
      <c r="D276" s="27" t="s">
        <v>294</v>
      </c>
      <c r="E276" s="28" t="s">
        <v>698</v>
      </c>
      <c r="F276" s="16">
        <v>7256.1</v>
      </c>
    </row>
    <row r="277" spans="1:6" hidden="1">
      <c r="A277" s="15" t="s">
        <v>711</v>
      </c>
      <c r="B277" s="26">
        <v>7</v>
      </c>
      <c r="C277" s="26">
        <v>2</v>
      </c>
      <c r="D277" s="27" t="s">
        <v>294</v>
      </c>
      <c r="E277" s="28" t="s">
        <v>710</v>
      </c>
      <c r="F277" s="16">
        <v>7256.1</v>
      </c>
    </row>
    <row r="278" spans="1:6" ht="47.25" hidden="1">
      <c r="A278" s="15" t="s">
        <v>293</v>
      </c>
      <c r="B278" s="26">
        <v>7</v>
      </c>
      <c r="C278" s="26">
        <v>2</v>
      </c>
      <c r="D278" s="27" t="s">
        <v>292</v>
      </c>
      <c r="E278" s="28" t="s">
        <v>698</v>
      </c>
      <c r="F278" s="16">
        <v>793.2</v>
      </c>
    </row>
    <row r="279" spans="1:6" hidden="1">
      <c r="A279" s="15" t="s">
        <v>711</v>
      </c>
      <c r="B279" s="26">
        <v>7</v>
      </c>
      <c r="C279" s="26">
        <v>2</v>
      </c>
      <c r="D279" s="27" t="s">
        <v>292</v>
      </c>
      <c r="E279" s="28" t="s">
        <v>710</v>
      </c>
      <c r="F279" s="16">
        <v>793.2</v>
      </c>
    </row>
    <row r="280" spans="1:6" ht="31.5" hidden="1">
      <c r="A280" s="15" t="s">
        <v>261</v>
      </c>
      <c r="B280" s="26">
        <v>7</v>
      </c>
      <c r="C280" s="26">
        <v>2</v>
      </c>
      <c r="D280" s="27" t="s">
        <v>260</v>
      </c>
      <c r="E280" s="28" t="s">
        <v>698</v>
      </c>
      <c r="F280" s="16">
        <v>2070.4</v>
      </c>
    </row>
    <row r="281" spans="1:6" ht="47.25" hidden="1">
      <c r="A281" s="15" t="s">
        <v>259</v>
      </c>
      <c r="B281" s="26">
        <v>7</v>
      </c>
      <c r="C281" s="26">
        <v>2</v>
      </c>
      <c r="D281" s="27" t="s">
        <v>258</v>
      </c>
      <c r="E281" s="28" t="s">
        <v>698</v>
      </c>
      <c r="F281" s="16">
        <v>2070.4</v>
      </c>
    </row>
    <row r="282" spans="1:6" ht="31.5" hidden="1">
      <c r="A282" s="15" t="s">
        <v>257</v>
      </c>
      <c r="B282" s="26">
        <v>7</v>
      </c>
      <c r="C282" s="26">
        <v>2</v>
      </c>
      <c r="D282" s="27" t="s">
        <v>256</v>
      </c>
      <c r="E282" s="28" t="s">
        <v>698</v>
      </c>
      <c r="F282" s="16">
        <v>2070.4</v>
      </c>
    </row>
    <row r="283" spans="1:6" hidden="1">
      <c r="A283" s="15" t="s">
        <v>711</v>
      </c>
      <c r="B283" s="26">
        <v>7</v>
      </c>
      <c r="C283" s="26">
        <v>2</v>
      </c>
      <c r="D283" s="27" t="s">
        <v>256</v>
      </c>
      <c r="E283" s="28" t="s">
        <v>710</v>
      </c>
      <c r="F283" s="16">
        <v>2070.4</v>
      </c>
    </row>
    <row r="284" spans="1:6" ht="48" hidden="1" customHeight="1">
      <c r="A284" s="15" t="s">
        <v>101</v>
      </c>
      <c r="B284" s="26">
        <v>7</v>
      </c>
      <c r="C284" s="26">
        <v>2</v>
      </c>
      <c r="D284" s="27" t="s">
        <v>100</v>
      </c>
      <c r="E284" s="28" t="s">
        <v>698</v>
      </c>
      <c r="F284" s="16">
        <v>63.1</v>
      </c>
    </row>
    <row r="285" spans="1:6" ht="63" hidden="1">
      <c r="A285" s="15" t="s">
        <v>99</v>
      </c>
      <c r="B285" s="26">
        <v>7</v>
      </c>
      <c r="C285" s="26">
        <v>2</v>
      </c>
      <c r="D285" s="27" t="s">
        <v>98</v>
      </c>
      <c r="E285" s="28" t="s">
        <v>698</v>
      </c>
      <c r="F285" s="16">
        <v>63.1</v>
      </c>
    </row>
    <row r="286" spans="1:6" ht="46.15" hidden="1" customHeight="1">
      <c r="A286" s="15" t="s">
        <v>255</v>
      </c>
      <c r="B286" s="26">
        <v>7</v>
      </c>
      <c r="C286" s="26">
        <v>2</v>
      </c>
      <c r="D286" s="27" t="s">
        <v>254</v>
      </c>
      <c r="E286" s="28" t="s">
        <v>698</v>
      </c>
      <c r="F286" s="16">
        <v>63.1</v>
      </c>
    </row>
    <row r="287" spans="1:6" hidden="1">
      <c r="A287" s="15" t="s">
        <v>711</v>
      </c>
      <c r="B287" s="26">
        <v>7</v>
      </c>
      <c r="C287" s="26">
        <v>2</v>
      </c>
      <c r="D287" s="27" t="s">
        <v>254</v>
      </c>
      <c r="E287" s="28" t="s">
        <v>710</v>
      </c>
      <c r="F287" s="16">
        <v>63.1</v>
      </c>
    </row>
    <row r="288" spans="1:6" ht="31.5" hidden="1">
      <c r="A288" s="15" t="s">
        <v>291</v>
      </c>
      <c r="B288" s="26">
        <v>7</v>
      </c>
      <c r="C288" s="26">
        <v>2</v>
      </c>
      <c r="D288" s="27" t="s">
        <v>290</v>
      </c>
      <c r="E288" s="28" t="s">
        <v>698</v>
      </c>
      <c r="F288" s="16">
        <v>1843.4</v>
      </c>
    </row>
    <row r="289" spans="1:6" ht="47.25" hidden="1">
      <c r="A289" s="15" t="s">
        <v>289</v>
      </c>
      <c r="B289" s="26">
        <v>7</v>
      </c>
      <c r="C289" s="26">
        <v>2</v>
      </c>
      <c r="D289" s="27" t="s">
        <v>288</v>
      </c>
      <c r="E289" s="28" t="s">
        <v>698</v>
      </c>
      <c r="F289" s="16">
        <v>1843.4</v>
      </c>
    </row>
    <row r="290" spans="1:6" ht="47.25" hidden="1">
      <c r="A290" s="15" t="s">
        <v>287</v>
      </c>
      <c r="B290" s="26">
        <v>7</v>
      </c>
      <c r="C290" s="26">
        <v>2</v>
      </c>
      <c r="D290" s="27" t="s">
        <v>286</v>
      </c>
      <c r="E290" s="28" t="s">
        <v>698</v>
      </c>
      <c r="F290" s="16">
        <v>601.4</v>
      </c>
    </row>
    <row r="291" spans="1:6" hidden="1">
      <c r="A291" s="15" t="s">
        <v>711</v>
      </c>
      <c r="B291" s="26">
        <v>7</v>
      </c>
      <c r="C291" s="26">
        <v>2</v>
      </c>
      <c r="D291" s="27" t="s">
        <v>286</v>
      </c>
      <c r="E291" s="28" t="s">
        <v>710</v>
      </c>
      <c r="F291" s="16">
        <v>601.4</v>
      </c>
    </row>
    <row r="292" spans="1:6" ht="63" hidden="1">
      <c r="A292" s="15" t="s">
        <v>285</v>
      </c>
      <c r="B292" s="26">
        <v>7</v>
      </c>
      <c r="C292" s="26">
        <v>2</v>
      </c>
      <c r="D292" s="27" t="s">
        <v>284</v>
      </c>
      <c r="E292" s="28" t="s">
        <v>698</v>
      </c>
      <c r="F292" s="16">
        <v>1234.7</v>
      </c>
    </row>
    <row r="293" spans="1:6" hidden="1">
      <c r="A293" s="15" t="s">
        <v>711</v>
      </c>
      <c r="B293" s="26">
        <v>7</v>
      </c>
      <c r="C293" s="26">
        <v>2</v>
      </c>
      <c r="D293" s="27" t="s">
        <v>284</v>
      </c>
      <c r="E293" s="28" t="s">
        <v>710</v>
      </c>
      <c r="F293" s="16">
        <v>1234.7</v>
      </c>
    </row>
    <row r="294" spans="1:6" ht="31.5" hidden="1">
      <c r="A294" s="15" t="s">
        <v>283</v>
      </c>
      <c r="B294" s="26">
        <v>7</v>
      </c>
      <c r="C294" s="26">
        <v>2</v>
      </c>
      <c r="D294" s="27" t="s">
        <v>282</v>
      </c>
      <c r="E294" s="28" t="s">
        <v>698</v>
      </c>
      <c r="F294" s="16">
        <v>7.3</v>
      </c>
    </row>
    <row r="295" spans="1:6" hidden="1">
      <c r="A295" s="15" t="s">
        <v>711</v>
      </c>
      <c r="B295" s="26">
        <v>7</v>
      </c>
      <c r="C295" s="26">
        <v>2</v>
      </c>
      <c r="D295" s="27" t="s">
        <v>282</v>
      </c>
      <c r="E295" s="28" t="s">
        <v>710</v>
      </c>
      <c r="F295" s="16">
        <v>7.3</v>
      </c>
    </row>
    <row r="296" spans="1:6" ht="31.5" hidden="1">
      <c r="A296" s="15" t="s">
        <v>134</v>
      </c>
      <c r="B296" s="26">
        <v>7</v>
      </c>
      <c r="C296" s="26">
        <v>2</v>
      </c>
      <c r="D296" s="27" t="s">
        <v>133</v>
      </c>
      <c r="E296" s="28" t="s">
        <v>698</v>
      </c>
      <c r="F296" s="16">
        <v>10808.7</v>
      </c>
    </row>
    <row r="297" spans="1:6" ht="31.5" hidden="1">
      <c r="A297" s="15" t="s">
        <v>132</v>
      </c>
      <c r="B297" s="26">
        <v>7</v>
      </c>
      <c r="C297" s="26">
        <v>2</v>
      </c>
      <c r="D297" s="27" t="s">
        <v>131</v>
      </c>
      <c r="E297" s="28" t="s">
        <v>698</v>
      </c>
      <c r="F297" s="16">
        <v>10808.7</v>
      </c>
    </row>
    <row r="298" spans="1:6" ht="31.5" hidden="1">
      <c r="A298" s="15" t="s">
        <v>281</v>
      </c>
      <c r="B298" s="26">
        <v>7</v>
      </c>
      <c r="C298" s="26">
        <v>2</v>
      </c>
      <c r="D298" s="27" t="s">
        <v>280</v>
      </c>
      <c r="E298" s="28" t="s">
        <v>698</v>
      </c>
      <c r="F298" s="16">
        <v>1563.7</v>
      </c>
    </row>
    <row r="299" spans="1:6" hidden="1">
      <c r="A299" s="15" t="s">
        <v>711</v>
      </c>
      <c r="B299" s="26">
        <v>7</v>
      </c>
      <c r="C299" s="26">
        <v>2</v>
      </c>
      <c r="D299" s="27" t="s">
        <v>280</v>
      </c>
      <c r="E299" s="28" t="s">
        <v>710</v>
      </c>
      <c r="F299" s="16">
        <v>1563.7</v>
      </c>
    </row>
    <row r="300" spans="1:6" ht="63" hidden="1">
      <c r="A300" s="15" t="s">
        <v>279</v>
      </c>
      <c r="B300" s="26">
        <v>7</v>
      </c>
      <c r="C300" s="26">
        <v>2</v>
      </c>
      <c r="D300" s="27" t="s">
        <v>278</v>
      </c>
      <c r="E300" s="28" t="s">
        <v>698</v>
      </c>
      <c r="F300" s="16">
        <v>1294.5999999999999</v>
      </c>
    </row>
    <row r="301" spans="1:6" hidden="1">
      <c r="A301" s="15" t="s">
        <v>711</v>
      </c>
      <c r="B301" s="26">
        <v>7</v>
      </c>
      <c r="C301" s="26">
        <v>2</v>
      </c>
      <c r="D301" s="27" t="s">
        <v>278</v>
      </c>
      <c r="E301" s="28" t="s">
        <v>710</v>
      </c>
      <c r="F301" s="16">
        <v>1294.5999999999999</v>
      </c>
    </row>
    <row r="302" spans="1:6" ht="46.15" hidden="1" customHeight="1">
      <c r="A302" s="15" t="s">
        <v>277</v>
      </c>
      <c r="B302" s="26">
        <v>7</v>
      </c>
      <c r="C302" s="26">
        <v>2</v>
      </c>
      <c r="D302" s="27" t="s">
        <v>276</v>
      </c>
      <c r="E302" s="28" t="s">
        <v>698</v>
      </c>
      <c r="F302" s="16">
        <v>752.2</v>
      </c>
    </row>
    <row r="303" spans="1:6" hidden="1">
      <c r="A303" s="15" t="s">
        <v>711</v>
      </c>
      <c r="B303" s="26">
        <v>7</v>
      </c>
      <c r="C303" s="26">
        <v>2</v>
      </c>
      <c r="D303" s="27" t="s">
        <v>276</v>
      </c>
      <c r="E303" s="28" t="s">
        <v>710</v>
      </c>
      <c r="F303" s="16">
        <v>752.2</v>
      </c>
    </row>
    <row r="304" spans="1:6" ht="63" hidden="1">
      <c r="A304" s="15" t="s">
        <v>130</v>
      </c>
      <c r="B304" s="26">
        <v>7</v>
      </c>
      <c r="C304" s="26">
        <v>2</v>
      </c>
      <c r="D304" s="27" t="s">
        <v>128</v>
      </c>
      <c r="E304" s="28" t="s">
        <v>698</v>
      </c>
      <c r="F304" s="16">
        <v>7198.2</v>
      </c>
    </row>
    <row r="305" spans="1:6" hidden="1">
      <c r="A305" s="15" t="s">
        <v>711</v>
      </c>
      <c r="B305" s="26">
        <v>7</v>
      </c>
      <c r="C305" s="26">
        <v>2</v>
      </c>
      <c r="D305" s="27" t="s">
        <v>128</v>
      </c>
      <c r="E305" s="28" t="s">
        <v>710</v>
      </c>
      <c r="F305" s="16">
        <v>1447.6</v>
      </c>
    </row>
    <row r="306" spans="1:6" ht="31.5" hidden="1">
      <c r="A306" s="15" t="s">
        <v>129</v>
      </c>
      <c r="B306" s="26">
        <v>7</v>
      </c>
      <c r="C306" s="26">
        <v>2</v>
      </c>
      <c r="D306" s="27" t="s">
        <v>128</v>
      </c>
      <c r="E306" s="28" t="s">
        <v>127</v>
      </c>
      <c r="F306" s="16">
        <v>5750.6</v>
      </c>
    </row>
    <row r="307" spans="1:6" ht="31.5" hidden="1">
      <c r="A307" s="15" t="s">
        <v>273</v>
      </c>
      <c r="B307" s="26">
        <v>7</v>
      </c>
      <c r="C307" s="26">
        <v>2</v>
      </c>
      <c r="D307" s="27" t="s">
        <v>272</v>
      </c>
      <c r="E307" s="28" t="s">
        <v>698</v>
      </c>
      <c r="F307" s="16">
        <v>15</v>
      </c>
    </row>
    <row r="308" spans="1:6" ht="31.5" hidden="1">
      <c r="A308" s="15" t="s">
        <v>271</v>
      </c>
      <c r="B308" s="26">
        <v>7</v>
      </c>
      <c r="C308" s="26">
        <v>2</v>
      </c>
      <c r="D308" s="27" t="s">
        <v>270</v>
      </c>
      <c r="E308" s="28" t="s">
        <v>698</v>
      </c>
      <c r="F308" s="16">
        <v>15</v>
      </c>
    </row>
    <row r="309" spans="1:6" ht="31.5" hidden="1">
      <c r="A309" s="15" t="s">
        <v>269</v>
      </c>
      <c r="B309" s="26">
        <v>7</v>
      </c>
      <c r="C309" s="26">
        <v>2</v>
      </c>
      <c r="D309" s="27" t="s">
        <v>268</v>
      </c>
      <c r="E309" s="28" t="s">
        <v>698</v>
      </c>
      <c r="F309" s="16">
        <v>15</v>
      </c>
    </row>
    <row r="310" spans="1:6" hidden="1">
      <c r="A310" s="15" t="s">
        <v>711</v>
      </c>
      <c r="B310" s="26">
        <v>7</v>
      </c>
      <c r="C310" s="26">
        <v>2</v>
      </c>
      <c r="D310" s="27" t="s">
        <v>268</v>
      </c>
      <c r="E310" s="28" t="s">
        <v>710</v>
      </c>
      <c r="F310" s="16">
        <v>15</v>
      </c>
    </row>
    <row r="311" spans="1:6">
      <c r="A311" s="15" t="s">
        <v>267</v>
      </c>
      <c r="B311" s="26">
        <v>7</v>
      </c>
      <c r="C311" s="26">
        <v>3</v>
      </c>
      <c r="D311" s="27" t="s">
        <v>698</v>
      </c>
      <c r="E311" s="28" t="s">
        <v>698</v>
      </c>
      <c r="F311" s="16">
        <v>40371.199999999997</v>
      </c>
    </row>
    <row r="312" spans="1:6" hidden="1">
      <c r="A312" s="15" t="s">
        <v>266</v>
      </c>
      <c r="B312" s="26">
        <v>7</v>
      </c>
      <c r="C312" s="26">
        <v>3</v>
      </c>
      <c r="D312" s="27" t="s">
        <v>265</v>
      </c>
      <c r="E312" s="28" t="s">
        <v>698</v>
      </c>
      <c r="F312" s="16">
        <v>40236.400000000001</v>
      </c>
    </row>
    <row r="313" spans="1:6" ht="31.5" hidden="1">
      <c r="A313" s="15" t="s">
        <v>188</v>
      </c>
      <c r="B313" s="26">
        <v>7</v>
      </c>
      <c r="C313" s="26">
        <v>3</v>
      </c>
      <c r="D313" s="27" t="s">
        <v>264</v>
      </c>
      <c r="E313" s="28" t="s">
        <v>698</v>
      </c>
      <c r="F313" s="16">
        <v>20886.400000000001</v>
      </c>
    </row>
    <row r="314" spans="1:6" ht="47.25" hidden="1">
      <c r="A314" s="15" t="s">
        <v>697</v>
      </c>
      <c r="B314" s="26">
        <v>7</v>
      </c>
      <c r="C314" s="26">
        <v>3</v>
      </c>
      <c r="D314" s="27" t="s">
        <v>264</v>
      </c>
      <c r="E314" s="28" t="s">
        <v>696</v>
      </c>
      <c r="F314" s="16">
        <v>17861.5</v>
      </c>
    </row>
    <row r="315" spans="1:6" hidden="1">
      <c r="A315" s="15" t="s">
        <v>711</v>
      </c>
      <c r="B315" s="26">
        <v>7</v>
      </c>
      <c r="C315" s="26">
        <v>3</v>
      </c>
      <c r="D315" s="27" t="s">
        <v>264</v>
      </c>
      <c r="E315" s="28" t="s">
        <v>710</v>
      </c>
      <c r="F315" s="16">
        <v>2660.8</v>
      </c>
    </row>
    <row r="316" spans="1:6" hidden="1">
      <c r="A316" s="15" t="s">
        <v>707</v>
      </c>
      <c r="B316" s="26">
        <v>7</v>
      </c>
      <c r="C316" s="26">
        <v>3</v>
      </c>
      <c r="D316" s="27" t="s">
        <v>264</v>
      </c>
      <c r="E316" s="28" t="s">
        <v>705</v>
      </c>
      <c r="F316" s="16">
        <v>364.1</v>
      </c>
    </row>
    <row r="317" spans="1:6" ht="31.5" hidden="1">
      <c r="A317" s="15" t="s">
        <v>699</v>
      </c>
      <c r="B317" s="26">
        <v>7</v>
      </c>
      <c r="C317" s="26">
        <v>3</v>
      </c>
      <c r="D317" s="27" t="s">
        <v>263</v>
      </c>
      <c r="E317" s="28" t="s">
        <v>698</v>
      </c>
      <c r="F317" s="16">
        <v>17430.3</v>
      </c>
    </row>
    <row r="318" spans="1:6" ht="47.25" hidden="1">
      <c r="A318" s="15" t="s">
        <v>697</v>
      </c>
      <c r="B318" s="26">
        <v>7</v>
      </c>
      <c r="C318" s="26">
        <v>3</v>
      </c>
      <c r="D318" s="27" t="s">
        <v>263</v>
      </c>
      <c r="E318" s="28" t="s">
        <v>696</v>
      </c>
      <c r="F318" s="16">
        <v>16308</v>
      </c>
    </row>
    <row r="319" spans="1:6" hidden="1">
      <c r="A319" s="15" t="s">
        <v>711</v>
      </c>
      <c r="B319" s="26">
        <v>7</v>
      </c>
      <c r="C319" s="26">
        <v>3</v>
      </c>
      <c r="D319" s="27" t="s">
        <v>263</v>
      </c>
      <c r="E319" s="28" t="s">
        <v>710</v>
      </c>
      <c r="F319" s="16">
        <v>1122.3</v>
      </c>
    </row>
    <row r="320" spans="1:6" hidden="1">
      <c r="A320" s="15" t="s">
        <v>122</v>
      </c>
      <c r="B320" s="26">
        <v>7</v>
      </c>
      <c r="C320" s="26">
        <v>3</v>
      </c>
      <c r="D320" s="27" t="s">
        <v>262</v>
      </c>
      <c r="E320" s="28" t="s">
        <v>698</v>
      </c>
      <c r="F320" s="16">
        <v>1919.7</v>
      </c>
    </row>
    <row r="321" spans="1:6" hidden="1">
      <c r="A321" s="15" t="s">
        <v>711</v>
      </c>
      <c r="B321" s="26">
        <v>7</v>
      </c>
      <c r="C321" s="26">
        <v>3</v>
      </c>
      <c r="D321" s="27" t="s">
        <v>262</v>
      </c>
      <c r="E321" s="28" t="s">
        <v>710</v>
      </c>
      <c r="F321" s="16">
        <v>1919.7</v>
      </c>
    </row>
    <row r="322" spans="1:6" ht="31.5" hidden="1">
      <c r="A322" s="15" t="s">
        <v>261</v>
      </c>
      <c r="B322" s="26">
        <v>7</v>
      </c>
      <c r="C322" s="26">
        <v>3</v>
      </c>
      <c r="D322" s="27" t="s">
        <v>260</v>
      </c>
      <c r="E322" s="28" t="s">
        <v>698</v>
      </c>
      <c r="F322" s="16">
        <v>76.3</v>
      </c>
    </row>
    <row r="323" spans="1:6" ht="47.25" hidden="1">
      <c r="A323" s="15" t="s">
        <v>259</v>
      </c>
      <c r="B323" s="26">
        <v>7</v>
      </c>
      <c r="C323" s="26">
        <v>3</v>
      </c>
      <c r="D323" s="27" t="s">
        <v>258</v>
      </c>
      <c r="E323" s="28" t="s">
        <v>698</v>
      </c>
      <c r="F323" s="16">
        <v>76.3</v>
      </c>
    </row>
    <row r="324" spans="1:6" ht="31.5" hidden="1">
      <c r="A324" s="15" t="s">
        <v>257</v>
      </c>
      <c r="B324" s="26">
        <v>7</v>
      </c>
      <c r="C324" s="26">
        <v>3</v>
      </c>
      <c r="D324" s="27" t="s">
        <v>256</v>
      </c>
      <c r="E324" s="28" t="s">
        <v>698</v>
      </c>
      <c r="F324" s="16">
        <v>76.3</v>
      </c>
    </row>
    <row r="325" spans="1:6" hidden="1">
      <c r="A325" s="15" t="s">
        <v>711</v>
      </c>
      <c r="B325" s="26">
        <v>7</v>
      </c>
      <c r="C325" s="26">
        <v>3</v>
      </c>
      <c r="D325" s="27" t="s">
        <v>256</v>
      </c>
      <c r="E325" s="28" t="s">
        <v>710</v>
      </c>
      <c r="F325" s="16">
        <v>76.3</v>
      </c>
    </row>
    <row r="326" spans="1:6" ht="47.45" hidden="1" customHeight="1">
      <c r="A326" s="15" t="s">
        <v>101</v>
      </c>
      <c r="B326" s="26">
        <v>7</v>
      </c>
      <c r="C326" s="26">
        <v>3</v>
      </c>
      <c r="D326" s="27" t="s">
        <v>100</v>
      </c>
      <c r="E326" s="28" t="s">
        <v>698</v>
      </c>
      <c r="F326" s="16">
        <v>44.1</v>
      </c>
    </row>
    <row r="327" spans="1:6" ht="63" hidden="1">
      <c r="A327" s="15" t="s">
        <v>99</v>
      </c>
      <c r="B327" s="26">
        <v>7</v>
      </c>
      <c r="C327" s="26">
        <v>3</v>
      </c>
      <c r="D327" s="27" t="s">
        <v>98</v>
      </c>
      <c r="E327" s="28" t="s">
        <v>698</v>
      </c>
      <c r="F327" s="16">
        <v>44.1</v>
      </c>
    </row>
    <row r="328" spans="1:6" ht="47.45" hidden="1" customHeight="1">
      <c r="A328" s="15" t="s">
        <v>255</v>
      </c>
      <c r="B328" s="26">
        <v>7</v>
      </c>
      <c r="C328" s="26">
        <v>3</v>
      </c>
      <c r="D328" s="27" t="s">
        <v>254</v>
      </c>
      <c r="E328" s="28" t="s">
        <v>698</v>
      </c>
      <c r="F328" s="16">
        <v>44.1</v>
      </c>
    </row>
    <row r="329" spans="1:6" hidden="1">
      <c r="A329" s="15" t="s">
        <v>711</v>
      </c>
      <c r="B329" s="26">
        <v>7</v>
      </c>
      <c r="C329" s="26">
        <v>3</v>
      </c>
      <c r="D329" s="27" t="s">
        <v>254</v>
      </c>
      <c r="E329" s="28" t="s">
        <v>710</v>
      </c>
      <c r="F329" s="16">
        <v>44.1</v>
      </c>
    </row>
    <row r="330" spans="1:6" ht="31.5" hidden="1">
      <c r="A330" s="15" t="s">
        <v>331</v>
      </c>
      <c r="B330" s="26">
        <v>7</v>
      </c>
      <c r="C330" s="26">
        <v>3</v>
      </c>
      <c r="D330" s="27" t="s">
        <v>330</v>
      </c>
      <c r="E330" s="28" t="s">
        <v>698</v>
      </c>
      <c r="F330" s="16">
        <v>14.4</v>
      </c>
    </row>
    <row r="331" spans="1:6" ht="31.5" hidden="1">
      <c r="A331" s="15" t="s">
        <v>329</v>
      </c>
      <c r="B331" s="26">
        <v>7</v>
      </c>
      <c r="C331" s="26">
        <v>3</v>
      </c>
      <c r="D331" s="27" t="s">
        <v>328</v>
      </c>
      <c r="E331" s="28" t="s">
        <v>698</v>
      </c>
      <c r="F331" s="16">
        <v>14.4</v>
      </c>
    </row>
    <row r="332" spans="1:6" ht="31.5" hidden="1">
      <c r="A332" s="15" t="s">
        <v>348</v>
      </c>
      <c r="B332" s="26">
        <v>7</v>
      </c>
      <c r="C332" s="26">
        <v>3</v>
      </c>
      <c r="D332" s="27" t="s">
        <v>347</v>
      </c>
      <c r="E332" s="28" t="s">
        <v>698</v>
      </c>
      <c r="F332" s="16">
        <v>14.4</v>
      </c>
    </row>
    <row r="333" spans="1:6" hidden="1">
      <c r="A333" s="15" t="s">
        <v>709</v>
      </c>
      <c r="B333" s="26">
        <v>7</v>
      </c>
      <c r="C333" s="26">
        <v>3</v>
      </c>
      <c r="D333" s="27" t="s">
        <v>347</v>
      </c>
      <c r="E333" s="28" t="s">
        <v>708</v>
      </c>
      <c r="F333" s="16">
        <v>14.4</v>
      </c>
    </row>
    <row r="334" spans="1:6" ht="18" customHeight="1">
      <c r="A334" s="15" t="s">
        <v>28</v>
      </c>
      <c r="B334" s="26">
        <v>7</v>
      </c>
      <c r="C334" s="26">
        <v>5</v>
      </c>
      <c r="D334" s="27" t="s">
        <v>698</v>
      </c>
      <c r="E334" s="28" t="s">
        <v>698</v>
      </c>
      <c r="F334" s="16">
        <f>531.1-28.6</f>
        <v>502.5</v>
      </c>
    </row>
    <row r="335" spans="1:6" ht="16.899999999999999" hidden="1" customHeight="1">
      <c r="A335" s="15" t="s">
        <v>27</v>
      </c>
      <c r="B335" s="26">
        <v>7</v>
      </c>
      <c r="C335" s="26">
        <v>5</v>
      </c>
      <c r="D335" s="27" t="s">
        <v>26</v>
      </c>
      <c r="E335" s="28" t="s">
        <v>698</v>
      </c>
      <c r="F335" s="16">
        <v>393.4</v>
      </c>
    </row>
    <row r="336" spans="1:6" hidden="1">
      <c r="A336" s="15" t="s">
        <v>25</v>
      </c>
      <c r="B336" s="26">
        <v>7</v>
      </c>
      <c r="C336" s="26">
        <v>5</v>
      </c>
      <c r="D336" s="27" t="s">
        <v>24</v>
      </c>
      <c r="E336" s="28" t="s">
        <v>698</v>
      </c>
      <c r="F336" s="16">
        <v>393.4</v>
      </c>
    </row>
    <row r="337" spans="1:6" hidden="1">
      <c r="A337" s="15" t="s">
        <v>711</v>
      </c>
      <c r="B337" s="26">
        <v>7</v>
      </c>
      <c r="C337" s="26">
        <v>5</v>
      </c>
      <c r="D337" s="27" t="s">
        <v>24</v>
      </c>
      <c r="E337" s="28" t="s">
        <v>710</v>
      </c>
      <c r="F337" s="16">
        <v>393.4</v>
      </c>
    </row>
    <row r="338" spans="1:6" hidden="1">
      <c r="A338" s="15" t="s">
        <v>190</v>
      </c>
      <c r="B338" s="26">
        <v>7</v>
      </c>
      <c r="C338" s="26">
        <v>5</v>
      </c>
      <c r="D338" s="27" t="s">
        <v>189</v>
      </c>
      <c r="E338" s="28" t="s">
        <v>698</v>
      </c>
      <c r="F338" s="16">
        <v>28.6</v>
      </c>
    </row>
    <row r="339" spans="1:6" ht="31.5" hidden="1">
      <c r="A339" s="15" t="s">
        <v>188</v>
      </c>
      <c r="B339" s="26">
        <v>7</v>
      </c>
      <c r="C339" s="26">
        <v>5</v>
      </c>
      <c r="D339" s="27" t="s">
        <v>187</v>
      </c>
      <c r="E339" s="28" t="s">
        <v>698</v>
      </c>
      <c r="F339" s="16">
        <v>28.6</v>
      </c>
    </row>
    <row r="340" spans="1:6" hidden="1">
      <c r="A340" s="15" t="s">
        <v>711</v>
      </c>
      <c r="B340" s="26">
        <v>7</v>
      </c>
      <c r="C340" s="26">
        <v>5</v>
      </c>
      <c r="D340" s="27" t="s">
        <v>187</v>
      </c>
      <c r="E340" s="28" t="s">
        <v>710</v>
      </c>
      <c r="F340" s="16">
        <v>28.6</v>
      </c>
    </row>
    <row r="341" spans="1:6" ht="31.5" hidden="1">
      <c r="A341" s="15" t="s">
        <v>171</v>
      </c>
      <c r="B341" s="26">
        <v>7</v>
      </c>
      <c r="C341" s="26">
        <v>5</v>
      </c>
      <c r="D341" s="27" t="s">
        <v>170</v>
      </c>
      <c r="E341" s="28" t="s">
        <v>698</v>
      </c>
      <c r="F341" s="16">
        <v>61</v>
      </c>
    </row>
    <row r="342" spans="1:6" ht="16.899999999999999" hidden="1" customHeight="1">
      <c r="A342" s="15" t="s">
        <v>169</v>
      </c>
      <c r="B342" s="26">
        <v>7</v>
      </c>
      <c r="C342" s="26">
        <v>5</v>
      </c>
      <c r="D342" s="27" t="s">
        <v>168</v>
      </c>
      <c r="E342" s="28" t="s">
        <v>698</v>
      </c>
      <c r="F342" s="16">
        <v>61</v>
      </c>
    </row>
    <row r="343" spans="1:6" hidden="1">
      <c r="A343" s="15" t="s">
        <v>186</v>
      </c>
      <c r="B343" s="26">
        <v>7</v>
      </c>
      <c r="C343" s="26">
        <v>5</v>
      </c>
      <c r="D343" s="27" t="s">
        <v>185</v>
      </c>
      <c r="E343" s="28" t="s">
        <v>698</v>
      </c>
      <c r="F343" s="16">
        <v>61</v>
      </c>
    </row>
    <row r="344" spans="1:6" hidden="1">
      <c r="A344" s="15" t="s">
        <v>711</v>
      </c>
      <c r="B344" s="26">
        <v>7</v>
      </c>
      <c r="C344" s="26">
        <v>5</v>
      </c>
      <c r="D344" s="27" t="s">
        <v>185</v>
      </c>
      <c r="E344" s="28" t="s">
        <v>710</v>
      </c>
      <c r="F344" s="16">
        <v>61</v>
      </c>
    </row>
    <row r="345" spans="1:6" ht="31.5" hidden="1">
      <c r="A345" s="15" t="s">
        <v>23</v>
      </c>
      <c r="B345" s="26">
        <v>7</v>
      </c>
      <c r="C345" s="26">
        <v>5</v>
      </c>
      <c r="D345" s="27" t="s">
        <v>22</v>
      </c>
      <c r="E345" s="28" t="s">
        <v>698</v>
      </c>
      <c r="F345" s="16">
        <v>48.1</v>
      </c>
    </row>
    <row r="346" spans="1:6" ht="47.25" hidden="1">
      <c r="A346" s="15" t="s">
        <v>21</v>
      </c>
      <c r="B346" s="26">
        <v>7</v>
      </c>
      <c r="C346" s="26">
        <v>5</v>
      </c>
      <c r="D346" s="27" t="s">
        <v>20</v>
      </c>
      <c r="E346" s="28" t="s">
        <v>698</v>
      </c>
      <c r="F346" s="16">
        <v>48.1</v>
      </c>
    </row>
    <row r="347" spans="1:6" ht="47.25" hidden="1">
      <c r="A347" s="15" t="s">
        <v>19</v>
      </c>
      <c r="B347" s="26">
        <v>7</v>
      </c>
      <c r="C347" s="26">
        <v>5</v>
      </c>
      <c r="D347" s="27" t="s">
        <v>18</v>
      </c>
      <c r="E347" s="28" t="s">
        <v>698</v>
      </c>
      <c r="F347" s="16">
        <v>15.6</v>
      </c>
    </row>
    <row r="348" spans="1:6" hidden="1">
      <c r="A348" s="15" t="s">
        <v>711</v>
      </c>
      <c r="B348" s="26">
        <v>7</v>
      </c>
      <c r="C348" s="26">
        <v>5</v>
      </c>
      <c r="D348" s="27" t="s">
        <v>18</v>
      </c>
      <c r="E348" s="28" t="s">
        <v>710</v>
      </c>
      <c r="F348" s="16">
        <v>15.6</v>
      </c>
    </row>
    <row r="349" spans="1:6" ht="47.25" hidden="1">
      <c r="A349" s="15" t="s">
        <v>17</v>
      </c>
      <c r="B349" s="26">
        <v>7</v>
      </c>
      <c r="C349" s="26">
        <v>5</v>
      </c>
      <c r="D349" s="27" t="s">
        <v>16</v>
      </c>
      <c r="E349" s="28" t="s">
        <v>698</v>
      </c>
      <c r="F349" s="16">
        <v>8</v>
      </c>
    </row>
    <row r="350" spans="1:6" hidden="1">
      <c r="A350" s="15" t="s">
        <v>711</v>
      </c>
      <c r="B350" s="26">
        <v>7</v>
      </c>
      <c r="C350" s="26">
        <v>5</v>
      </c>
      <c r="D350" s="27" t="s">
        <v>16</v>
      </c>
      <c r="E350" s="28" t="s">
        <v>710</v>
      </c>
      <c r="F350" s="16">
        <v>8</v>
      </c>
    </row>
    <row r="351" spans="1:6" ht="47.25" hidden="1">
      <c r="A351" s="15" t="s">
        <v>15</v>
      </c>
      <c r="B351" s="26">
        <v>7</v>
      </c>
      <c r="C351" s="26">
        <v>5</v>
      </c>
      <c r="D351" s="27" t="s">
        <v>14</v>
      </c>
      <c r="E351" s="28" t="s">
        <v>698</v>
      </c>
      <c r="F351" s="16">
        <v>24.5</v>
      </c>
    </row>
    <row r="352" spans="1:6" hidden="1">
      <c r="A352" s="15" t="s">
        <v>711</v>
      </c>
      <c r="B352" s="26">
        <v>7</v>
      </c>
      <c r="C352" s="26">
        <v>5</v>
      </c>
      <c r="D352" s="27" t="s">
        <v>14</v>
      </c>
      <c r="E352" s="28" t="s">
        <v>710</v>
      </c>
      <c r="F352" s="16">
        <v>24.5</v>
      </c>
    </row>
    <row r="353" spans="1:6">
      <c r="A353" s="15" t="s">
        <v>13</v>
      </c>
      <c r="B353" s="26">
        <v>7</v>
      </c>
      <c r="C353" s="26">
        <v>7</v>
      </c>
      <c r="D353" s="27" t="s">
        <v>698</v>
      </c>
      <c r="E353" s="28" t="s">
        <v>698</v>
      </c>
      <c r="F353" s="16">
        <v>3437.7</v>
      </c>
    </row>
    <row r="354" spans="1:6" ht="31.15" hidden="1" customHeight="1">
      <c r="A354" s="15" t="s">
        <v>231</v>
      </c>
      <c r="B354" s="26">
        <v>7</v>
      </c>
      <c r="C354" s="26">
        <v>7</v>
      </c>
      <c r="D354" s="27" t="s">
        <v>230</v>
      </c>
      <c r="E354" s="28" t="s">
        <v>698</v>
      </c>
      <c r="F354" s="16">
        <v>3089.7</v>
      </c>
    </row>
    <row r="355" spans="1:6" ht="47.25" hidden="1">
      <c r="A355" s="15" t="s">
        <v>229</v>
      </c>
      <c r="B355" s="26">
        <v>7</v>
      </c>
      <c r="C355" s="26">
        <v>7</v>
      </c>
      <c r="D355" s="27" t="s">
        <v>228</v>
      </c>
      <c r="E355" s="28" t="s">
        <v>698</v>
      </c>
      <c r="F355" s="16">
        <v>3089.7</v>
      </c>
    </row>
    <row r="356" spans="1:6" ht="94.5" hidden="1">
      <c r="A356" s="15" t="s">
        <v>253</v>
      </c>
      <c r="B356" s="26">
        <v>7</v>
      </c>
      <c r="C356" s="26">
        <v>7</v>
      </c>
      <c r="D356" s="27" t="s">
        <v>252</v>
      </c>
      <c r="E356" s="28" t="s">
        <v>698</v>
      </c>
      <c r="F356" s="16">
        <v>2609.6999999999998</v>
      </c>
    </row>
    <row r="357" spans="1:6" hidden="1">
      <c r="A357" s="15" t="s">
        <v>711</v>
      </c>
      <c r="B357" s="26">
        <v>7</v>
      </c>
      <c r="C357" s="26">
        <v>7</v>
      </c>
      <c r="D357" s="27" t="s">
        <v>252</v>
      </c>
      <c r="E357" s="28" t="s">
        <v>710</v>
      </c>
      <c r="F357" s="16">
        <v>2609.6999999999998</v>
      </c>
    </row>
    <row r="358" spans="1:6" hidden="1">
      <c r="A358" s="15" t="s">
        <v>251</v>
      </c>
      <c r="B358" s="26">
        <v>7</v>
      </c>
      <c r="C358" s="26">
        <v>7</v>
      </c>
      <c r="D358" s="27" t="s">
        <v>250</v>
      </c>
      <c r="E358" s="28" t="s">
        <v>698</v>
      </c>
      <c r="F358" s="16">
        <v>480</v>
      </c>
    </row>
    <row r="359" spans="1:6" hidden="1">
      <c r="A359" s="15" t="s">
        <v>711</v>
      </c>
      <c r="B359" s="26">
        <v>7</v>
      </c>
      <c r="C359" s="26">
        <v>7</v>
      </c>
      <c r="D359" s="27" t="s">
        <v>250</v>
      </c>
      <c r="E359" s="28" t="s">
        <v>710</v>
      </c>
      <c r="F359" s="16">
        <v>480</v>
      </c>
    </row>
    <row r="360" spans="1:6" ht="47.25" hidden="1">
      <c r="A360" s="15" t="s">
        <v>12</v>
      </c>
      <c r="B360" s="26">
        <v>7</v>
      </c>
      <c r="C360" s="26">
        <v>7</v>
      </c>
      <c r="D360" s="27" t="s">
        <v>11</v>
      </c>
      <c r="E360" s="28" t="s">
        <v>698</v>
      </c>
      <c r="F360" s="16">
        <v>64</v>
      </c>
    </row>
    <row r="361" spans="1:6" ht="61.9" hidden="1" customHeight="1">
      <c r="A361" s="15" t="s">
        <v>10</v>
      </c>
      <c r="B361" s="26">
        <v>7</v>
      </c>
      <c r="C361" s="26">
        <v>7</v>
      </c>
      <c r="D361" s="27" t="s">
        <v>9</v>
      </c>
      <c r="E361" s="28" t="s">
        <v>698</v>
      </c>
      <c r="F361" s="16">
        <v>64</v>
      </c>
    </row>
    <row r="362" spans="1:6" ht="47.25" hidden="1">
      <c r="A362" s="15" t="s">
        <v>8</v>
      </c>
      <c r="B362" s="26">
        <v>7</v>
      </c>
      <c r="C362" s="26">
        <v>7</v>
      </c>
      <c r="D362" s="27" t="s">
        <v>7</v>
      </c>
      <c r="E362" s="28" t="s">
        <v>698</v>
      </c>
      <c r="F362" s="16">
        <v>20</v>
      </c>
    </row>
    <row r="363" spans="1:6" hidden="1">
      <c r="A363" s="15" t="s">
        <v>711</v>
      </c>
      <c r="B363" s="26">
        <v>7</v>
      </c>
      <c r="C363" s="26">
        <v>7</v>
      </c>
      <c r="D363" s="27" t="s">
        <v>7</v>
      </c>
      <c r="E363" s="28" t="s">
        <v>710</v>
      </c>
      <c r="F363" s="16">
        <v>20</v>
      </c>
    </row>
    <row r="364" spans="1:6" ht="63" hidden="1">
      <c r="A364" s="15" t="s">
        <v>6</v>
      </c>
      <c r="B364" s="26">
        <v>7</v>
      </c>
      <c r="C364" s="26">
        <v>7</v>
      </c>
      <c r="D364" s="27" t="s">
        <v>5</v>
      </c>
      <c r="E364" s="28" t="s">
        <v>698</v>
      </c>
      <c r="F364" s="16">
        <v>24</v>
      </c>
    </row>
    <row r="365" spans="1:6" hidden="1">
      <c r="A365" s="15" t="s">
        <v>711</v>
      </c>
      <c r="B365" s="26">
        <v>7</v>
      </c>
      <c r="C365" s="26">
        <v>7</v>
      </c>
      <c r="D365" s="27" t="s">
        <v>5</v>
      </c>
      <c r="E365" s="28" t="s">
        <v>710</v>
      </c>
      <c r="F365" s="16">
        <v>24</v>
      </c>
    </row>
    <row r="366" spans="1:6" ht="31.5" hidden="1">
      <c r="A366" s="15" t="s">
        <v>4</v>
      </c>
      <c r="B366" s="26">
        <v>7</v>
      </c>
      <c r="C366" s="26">
        <v>7</v>
      </c>
      <c r="D366" s="27" t="s">
        <v>3</v>
      </c>
      <c r="E366" s="28" t="s">
        <v>698</v>
      </c>
      <c r="F366" s="16">
        <v>20</v>
      </c>
    </row>
    <row r="367" spans="1:6" hidden="1">
      <c r="A367" s="15" t="s">
        <v>711</v>
      </c>
      <c r="B367" s="26">
        <v>7</v>
      </c>
      <c r="C367" s="26">
        <v>7</v>
      </c>
      <c r="D367" s="27" t="s">
        <v>3</v>
      </c>
      <c r="E367" s="28" t="s">
        <v>710</v>
      </c>
      <c r="F367" s="16">
        <v>20</v>
      </c>
    </row>
    <row r="368" spans="1:6" ht="31.5" hidden="1">
      <c r="A368" s="15" t="s">
        <v>2</v>
      </c>
      <c r="B368" s="26">
        <v>7</v>
      </c>
      <c r="C368" s="26">
        <v>7</v>
      </c>
      <c r="D368" s="27" t="s">
        <v>1</v>
      </c>
      <c r="E368" s="28" t="s">
        <v>698</v>
      </c>
      <c r="F368" s="16">
        <v>284</v>
      </c>
    </row>
    <row r="369" spans="1:6" ht="78.75" hidden="1">
      <c r="A369" s="15" t="s">
        <v>0</v>
      </c>
      <c r="B369" s="26">
        <v>7</v>
      </c>
      <c r="C369" s="26">
        <v>7</v>
      </c>
      <c r="D369" s="27" t="s">
        <v>837</v>
      </c>
      <c r="E369" s="28" t="s">
        <v>698</v>
      </c>
      <c r="F369" s="16">
        <v>284</v>
      </c>
    </row>
    <row r="370" spans="1:6" hidden="1">
      <c r="A370" s="15" t="s">
        <v>836</v>
      </c>
      <c r="B370" s="26">
        <v>7</v>
      </c>
      <c r="C370" s="26">
        <v>7</v>
      </c>
      <c r="D370" s="27" t="s">
        <v>835</v>
      </c>
      <c r="E370" s="28" t="s">
        <v>698</v>
      </c>
      <c r="F370" s="16">
        <v>100</v>
      </c>
    </row>
    <row r="371" spans="1:6" hidden="1">
      <c r="A371" s="15" t="s">
        <v>711</v>
      </c>
      <c r="B371" s="26">
        <v>7</v>
      </c>
      <c r="C371" s="26">
        <v>7</v>
      </c>
      <c r="D371" s="27" t="s">
        <v>835</v>
      </c>
      <c r="E371" s="28" t="s">
        <v>710</v>
      </c>
      <c r="F371" s="16">
        <v>100</v>
      </c>
    </row>
    <row r="372" spans="1:6" ht="31.5" hidden="1">
      <c r="A372" s="15" t="s">
        <v>834</v>
      </c>
      <c r="B372" s="26">
        <v>7</v>
      </c>
      <c r="C372" s="26">
        <v>7</v>
      </c>
      <c r="D372" s="27" t="s">
        <v>833</v>
      </c>
      <c r="E372" s="28" t="s">
        <v>698</v>
      </c>
      <c r="F372" s="16">
        <v>100</v>
      </c>
    </row>
    <row r="373" spans="1:6" hidden="1">
      <c r="A373" s="15" t="s">
        <v>711</v>
      </c>
      <c r="B373" s="26">
        <v>7</v>
      </c>
      <c r="C373" s="26">
        <v>7</v>
      </c>
      <c r="D373" s="27" t="s">
        <v>833</v>
      </c>
      <c r="E373" s="28" t="s">
        <v>710</v>
      </c>
      <c r="F373" s="16">
        <v>100</v>
      </c>
    </row>
    <row r="374" spans="1:6" ht="31.5" hidden="1">
      <c r="A374" s="15" t="s">
        <v>832</v>
      </c>
      <c r="B374" s="26">
        <v>7</v>
      </c>
      <c r="C374" s="26">
        <v>7</v>
      </c>
      <c r="D374" s="27" t="s">
        <v>831</v>
      </c>
      <c r="E374" s="28" t="s">
        <v>698</v>
      </c>
      <c r="F374" s="16">
        <v>13</v>
      </c>
    </row>
    <row r="375" spans="1:6" hidden="1">
      <c r="A375" s="15" t="s">
        <v>711</v>
      </c>
      <c r="B375" s="26">
        <v>7</v>
      </c>
      <c r="C375" s="26">
        <v>7</v>
      </c>
      <c r="D375" s="27" t="s">
        <v>831</v>
      </c>
      <c r="E375" s="28" t="s">
        <v>710</v>
      </c>
      <c r="F375" s="16">
        <v>13</v>
      </c>
    </row>
    <row r="376" spans="1:6" ht="48" hidden="1" customHeight="1">
      <c r="A376" s="15" t="s">
        <v>830</v>
      </c>
      <c r="B376" s="26">
        <v>7</v>
      </c>
      <c r="C376" s="26">
        <v>7</v>
      </c>
      <c r="D376" s="27" t="s">
        <v>829</v>
      </c>
      <c r="E376" s="28" t="s">
        <v>698</v>
      </c>
      <c r="F376" s="16">
        <v>10</v>
      </c>
    </row>
    <row r="377" spans="1:6" hidden="1">
      <c r="A377" s="15" t="s">
        <v>711</v>
      </c>
      <c r="B377" s="26">
        <v>7</v>
      </c>
      <c r="C377" s="26">
        <v>7</v>
      </c>
      <c r="D377" s="27" t="s">
        <v>829</v>
      </c>
      <c r="E377" s="28" t="s">
        <v>710</v>
      </c>
      <c r="F377" s="16">
        <v>10</v>
      </c>
    </row>
    <row r="378" spans="1:6" ht="31.5" hidden="1">
      <c r="A378" s="15" t="s">
        <v>828</v>
      </c>
      <c r="B378" s="26">
        <v>7</v>
      </c>
      <c r="C378" s="26">
        <v>7</v>
      </c>
      <c r="D378" s="27" t="s">
        <v>827</v>
      </c>
      <c r="E378" s="28" t="s">
        <v>698</v>
      </c>
      <c r="F378" s="16">
        <v>38</v>
      </c>
    </row>
    <row r="379" spans="1:6" hidden="1">
      <c r="A379" s="15" t="s">
        <v>711</v>
      </c>
      <c r="B379" s="26">
        <v>7</v>
      </c>
      <c r="C379" s="26">
        <v>7</v>
      </c>
      <c r="D379" s="27" t="s">
        <v>827</v>
      </c>
      <c r="E379" s="28" t="s">
        <v>710</v>
      </c>
      <c r="F379" s="16">
        <v>38</v>
      </c>
    </row>
    <row r="380" spans="1:6" hidden="1">
      <c r="A380" s="15" t="s">
        <v>826</v>
      </c>
      <c r="B380" s="26">
        <v>7</v>
      </c>
      <c r="C380" s="26">
        <v>7</v>
      </c>
      <c r="D380" s="27" t="s">
        <v>825</v>
      </c>
      <c r="E380" s="28" t="s">
        <v>698</v>
      </c>
      <c r="F380" s="16">
        <v>8</v>
      </c>
    </row>
    <row r="381" spans="1:6" hidden="1">
      <c r="A381" s="15" t="s">
        <v>711</v>
      </c>
      <c r="B381" s="26">
        <v>7</v>
      </c>
      <c r="C381" s="26">
        <v>7</v>
      </c>
      <c r="D381" s="27" t="s">
        <v>825</v>
      </c>
      <c r="E381" s="28" t="s">
        <v>710</v>
      </c>
      <c r="F381" s="16">
        <v>8</v>
      </c>
    </row>
    <row r="382" spans="1:6" hidden="1">
      <c r="A382" s="15" t="s">
        <v>824</v>
      </c>
      <c r="B382" s="26">
        <v>7</v>
      </c>
      <c r="C382" s="26">
        <v>7</v>
      </c>
      <c r="D382" s="27" t="s">
        <v>823</v>
      </c>
      <c r="E382" s="28" t="s">
        <v>698</v>
      </c>
      <c r="F382" s="16">
        <v>5</v>
      </c>
    </row>
    <row r="383" spans="1:6" hidden="1">
      <c r="A383" s="15" t="s">
        <v>711</v>
      </c>
      <c r="B383" s="26">
        <v>7</v>
      </c>
      <c r="C383" s="26">
        <v>7</v>
      </c>
      <c r="D383" s="27" t="s">
        <v>823</v>
      </c>
      <c r="E383" s="28" t="s">
        <v>710</v>
      </c>
      <c r="F383" s="16">
        <v>5</v>
      </c>
    </row>
    <row r="384" spans="1:6" ht="31.5" hidden="1">
      <c r="A384" s="15" t="s">
        <v>822</v>
      </c>
      <c r="B384" s="26">
        <v>7</v>
      </c>
      <c r="C384" s="26">
        <v>7</v>
      </c>
      <c r="D384" s="27" t="s">
        <v>821</v>
      </c>
      <c r="E384" s="28" t="s">
        <v>698</v>
      </c>
      <c r="F384" s="16">
        <v>10</v>
      </c>
    </row>
    <row r="385" spans="1:6" hidden="1">
      <c r="A385" s="15" t="s">
        <v>711</v>
      </c>
      <c r="B385" s="26">
        <v>7</v>
      </c>
      <c r="C385" s="26">
        <v>7</v>
      </c>
      <c r="D385" s="27" t="s">
        <v>821</v>
      </c>
      <c r="E385" s="28" t="s">
        <v>710</v>
      </c>
      <c r="F385" s="16">
        <v>10</v>
      </c>
    </row>
    <row r="386" spans="1:6">
      <c r="A386" s="15" t="s">
        <v>249</v>
      </c>
      <c r="B386" s="26">
        <v>7</v>
      </c>
      <c r="C386" s="26">
        <v>9</v>
      </c>
      <c r="D386" s="27" t="s">
        <v>698</v>
      </c>
      <c r="E386" s="28" t="s">
        <v>698</v>
      </c>
      <c r="F386" s="16">
        <v>11928.7</v>
      </c>
    </row>
    <row r="387" spans="1:6" ht="31.5" hidden="1">
      <c r="A387" s="15" t="s">
        <v>715</v>
      </c>
      <c r="B387" s="26">
        <v>7</v>
      </c>
      <c r="C387" s="26">
        <v>9</v>
      </c>
      <c r="D387" s="27" t="s">
        <v>714</v>
      </c>
      <c r="E387" s="28" t="s">
        <v>698</v>
      </c>
      <c r="F387" s="16">
        <v>3390.3</v>
      </c>
    </row>
    <row r="388" spans="1:6" hidden="1">
      <c r="A388" s="15" t="s">
        <v>713</v>
      </c>
      <c r="B388" s="26">
        <v>7</v>
      </c>
      <c r="C388" s="26">
        <v>9</v>
      </c>
      <c r="D388" s="27" t="s">
        <v>712</v>
      </c>
      <c r="E388" s="28" t="s">
        <v>698</v>
      </c>
      <c r="F388" s="16">
        <v>3390.3</v>
      </c>
    </row>
    <row r="389" spans="1:6" hidden="1">
      <c r="A389" s="15" t="s">
        <v>701</v>
      </c>
      <c r="B389" s="26">
        <v>7</v>
      </c>
      <c r="C389" s="26">
        <v>9</v>
      </c>
      <c r="D389" s="27" t="s">
        <v>706</v>
      </c>
      <c r="E389" s="28" t="s">
        <v>698</v>
      </c>
      <c r="F389" s="16">
        <v>2908.2</v>
      </c>
    </row>
    <row r="390" spans="1:6" ht="47.25" hidden="1">
      <c r="A390" s="15" t="s">
        <v>697</v>
      </c>
      <c r="B390" s="26">
        <v>7</v>
      </c>
      <c r="C390" s="26">
        <v>9</v>
      </c>
      <c r="D390" s="27" t="s">
        <v>706</v>
      </c>
      <c r="E390" s="28" t="s">
        <v>696</v>
      </c>
      <c r="F390" s="16">
        <v>2592.1</v>
      </c>
    </row>
    <row r="391" spans="1:6" hidden="1">
      <c r="A391" s="15" t="s">
        <v>711</v>
      </c>
      <c r="B391" s="26">
        <v>7</v>
      </c>
      <c r="C391" s="26">
        <v>9</v>
      </c>
      <c r="D391" s="27" t="s">
        <v>706</v>
      </c>
      <c r="E391" s="28" t="s">
        <v>710</v>
      </c>
      <c r="F391" s="16">
        <v>313.3</v>
      </c>
    </row>
    <row r="392" spans="1:6" hidden="1">
      <c r="A392" s="15" t="s">
        <v>707</v>
      </c>
      <c r="B392" s="26">
        <v>7</v>
      </c>
      <c r="C392" s="26">
        <v>9</v>
      </c>
      <c r="D392" s="27" t="s">
        <v>706</v>
      </c>
      <c r="E392" s="28" t="s">
        <v>705</v>
      </c>
      <c r="F392" s="16">
        <v>2.8</v>
      </c>
    </row>
    <row r="393" spans="1:6" ht="31.5" hidden="1">
      <c r="A393" s="15" t="s">
        <v>699</v>
      </c>
      <c r="B393" s="26">
        <v>7</v>
      </c>
      <c r="C393" s="26">
        <v>9</v>
      </c>
      <c r="D393" s="27" t="s">
        <v>704</v>
      </c>
      <c r="E393" s="28" t="s">
        <v>698</v>
      </c>
      <c r="F393" s="16">
        <v>482.1</v>
      </c>
    </row>
    <row r="394" spans="1:6" ht="47.25" hidden="1">
      <c r="A394" s="15" t="s">
        <v>697</v>
      </c>
      <c r="B394" s="26">
        <v>7</v>
      </c>
      <c r="C394" s="26">
        <v>9</v>
      </c>
      <c r="D394" s="27" t="s">
        <v>704</v>
      </c>
      <c r="E394" s="28" t="s">
        <v>696</v>
      </c>
      <c r="F394" s="16">
        <v>382.1</v>
      </c>
    </row>
    <row r="395" spans="1:6" hidden="1">
      <c r="A395" s="15" t="s">
        <v>711</v>
      </c>
      <c r="B395" s="26">
        <v>7</v>
      </c>
      <c r="C395" s="26">
        <v>9</v>
      </c>
      <c r="D395" s="27" t="s">
        <v>704</v>
      </c>
      <c r="E395" s="28" t="s">
        <v>710</v>
      </c>
      <c r="F395" s="16">
        <v>100</v>
      </c>
    </row>
    <row r="396" spans="1:6" hidden="1">
      <c r="A396" s="15" t="s">
        <v>248</v>
      </c>
      <c r="B396" s="26">
        <v>7</v>
      </c>
      <c r="C396" s="26">
        <v>9</v>
      </c>
      <c r="D396" s="27" t="s">
        <v>247</v>
      </c>
      <c r="E396" s="28" t="s">
        <v>698</v>
      </c>
      <c r="F396" s="16">
        <v>8</v>
      </c>
    </row>
    <row r="397" spans="1:6" ht="31.5" hidden="1">
      <c r="A397" s="15" t="s">
        <v>188</v>
      </c>
      <c r="B397" s="26">
        <v>7</v>
      </c>
      <c r="C397" s="26">
        <v>9</v>
      </c>
      <c r="D397" s="27" t="s">
        <v>246</v>
      </c>
      <c r="E397" s="28" t="s">
        <v>698</v>
      </c>
      <c r="F397" s="16">
        <v>8</v>
      </c>
    </row>
    <row r="398" spans="1:6" hidden="1">
      <c r="A398" s="15" t="s">
        <v>711</v>
      </c>
      <c r="B398" s="26">
        <v>7</v>
      </c>
      <c r="C398" s="26">
        <v>9</v>
      </c>
      <c r="D398" s="27" t="s">
        <v>246</v>
      </c>
      <c r="E398" s="28" t="s">
        <v>710</v>
      </c>
      <c r="F398" s="16">
        <v>8</v>
      </c>
    </row>
    <row r="399" spans="1:6" ht="31.5" hidden="1">
      <c r="A399" s="15" t="s">
        <v>245</v>
      </c>
      <c r="B399" s="26">
        <v>7</v>
      </c>
      <c r="C399" s="26">
        <v>9</v>
      </c>
      <c r="D399" s="27" t="s">
        <v>244</v>
      </c>
      <c r="E399" s="28" t="s">
        <v>698</v>
      </c>
      <c r="F399" s="16">
        <v>8013.6</v>
      </c>
    </row>
    <row r="400" spans="1:6" hidden="1">
      <c r="A400" s="15" t="s">
        <v>243</v>
      </c>
      <c r="B400" s="26">
        <v>7</v>
      </c>
      <c r="C400" s="26">
        <v>9</v>
      </c>
      <c r="D400" s="27" t="s">
        <v>242</v>
      </c>
      <c r="E400" s="28" t="s">
        <v>698</v>
      </c>
      <c r="F400" s="16">
        <v>8013.6</v>
      </c>
    </row>
    <row r="401" spans="1:6" ht="31.5" hidden="1">
      <c r="A401" s="15" t="s">
        <v>188</v>
      </c>
      <c r="B401" s="26">
        <v>7</v>
      </c>
      <c r="C401" s="26">
        <v>9</v>
      </c>
      <c r="D401" s="27" t="s">
        <v>241</v>
      </c>
      <c r="E401" s="28" t="s">
        <v>698</v>
      </c>
      <c r="F401" s="16">
        <v>5492.8</v>
      </c>
    </row>
    <row r="402" spans="1:6" ht="47.25" hidden="1">
      <c r="A402" s="15" t="s">
        <v>697</v>
      </c>
      <c r="B402" s="26">
        <v>7</v>
      </c>
      <c r="C402" s="26">
        <v>9</v>
      </c>
      <c r="D402" s="27" t="s">
        <v>241</v>
      </c>
      <c r="E402" s="28" t="s">
        <v>696</v>
      </c>
      <c r="F402" s="16">
        <v>5137.8</v>
      </c>
    </row>
    <row r="403" spans="1:6" hidden="1">
      <c r="A403" s="15" t="s">
        <v>711</v>
      </c>
      <c r="B403" s="26">
        <v>7</v>
      </c>
      <c r="C403" s="26">
        <v>9</v>
      </c>
      <c r="D403" s="27" t="s">
        <v>241</v>
      </c>
      <c r="E403" s="28" t="s">
        <v>710</v>
      </c>
      <c r="F403" s="16">
        <v>353.8</v>
      </c>
    </row>
    <row r="404" spans="1:6" hidden="1">
      <c r="A404" s="15" t="s">
        <v>707</v>
      </c>
      <c r="B404" s="26">
        <v>7</v>
      </c>
      <c r="C404" s="26">
        <v>9</v>
      </c>
      <c r="D404" s="27" t="s">
        <v>241</v>
      </c>
      <c r="E404" s="28" t="s">
        <v>705</v>
      </c>
      <c r="F404" s="16">
        <v>1.2</v>
      </c>
    </row>
    <row r="405" spans="1:6" ht="31.5" hidden="1">
      <c r="A405" s="15" t="s">
        <v>699</v>
      </c>
      <c r="B405" s="26">
        <v>7</v>
      </c>
      <c r="C405" s="26">
        <v>9</v>
      </c>
      <c r="D405" s="27" t="s">
        <v>240</v>
      </c>
      <c r="E405" s="28" t="s">
        <v>698</v>
      </c>
      <c r="F405" s="16">
        <v>2520.8000000000002</v>
      </c>
    </row>
    <row r="406" spans="1:6" ht="47.25" hidden="1">
      <c r="A406" s="15" t="s">
        <v>697</v>
      </c>
      <c r="B406" s="26">
        <v>7</v>
      </c>
      <c r="C406" s="26">
        <v>9</v>
      </c>
      <c r="D406" s="27" t="s">
        <v>240</v>
      </c>
      <c r="E406" s="28" t="s">
        <v>696</v>
      </c>
      <c r="F406" s="16">
        <v>2520.8000000000002</v>
      </c>
    </row>
    <row r="407" spans="1:6" hidden="1">
      <c r="A407" s="15" t="s">
        <v>239</v>
      </c>
      <c r="B407" s="26">
        <v>7</v>
      </c>
      <c r="C407" s="26">
        <v>9</v>
      </c>
      <c r="D407" s="27" t="s">
        <v>238</v>
      </c>
      <c r="E407" s="28" t="s">
        <v>698</v>
      </c>
      <c r="F407" s="16">
        <v>242.3</v>
      </c>
    </row>
    <row r="408" spans="1:6" hidden="1">
      <c r="A408" s="15" t="s">
        <v>237</v>
      </c>
      <c r="B408" s="26">
        <v>7</v>
      </c>
      <c r="C408" s="26">
        <v>9</v>
      </c>
      <c r="D408" s="27" t="s">
        <v>236</v>
      </c>
      <c r="E408" s="28" t="s">
        <v>698</v>
      </c>
      <c r="F408" s="16">
        <v>242.3</v>
      </c>
    </row>
    <row r="409" spans="1:6" hidden="1">
      <c r="A409" s="15" t="s">
        <v>235</v>
      </c>
      <c r="B409" s="26">
        <v>7</v>
      </c>
      <c r="C409" s="26">
        <v>9</v>
      </c>
      <c r="D409" s="27" t="s">
        <v>234</v>
      </c>
      <c r="E409" s="28" t="s">
        <v>698</v>
      </c>
      <c r="F409" s="16">
        <v>60.4</v>
      </c>
    </row>
    <row r="410" spans="1:6" hidden="1">
      <c r="A410" s="15" t="s">
        <v>711</v>
      </c>
      <c r="B410" s="26">
        <v>7</v>
      </c>
      <c r="C410" s="26">
        <v>9</v>
      </c>
      <c r="D410" s="27" t="s">
        <v>234</v>
      </c>
      <c r="E410" s="28" t="s">
        <v>710</v>
      </c>
      <c r="F410" s="16">
        <v>60.4</v>
      </c>
    </row>
    <row r="411" spans="1:6" hidden="1">
      <c r="A411" s="15" t="s">
        <v>233</v>
      </c>
      <c r="B411" s="26">
        <v>7</v>
      </c>
      <c r="C411" s="26">
        <v>9</v>
      </c>
      <c r="D411" s="27" t="s">
        <v>232</v>
      </c>
      <c r="E411" s="28" t="s">
        <v>698</v>
      </c>
      <c r="F411" s="16">
        <v>181.9</v>
      </c>
    </row>
    <row r="412" spans="1:6" hidden="1">
      <c r="A412" s="15" t="s">
        <v>711</v>
      </c>
      <c r="B412" s="26">
        <v>7</v>
      </c>
      <c r="C412" s="26">
        <v>9</v>
      </c>
      <c r="D412" s="27" t="s">
        <v>232</v>
      </c>
      <c r="E412" s="28" t="s">
        <v>710</v>
      </c>
      <c r="F412" s="16">
        <v>181.9</v>
      </c>
    </row>
    <row r="413" spans="1:6" ht="31.15" hidden="1" customHeight="1">
      <c r="A413" s="15" t="s">
        <v>231</v>
      </c>
      <c r="B413" s="26">
        <v>7</v>
      </c>
      <c r="C413" s="26">
        <v>9</v>
      </c>
      <c r="D413" s="27" t="s">
        <v>230</v>
      </c>
      <c r="E413" s="28" t="s">
        <v>698</v>
      </c>
      <c r="F413" s="16">
        <v>207.1</v>
      </c>
    </row>
    <row r="414" spans="1:6" ht="47.25" hidden="1">
      <c r="A414" s="15" t="s">
        <v>229</v>
      </c>
      <c r="B414" s="26">
        <v>7</v>
      </c>
      <c r="C414" s="26">
        <v>9</v>
      </c>
      <c r="D414" s="27" t="s">
        <v>228</v>
      </c>
      <c r="E414" s="28" t="s">
        <v>698</v>
      </c>
      <c r="F414" s="16">
        <v>207.1</v>
      </c>
    </row>
    <row r="415" spans="1:6" ht="31.5" hidden="1">
      <c r="A415" s="15" t="s">
        <v>227</v>
      </c>
      <c r="B415" s="26">
        <v>7</v>
      </c>
      <c r="C415" s="26">
        <v>9</v>
      </c>
      <c r="D415" s="27" t="s">
        <v>226</v>
      </c>
      <c r="E415" s="28" t="s">
        <v>698</v>
      </c>
      <c r="F415" s="16">
        <v>195.1</v>
      </c>
    </row>
    <row r="416" spans="1:6" hidden="1">
      <c r="A416" s="15" t="s">
        <v>711</v>
      </c>
      <c r="B416" s="26">
        <v>7</v>
      </c>
      <c r="C416" s="26">
        <v>9</v>
      </c>
      <c r="D416" s="27" t="s">
        <v>226</v>
      </c>
      <c r="E416" s="28" t="s">
        <v>710</v>
      </c>
      <c r="F416" s="16">
        <v>195.1</v>
      </c>
    </row>
    <row r="417" spans="1:6" ht="31.5" hidden="1">
      <c r="A417" s="15" t="s">
        <v>225</v>
      </c>
      <c r="B417" s="26">
        <v>7</v>
      </c>
      <c r="C417" s="26">
        <v>9</v>
      </c>
      <c r="D417" s="27" t="s">
        <v>224</v>
      </c>
      <c r="E417" s="28" t="s">
        <v>698</v>
      </c>
      <c r="F417" s="16">
        <v>12</v>
      </c>
    </row>
    <row r="418" spans="1:6" hidden="1">
      <c r="A418" s="15" t="s">
        <v>711</v>
      </c>
      <c r="B418" s="26">
        <v>7</v>
      </c>
      <c r="C418" s="26">
        <v>9</v>
      </c>
      <c r="D418" s="27" t="s">
        <v>224</v>
      </c>
      <c r="E418" s="28" t="s">
        <v>710</v>
      </c>
      <c r="F418" s="16">
        <v>12</v>
      </c>
    </row>
    <row r="419" spans="1:6" ht="29.45" hidden="1" customHeight="1">
      <c r="A419" s="15" t="s">
        <v>756</v>
      </c>
      <c r="B419" s="26">
        <v>7</v>
      </c>
      <c r="C419" s="26">
        <v>9</v>
      </c>
      <c r="D419" s="27" t="s">
        <v>755</v>
      </c>
      <c r="E419" s="28" t="s">
        <v>698</v>
      </c>
      <c r="F419" s="16">
        <v>37.4</v>
      </c>
    </row>
    <row r="420" spans="1:6" ht="31.5" hidden="1">
      <c r="A420" s="15" t="s">
        <v>754</v>
      </c>
      <c r="B420" s="26">
        <v>7</v>
      </c>
      <c r="C420" s="26">
        <v>9</v>
      </c>
      <c r="D420" s="27" t="s">
        <v>753</v>
      </c>
      <c r="E420" s="28" t="s">
        <v>698</v>
      </c>
      <c r="F420" s="16">
        <v>37.4</v>
      </c>
    </row>
    <row r="421" spans="1:6" hidden="1">
      <c r="A421" s="15" t="s">
        <v>223</v>
      </c>
      <c r="B421" s="26">
        <v>7</v>
      </c>
      <c r="C421" s="26">
        <v>9</v>
      </c>
      <c r="D421" s="27" t="s">
        <v>222</v>
      </c>
      <c r="E421" s="28" t="s">
        <v>698</v>
      </c>
      <c r="F421" s="16">
        <v>26</v>
      </c>
    </row>
    <row r="422" spans="1:6" hidden="1">
      <c r="A422" s="15" t="s">
        <v>711</v>
      </c>
      <c r="B422" s="26">
        <v>7</v>
      </c>
      <c r="C422" s="26">
        <v>9</v>
      </c>
      <c r="D422" s="27" t="s">
        <v>222</v>
      </c>
      <c r="E422" s="28" t="s">
        <v>710</v>
      </c>
      <c r="F422" s="16">
        <v>26</v>
      </c>
    </row>
    <row r="423" spans="1:6" ht="16.899999999999999" hidden="1" customHeight="1">
      <c r="A423" s="15" t="s">
        <v>221</v>
      </c>
      <c r="B423" s="26">
        <v>7</v>
      </c>
      <c r="C423" s="26">
        <v>9</v>
      </c>
      <c r="D423" s="27" t="s">
        <v>220</v>
      </c>
      <c r="E423" s="28" t="s">
        <v>698</v>
      </c>
      <c r="F423" s="16">
        <v>11.4</v>
      </c>
    </row>
    <row r="424" spans="1:6" hidden="1">
      <c r="A424" s="15" t="s">
        <v>711</v>
      </c>
      <c r="B424" s="26">
        <v>7</v>
      </c>
      <c r="C424" s="26">
        <v>9</v>
      </c>
      <c r="D424" s="27" t="s">
        <v>220</v>
      </c>
      <c r="E424" s="28" t="s">
        <v>710</v>
      </c>
      <c r="F424" s="16">
        <v>11.4</v>
      </c>
    </row>
    <row r="425" spans="1:6" ht="47.25" hidden="1">
      <c r="A425" s="15" t="s">
        <v>219</v>
      </c>
      <c r="B425" s="26">
        <v>7</v>
      </c>
      <c r="C425" s="26">
        <v>9</v>
      </c>
      <c r="D425" s="27" t="s">
        <v>218</v>
      </c>
      <c r="E425" s="28" t="s">
        <v>698</v>
      </c>
      <c r="F425" s="16">
        <v>15</v>
      </c>
    </row>
    <row r="426" spans="1:6" ht="63" hidden="1">
      <c r="A426" s="15" t="s">
        <v>217</v>
      </c>
      <c r="B426" s="26">
        <v>7</v>
      </c>
      <c r="C426" s="26">
        <v>9</v>
      </c>
      <c r="D426" s="27" t="s">
        <v>216</v>
      </c>
      <c r="E426" s="28" t="s">
        <v>698</v>
      </c>
      <c r="F426" s="16">
        <v>15</v>
      </c>
    </row>
    <row r="427" spans="1:6" ht="78.75" hidden="1">
      <c r="A427" s="15" t="s">
        <v>215</v>
      </c>
      <c r="B427" s="26">
        <v>7</v>
      </c>
      <c r="C427" s="26">
        <v>9</v>
      </c>
      <c r="D427" s="27" t="s">
        <v>214</v>
      </c>
      <c r="E427" s="28" t="s">
        <v>698</v>
      </c>
      <c r="F427" s="16">
        <v>10</v>
      </c>
    </row>
    <row r="428" spans="1:6" hidden="1">
      <c r="A428" s="15" t="s">
        <v>711</v>
      </c>
      <c r="B428" s="26">
        <v>7</v>
      </c>
      <c r="C428" s="26">
        <v>9</v>
      </c>
      <c r="D428" s="27" t="s">
        <v>214</v>
      </c>
      <c r="E428" s="28" t="s">
        <v>710</v>
      </c>
      <c r="F428" s="16">
        <v>10</v>
      </c>
    </row>
    <row r="429" spans="1:6" ht="63" hidden="1">
      <c r="A429" s="15" t="s">
        <v>213</v>
      </c>
      <c r="B429" s="26">
        <v>7</v>
      </c>
      <c r="C429" s="26">
        <v>9</v>
      </c>
      <c r="D429" s="27" t="s">
        <v>212</v>
      </c>
      <c r="E429" s="28" t="s">
        <v>698</v>
      </c>
      <c r="F429" s="16">
        <v>5</v>
      </c>
    </row>
    <row r="430" spans="1:6" hidden="1">
      <c r="A430" s="15" t="s">
        <v>711</v>
      </c>
      <c r="B430" s="26">
        <v>7</v>
      </c>
      <c r="C430" s="26">
        <v>9</v>
      </c>
      <c r="D430" s="27" t="s">
        <v>212</v>
      </c>
      <c r="E430" s="28" t="s">
        <v>710</v>
      </c>
      <c r="F430" s="16">
        <v>5</v>
      </c>
    </row>
    <row r="431" spans="1:6" ht="31.15" hidden="1" customHeight="1">
      <c r="A431" s="15" t="s">
        <v>211</v>
      </c>
      <c r="B431" s="26">
        <v>7</v>
      </c>
      <c r="C431" s="26">
        <v>9</v>
      </c>
      <c r="D431" s="27" t="s">
        <v>210</v>
      </c>
      <c r="E431" s="28" t="s">
        <v>698</v>
      </c>
      <c r="F431" s="16">
        <v>15</v>
      </c>
    </row>
    <row r="432" spans="1:6" ht="47.25" hidden="1">
      <c r="A432" s="15" t="s">
        <v>209</v>
      </c>
      <c r="B432" s="26">
        <v>7</v>
      </c>
      <c r="C432" s="26">
        <v>9</v>
      </c>
      <c r="D432" s="27" t="s">
        <v>208</v>
      </c>
      <c r="E432" s="28" t="s">
        <v>698</v>
      </c>
      <c r="F432" s="16">
        <v>15</v>
      </c>
    </row>
    <row r="433" spans="1:6" ht="78.75" hidden="1">
      <c r="A433" s="15" t="s">
        <v>207</v>
      </c>
      <c r="B433" s="26">
        <v>7</v>
      </c>
      <c r="C433" s="26">
        <v>9</v>
      </c>
      <c r="D433" s="27" t="s">
        <v>206</v>
      </c>
      <c r="E433" s="28" t="s">
        <v>698</v>
      </c>
      <c r="F433" s="16">
        <v>15</v>
      </c>
    </row>
    <row r="434" spans="1:6" hidden="1">
      <c r="A434" s="15" t="s">
        <v>711</v>
      </c>
      <c r="B434" s="26">
        <v>7</v>
      </c>
      <c r="C434" s="26">
        <v>9</v>
      </c>
      <c r="D434" s="27" t="s">
        <v>206</v>
      </c>
      <c r="E434" s="28" t="s">
        <v>710</v>
      </c>
      <c r="F434" s="16">
        <v>15</v>
      </c>
    </row>
    <row r="435" spans="1:6" s="19" customFormat="1">
      <c r="A435" s="17" t="s">
        <v>126</v>
      </c>
      <c r="B435" s="23">
        <v>8</v>
      </c>
      <c r="C435" s="23">
        <v>0</v>
      </c>
      <c r="D435" s="24" t="s">
        <v>698</v>
      </c>
      <c r="E435" s="25" t="s">
        <v>698</v>
      </c>
      <c r="F435" s="18">
        <v>32146.9</v>
      </c>
    </row>
    <row r="436" spans="1:6">
      <c r="A436" s="15" t="s">
        <v>125</v>
      </c>
      <c r="B436" s="26">
        <v>8</v>
      </c>
      <c r="C436" s="26">
        <v>1</v>
      </c>
      <c r="D436" s="27" t="s">
        <v>698</v>
      </c>
      <c r="E436" s="28" t="s">
        <v>698</v>
      </c>
      <c r="F436" s="16">
        <v>30714.7</v>
      </c>
    </row>
    <row r="437" spans="1:6" hidden="1">
      <c r="A437" s="15" t="s">
        <v>344</v>
      </c>
      <c r="B437" s="26">
        <v>8</v>
      </c>
      <c r="C437" s="26">
        <v>1</v>
      </c>
      <c r="D437" s="27" t="s">
        <v>343</v>
      </c>
      <c r="E437" s="28" t="s">
        <v>698</v>
      </c>
      <c r="F437" s="16">
        <v>11223.6</v>
      </c>
    </row>
    <row r="438" spans="1:6" ht="31.5" hidden="1">
      <c r="A438" s="15" t="s">
        <v>188</v>
      </c>
      <c r="B438" s="26">
        <v>8</v>
      </c>
      <c r="C438" s="26">
        <v>1</v>
      </c>
      <c r="D438" s="27" t="s">
        <v>342</v>
      </c>
      <c r="E438" s="28" t="s">
        <v>698</v>
      </c>
      <c r="F438" s="16">
        <v>7679.1</v>
      </c>
    </row>
    <row r="439" spans="1:6" ht="47.25" hidden="1">
      <c r="A439" s="15" t="s">
        <v>697</v>
      </c>
      <c r="B439" s="26">
        <v>8</v>
      </c>
      <c r="C439" s="26">
        <v>1</v>
      </c>
      <c r="D439" s="27" t="s">
        <v>342</v>
      </c>
      <c r="E439" s="28" t="s">
        <v>696</v>
      </c>
      <c r="F439" s="16">
        <v>4543.2</v>
      </c>
    </row>
    <row r="440" spans="1:6" hidden="1">
      <c r="A440" s="15" t="s">
        <v>711</v>
      </c>
      <c r="B440" s="26">
        <v>8</v>
      </c>
      <c r="C440" s="26">
        <v>1</v>
      </c>
      <c r="D440" s="27" t="s">
        <v>342</v>
      </c>
      <c r="E440" s="28" t="s">
        <v>710</v>
      </c>
      <c r="F440" s="16">
        <v>3116.1</v>
      </c>
    </row>
    <row r="441" spans="1:6" hidden="1">
      <c r="A441" s="15" t="s">
        <v>707</v>
      </c>
      <c r="B441" s="26">
        <v>8</v>
      </c>
      <c r="C441" s="26">
        <v>1</v>
      </c>
      <c r="D441" s="27" t="s">
        <v>342</v>
      </c>
      <c r="E441" s="28" t="s">
        <v>705</v>
      </c>
      <c r="F441" s="16">
        <v>19.8</v>
      </c>
    </row>
    <row r="442" spans="1:6" ht="31.5" hidden="1">
      <c r="A442" s="15" t="s">
        <v>699</v>
      </c>
      <c r="B442" s="26">
        <v>8</v>
      </c>
      <c r="C442" s="26">
        <v>1</v>
      </c>
      <c r="D442" s="27" t="s">
        <v>341</v>
      </c>
      <c r="E442" s="28" t="s">
        <v>698</v>
      </c>
      <c r="F442" s="16">
        <v>3404.5</v>
      </c>
    </row>
    <row r="443" spans="1:6" ht="47.25" hidden="1">
      <c r="A443" s="15" t="s">
        <v>697</v>
      </c>
      <c r="B443" s="26">
        <v>8</v>
      </c>
      <c r="C443" s="26">
        <v>1</v>
      </c>
      <c r="D443" s="27" t="s">
        <v>341</v>
      </c>
      <c r="E443" s="28" t="s">
        <v>696</v>
      </c>
      <c r="F443" s="16">
        <v>3169.4</v>
      </c>
    </row>
    <row r="444" spans="1:6" hidden="1">
      <c r="A444" s="15" t="s">
        <v>711</v>
      </c>
      <c r="B444" s="26">
        <v>8</v>
      </c>
      <c r="C444" s="26">
        <v>1</v>
      </c>
      <c r="D444" s="27" t="s">
        <v>341</v>
      </c>
      <c r="E444" s="28" t="s">
        <v>710</v>
      </c>
      <c r="F444" s="16">
        <v>235.1</v>
      </c>
    </row>
    <row r="445" spans="1:6" hidden="1">
      <c r="A445" s="15" t="s">
        <v>122</v>
      </c>
      <c r="B445" s="26">
        <v>8</v>
      </c>
      <c r="C445" s="26">
        <v>1</v>
      </c>
      <c r="D445" s="27" t="s">
        <v>340</v>
      </c>
      <c r="E445" s="28" t="s">
        <v>698</v>
      </c>
      <c r="F445" s="16">
        <v>140</v>
      </c>
    </row>
    <row r="446" spans="1:6" hidden="1">
      <c r="A446" s="15" t="s">
        <v>711</v>
      </c>
      <c r="B446" s="26">
        <v>8</v>
      </c>
      <c r="C446" s="26">
        <v>1</v>
      </c>
      <c r="D446" s="27" t="s">
        <v>340</v>
      </c>
      <c r="E446" s="28" t="s">
        <v>710</v>
      </c>
      <c r="F446" s="16">
        <v>140</v>
      </c>
    </row>
    <row r="447" spans="1:6" hidden="1">
      <c r="A447" s="15" t="s">
        <v>339</v>
      </c>
      <c r="B447" s="26">
        <v>8</v>
      </c>
      <c r="C447" s="26">
        <v>1</v>
      </c>
      <c r="D447" s="27" t="s">
        <v>338</v>
      </c>
      <c r="E447" s="28" t="s">
        <v>698</v>
      </c>
      <c r="F447" s="16">
        <v>1947</v>
      </c>
    </row>
    <row r="448" spans="1:6" ht="31.5" hidden="1">
      <c r="A448" s="15" t="s">
        <v>188</v>
      </c>
      <c r="B448" s="26">
        <v>8</v>
      </c>
      <c r="C448" s="26">
        <v>1</v>
      </c>
      <c r="D448" s="27" t="s">
        <v>337</v>
      </c>
      <c r="E448" s="28" t="s">
        <v>698</v>
      </c>
      <c r="F448" s="16">
        <v>1664</v>
      </c>
    </row>
    <row r="449" spans="1:6" ht="47.25" hidden="1">
      <c r="A449" s="15" t="s">
        <v>697</v>
      </c>
      <c r="B449" s="26">
        <v>8</v>
      </c>
      <c r="C449" s="26">
        <v>1</v>
      </c>
      <c r="D449" s="27" t="s">
        <v>337</v>
      </c>
      <c r="E449" s="28" t="s">
        <v>696</v>
      </c>
      <c r="F449" s="16">
        <v>1391.2</v>
      </c>
    </row>
    <row r="450" spans="1:6" hidden="1">
      <c r="A450" s="15" t="s">
        <v>711</v>
      </c>
      <c r="B450" s="26">
        <v>8</v>
      </c>
      <c r="C450" s="26">
        <v>1</v>
      </c>
      <c r="D450" s="27" t="s">
        <v>337</v>
      </c>
      <c r="E450" s="28" t="s">
        <v>710</v>
      </c>
      <c r="F450" s="16">
        <v>265.3</v>
      </c>
    </row>
    <row r="451" spans="1:6" hidden="1">
      <c r="A451" s="15" t="s">
        <v>707</v>
      </c>
      <c r="B451" s="26">
        <v>8</v>
      </c>
      <c r="C451" s="26">
        <v>1</v>
      </c>
      <c r="D451" s="27" t="s">
        <v>337</v>
      </c>
      <c r="E451" s="28" t="s">
        <v>705</v>
      </c>
      <c r="F451" s="16">
        <v>7.5</v>
      </c>
    </row>
    <row r="452" spans="1:6" ht="31.5" hidden="1">
      <c r="A452" s="15" t="s">
        <v>699</v>
      </c>
      <c r="B452" s="26">
        <v>8</v>
      </c>
      <c r="C452" s="26">
        <v>1</v>
      </c>
      <c r="D452" s="27" t="s">
        <v>336</v>
      </c>
      <c r="E452" s="28" t="s">
        <v>698</v>
      </c>
      <c r="F452" s="16">
        <v>283</v>
      </c>
    </row>
    <row r="453" spans="1:6" ht="47.25" hidden="1">
      <c r="A453" s="15" t="s">
        <v>697</v>
      </c>
      <c r="B453" s="26">
        <v>8</v>
      </c>
      <c r="C453" s="26">
        <v>1</v>
      </c>
      <c r="D453" s="27" t="s">
        <v>336</v>
      </c>
      <c r="E453" s="28" t="s">
        <v>696</v>
      </c>
      <c r="F453" s="16">
        <v>238.4</v>
      </c>
    </row>
    <row r="454" spans="1:6" hidden="1">
      <c r="A454" s="15" t="s">
        <v>711</v>
      </c>
      <c r="B454" s="26">
        <v>8</v>
      </c>
      <c r="C454" s="26">
        <v>1</v>
      </c>
      <c r="D454" s="27" t="s">
        <v>336</v>
      </c>
      <c r="E454" s="28" t="s">
        <v>710</v>
      </c>
      <c r="F454" s="16">
        <v>44.6</v>
      </c>
    </row>
    <row r="455" spans="1:6" hidden="1">
      <c r="A455" s="15" t="s">
        <v>124</v>
      </c>
      <c r="B455" s="26">
        <v>8</v>
      </c>
      <c r="C455" s="26">
        <v>1</v>
      </c>
      <c r="D455" s="27" t="s">
        <v>123</v>
      </c>
      <c r="E455" s="28" t="s">
        <v>698</v>
      </c>
      <c r="F455" s="16">
        <v>15668.1</v>
      </c>
    </row>
    <row r="456" spans="1:6" ht="31.5" hidden="1">
      <c r="A456" s="15" t="s">
        <v>188</v>
      </c>
      <c r="B456" s="26">
        <v>8</v>
      </c>
      <c r="C456" s="26">
        <v>1</v>
      </c>
      <c r="D456" s="27" t="s">
        <v>335</v>
      </c>
      <c r="E456" s="28" t="s">
        <v>698</v>
      </c>
      <c r="F456" s="16">
        <v>7151.3</v>
      </c>
    </row>
    <row r="457" spans="1:6" ht="47.25" hidden="1">
      <c r="A457" s="15" t="s">
        <v>697</v>
      </c>
      <c r="B457" s="26">
        <v>8</v>
      </c>
      <c r="C457" s="26">
        <v>1</v>
      </c>
      <c r="D457" s="27" t="s">
        <v>335</v>
      </c>
      <c r="E457" s="28" t="s">
        <v>696</v>
      </c>
      <c r="F457" s="16">
        <v>6097.3</v>
      </c>
    </row>
    <row r="458" spans="1:6" hidden="1">
      <c r="A458" s="15" t="s">
        <v>711</v>
      </c>
      <c r="B458" s="26">
        <v>8</v>
      </c>
      <c r="C458" s="26">
        <v>1</v>
      </c>
      <c r="D458" s="27" t="s">
        <v>335</v>
      </c>
      <c r="E458" s="28" t="s">
        <v>710</v>
      </c>
      <c r="F458" s="16">
        <v>1043.3</v>
      </c>
    </row>
    <row r="459" spans="1:6" hidden="1">
      <c r="A459" s="15" t="s">
        <v>707</v>
      </c>
      <c r="B459" s="26">
        <v>8</v>
      </c>
      <c r="C459" s="26">
        <v>1</v>
      </c>
      <c r="D459" s="27" t="s">
        <v>335</v>
      </c>
      <c r="E459" s="28" t="s">
        <v>705</v>
      </c>
      <c r="F459" s="16">
        <v>10.7</v>
      </c>
    </row>
    <row r="460" spans="1:6" ht="31.5" hidden="1">
      <c r="A460" s="15" t="s">
        <v>699</v>
      </c>
      <c r="B460" s="26">
        <v>8</v>
      </c>
      <c r="C460" s="26">
        <v>1</v>
      </c>
      <c r="D460" s="27" t="s">
        <v>334</v>
      </c>
      <c r="E460" s="28" t="s">
        <v>698</v>
      </c>
      <c r="F460" s="16">
        <v>7672.8</v>
      </c>
    </row>
    <row r="461" spans="1:6" ht="47.25" hidden="1">
      <c r="A461" s="15" t="s">
        <v>697</v>
      </c>
      <c r="B461" s="26">
        <v>8</v>
      </c>
      <c r="C461" s="26">
        <v>1</v>
      </c>
      <c r="D461" s="27" t="s">
        <v>334</v>
      </c>
      <c r="E461" s="28" t="s">
        <v>696</v>
      </c>
      <c r="F461" s="16">
        <v>7363.6</v>
      </c>
    </row>
    <row r="462" spans="1:6" hidden="1">
      <c r="A462" s="15" t="s">
        <v>711</v>
      </c>
      <c r="B462" s="26">
        <v>8</v>
      </c>
      <c r="C462" s="26">
        <v>1</v>
      </c>
      <c r="D462" s="27" t="s">
        <v>334</v>
      </c>
      <c r="E462" s="28" t="s">
        <v>710</v>
      </c>
      <c r="F462" s="16">
        <v>309.2</v>
      </c>
    </row>
    <row r="463" spans="1:6" hidden="1">
      <c r="A463" s="15" t="s">
        <v>122</v>
      </c>
      <c r="B463" s="26">
        <v>8</v>
      </c>
      <c r="C463" s="26">
        <v>1</v>
      </c>
      <c r="D463" s="27" t="s">
        <v>121</v>
      </c>
      <c r="E463" s="28" t="s">
        <v>698</v>
      </c>
      <c r="F463" s="16">
        <v>844</v>
      </c>
    </row>
    <row r="464" spans="1:6" hidden="1">
      <c r="A464" s="15" t="s">
        <v>711</v>
      </c>
      <c r="B464" s="26">
        <v>8</v>
      </c>
      <c r="C464" s="26">
        <v>1</v>
      </c>
      <c r="D464" s="27" t="s">
        <v>121</v>
      </c>
      <c r="E464" s="28" t="s">
        <v>710</v>
      </c>
      <c r="F464" s="16">
        <v>344</v>
      </c>
    </row>
    <row r="465" spans="1:6" ht="31.5" hidden="1">
      <c r="A465" s="15" t="s">
        <v>723</v>
      </c>
      <c r="B465" s="26">
        <v>8</v>
      </c>
      <c r="C465" s="26">
        <v>1</v>
      </c>
      <c r="D465" s="27" t="s">
        <v>121</v>
      </c>
      <c r="E465" s="28" t="s">
        <v>721</v>
      </c>
      <c r="F465" s="16">
        <v>500</v>
      </c>
    </row>
    <row r="466" spans="1:6" ht="46.9" hidden="1" customHeight="1">
      <c r="A466" s="15" t="s">
        <v>101</v>
      </c>
      <c r="B466" s="26">
        <v>8</v>
      </c>
      <c r="C466" s="26">
        <v>1</v>
      </c>
      <c r="D466" s="27" t="s">
        <v>100</v>
      </c>
      <c r="E466" s="28" t="s">
        <v>698</v>
      </c>
      <c r="F466" s="16">
        <v>272</v>
      </c>
    </row>
    <row r="467" spans="1:6" ht="63" hidden="1">
      <c r="A467" s="15" t="s">
        <v>99</v>
      </c>
      <c r="B467" s="26">
        <v>8</v>
      </c>
      <c r="C467" s="26">
        <v>1</v>
      </c>
      <c r="D467" s="27" t="s">
        <v>98</v>
      </c>
      <c r="E467" s="28" t="s">
        <v>698</v>
      </c>
      <c r="F467" s="16">
        <v>272</v>
      </c>
    </row>
    <row r="468" spans="1:6" ht="45.6" hidden="1" customHeight="1">
      <c r="A468" s="15" t="s">
        <v>255</v>
      </c>
      <c r="B468" s="26">
        <v>8</v>
      </c>
      <c r="C468" s="26">
        <v>1</v>
      </c>
      <c r="D468" s="27" t="s">
        <v>254</v>
      </c>
      <c r="E468" s="28" t="s">
        <v>698</v>
      </c>
      <c r="F468" s="16">
        <v>247</v>
      </c>
    </row>
    <row r="469" spans="1:6" hidden="1">
      <c r="A469" s="15" t="s">
        <v>711</v>
      </c>
      <c r="B469" s="26">
        <v>8</v>
      </c>
      <c r="C469" s="26">
        <v>1</v>
      </c>
      <c r="D469" s="27" t="s">
        <v>254</v>
      </c>
      <c r="E469" s="28" t="s">
        <v>710</v>
      </c>
      <c r="F469" s="16">
        <v>247</v>
      </c>
    </row>
    <row r="470" spans="1:6" ht="47.25" hidden="1">
      <c r="A470" s="15" t="s">
        <v>333</v>
      </c>
      <c r="B470" s="26">
        <v>8</v>
      </c>
      <c r="C470" s="26">
        <v>1</v>
      </c>
      <c r="D470" s="27" t="s">
        <v>332</v>
      </c>
      <c r="E470" s="28" t="s">
        <v>698</v>
      </c>
      <c r="F470" s="16">
        <v>25</v>
      </c>
    </row>
    <row r="471" spans="1:6" hidden="1">
      <c r="A471" s="15" t="s">
        <v>711</v>
      </c>
      <c r="B471" s="26">
        <v>8</v>
      </c>
      <c r="C471" s="26">
        <v>1</v>
      </c>
      <c r="D471" s="27" t="s">
        <v>332</v>
      </c>
      <c r="E471" s="28" t="s">
        <v>710</v>
      </c>
      <c r="F471" s="16">
        <v>25</v>
      </c>
    </row>
    <row r="472" spans="1:6" ht="31.5" hidden="1">
      <c r="A472" s="15" t="s">
        <v>331</v>
      </c>
      <c r="B472" s="26">
        <v>8</v>
      </c>
      <c r="C472" s="26">
        <v>1</v>
      </c>
      <c r="D472" s="27" t="s">
        <v>330</v>
      </c>
      <c r="E472" s="28" t="s">
        <v>698</v>
      </c>
      <c r="F472" s="16">
        <v>1604</v>
      </c>
    </row>
    <row r="473" spans="1:6" ht="31.5" hidden="1">
      <c r="A473" s="15" t="s">
        <v>329</v>
      </c>
      <c r="B473" s="26">
        <v>8</v>
      </c>
      <c r="C473" s="26">
        <v>1</v>
      </c>
      <c r="D473" s="27" t="s">
        <v>328</v>
      </c>
      <c r="E473" s="28" t="s">
        <v>698</v>
      </c>
      <c r="F473" s="16">
        <v>1604</v>
      </c>
    </row>
    <row r="474" spans="1:6" ht="47.25" hidden="1">
      <c r="A474" s="15" t="s">
        <v>327</v>
      </c>
      <c r="B474" s="26">
        <v>8</v>
      </c>
      <c r="C474" s="26">
        <v>1</v>
      </c>
      <c r="D474" s="27" t="s">
        <v>326</v>
      </c>
      <c r="E474" s="28" t="s">
        <v>698</v>
      </c>
      <c r="F474" s="16">
        <v>150.4</v>
      </c>
    </row>
    <row r="475" spans="1:6" hidden="1">
      <c r="A475" s="15" t="s">
        <v>711</v>
      </c>
      <c r="B475" s="26">
        <v>8</v>
      </c>
      <c r="C475" s="26">
        <v>1</v>
      </c>
      <c r="D475" s="27" t="s">
        <v>326</v>
      </c>
      <c r="E475" s="28" t="s">
        <v>710</v>
      </c>
      <c r="F475" s="16">
        <v>150.4</v>
      </c>
    </row>
    <row r="476" spans="1:6" ht="31.5" hidden="1">
      <c r="A476" s="15" t="s">
        <v>325</v>
      </c>
      <c r="B476" s="26">
        <v>8</v>
      </c>
      <c r="C476" s="26">
        <v>1</v>
      </c>
      <c r="D476" s="27" t="s">
        <v>324</v>
      </c>
      <c r="E476" s="28" t="s">
        <v>698</v>
      </c>
      <c r="F476" s="16">
        <v>929.5</v>
      </c>
    </row>
    <row r="477" spans="1:6" hidden="1">
      <c r="A477" s="15" t="s">
        <v>711</v>
      </c>
      <c r="B477" s="26">
        <v>8</v>
      </c>
      <c r="C477" s="26">
        <v>1</v>
      </c>
      <c r="D477" s="27" t="s">
        <v>324</v>
      </c>
      <c r="E477" s="28" t="s">
        <v>710</v>
      </c>
      <c r="F477" s="16">
        <v>929.5</v>
      </c>
    </row>
    <row r="478" spans="1:6" ht="31.5" hidden="1">
      <c r="A478" s="15" t="s">
        <v>323</v>
      </c>
      <c r="B478" s="26">
        <v>8</v>
      </c>
      <c r="C478" s="26">
        <v>1</v>
      </c>
      <c r="D478" s="27" t="s">
        <v>322</v>
      </c>
      <c r="E478" s="28" t="s">
        <v>698</v>
      </c>
      <c r="F478" s="16">
        <v>246</v>
      </c>
    </row>
    <row r="479" spans="1:6" hidden="1">
      <c r="A479" s="15" t="s">
        <v>711</v>
      </c>
      <c r="B479" s="26">
        <v>8</v>
      </c>
      <c r="C479" s="26">
        <v>1</v>
      </c>
      <c r="D479" s="27" t="s">
        <v>322</v>
      </c>
      <c r="E479" s="28" t="s">
        <v>710</v>
      </c>
      <c r="F479" s="16">
        <v>246</v>
      </c>
    </row>
    <row r="480" spans="1:6" ht="31.5" hidden="1">
      <c r="A480" s="15" t="s">
        <v>321</v>
      </c>
      <c r="B480" s="26">
        <v>8</v>
      </c>
      <c r="C480" s="26">
        <v>1</v>
      </c>
      <c r="D480" s="27" t="s">
        <v>320</v>
      </c>
      <c r="E480" s="28" t="s">
        <v>698</v>
      </c>
      <c r="F480" s="16">
        <v>278.10000000000002</v>
      </c>
    </row>
    <row r="481" spans="1:6" hidden="1">
      <c r="A481" s="15" t="s">
        <v>711</v>
      </c>
      <c r="B481" s="26">
        <v>8</v>
      </c>
      <c r="C481" s="26">
        <v>1</v>
      </c>
      <c r="D481" s="27" t="s">
        <v>320</v>
      </c>
      <c r="E481" s="28" t="s">
        <v>710</v>
      </c>
      <c r="F481" s="16">
        <v>278.10000000000002</v>
      </c>
    </row>
    <row r="482" spans="1:6">
      <c r="A482" s="15" t="s">
        <v>319</v>
      </c>
      <c r="B482" s="26">
        <v>8</v>
      </c>
      <c r="C482" s="26">
        <v>4</v>
      </c>
      <c r="D482" s="27" t="s">
        <v>698</v>
      </c>
      <c r="E482" s="28" t="s">
        <v>698</v>
      </c>
      <c r="F482" s="16">
        <v>1432.2</v>
      </c>
    </row>
    <row r="483" spans="1:6" ht="31.5" hidden="1">
      <c r="A483" s="15" t="s">
        <v>715</v>
      </c>
      <c r="B483" s="26">
        <v>8</v>
      </c>
      <c r="C483" s="26">
        <v>4</v>
      </c>
      <c r="D483" s="27" t="s">
        <v>714</v>
      </c>
      <c r="E483" s="28" t="s">
        <v>698</v>
      </c>
      <c r="F483" s="16">
        <v>1432.2</v>
      </c>
    </row>
    <row r="484" spans="1:6" hidden="1">
      <c r="A484" s="15" t="s">
        <v>713</v>
      </c>
      <c r="B484" s="26">
        <v>8</v>
      </c>
      <c r="C484" s="26">
        <v>4</v>
      </c>
      <c r="D484" s="27" t="s">
        <v>712</v>
      </c>
      <c r="E484" s="28" t="s">
        <v>698</v>
      </c>
      <c r="F484" s="16">
        <v>1432.2</v>
      </c>
    </row>
    <row r="485" spans="1:6" hidden="1">
      <c r="A485" s="15" t="s">
        <v>701</v>
      </c>
      <c r="B485" s="26">
        <v>8</v>
      </c>
      <c r="C485" s="26">
        <v>4</v>
      </c>
      <c r="D485" s="27" t="s">
        <v>706</v>
      </c>
      <c r="E485" s="28" t="s">
        <v>698</v>
      </c>
      <c r="F485" s="16">
        <v>838.5</v>
      </c>
    </row>
    <row r="486" spans="1:6" ht="47.25" hidden="1">
      <c r="A486" s="15" t="s">
        <v>697</v>
      </c>
      <c r="B486" s="26">
        <v>8</v>
      </c>
      <c r="C486" s="26">
        <v>4</v>
      </c>
      <c r="D486" s="27" t="s">
        <v>706</v>
      </c>
      <c r="E486" s="28" t="s">
        <v>696</v>
      </c>
      <c r="F486" s="16">
        <v>812.8</v>
      </c>
    </row>
    <row r="487" spans="1:6" hidden="1">
      <c r="A487" s="15" t="s">
        <v>711</v>
      </c>
      <c r="B487" s="26">
        <v>8</v>
      </c>
      <c r="C487" s="26">
        <v>4</v>
      </c>
      <c r="D487" s="27" t="s">
        <v>706</v>
      </c>
      <c r="E487" s="28" t="s">
        <v>710</v>
      </c>
      <c r="F487" s="16">
        <v>25.7</v>
      </c>
    </row>
    <row r="488" spans="1:6" ht="31.5" hidden="1">
      <c r="A488" s="15" t="s">
        <v>699</v>
      </c>
      <c r="B488" s="26">
        <v>8</v>
      </c>
      <c r="C488" s="26">
        <v>4</v>
      </c>
      <c r="D488" s="27" t="s">
        <v>704</v>
      </c>
      <c r="E488" s="28" t="s">
        <v>698</v>
      </c>
      <c r="F488" s="16">
        <v>593.70000000000005</v>
      </c>
    </row>
    <row r="489" spans="1:6" ht="47.25" hidden="1">
      <c r="A489" s="15" t="s">
        <v>697</v>
      </c>
      <c r="B489" s="26">
        <v>8</v>
      </c>
      <c r="C489" s="26">
        <v>4</v>
      </c>
      <c r="D489" s="27" t="s">
        <v>704</v>
      </c>
      <c r="E489" s="28" t="s">
        <v>696</v>
      </c>
      <c r="F489" s="16">
        <v>593.70000000000005</v>
      </c>
    </row>
    <row r="490" spans="1:6" s="19" customFormat="1">
      <c r="A490" s="17" t="s">
        <v>820</v>
      </c>
      <c r="B490" s="23">
        <v>9</v>
      </c>
      <c r="C490" s="23">
        <v>0</v>
      </c>
      <c r="D490" s="24" t="s">
        <v>698</v>
      </c>
      <c r="E490" s="25" t="s">
        <v>698</v>
      </c>
      <c r="F490" s="18">
        <v>70</v>
      </c>
    </row>
    <row r="491" spans="1:6">
      <c r="A491" s="15" t="s">
        <v>819</v>
      </c>
      <c r="B491" s="26">
        <v>9</v>
      </c>
      <c r="C491" s="26">
        <v>9</v>
      </c>
      <c r="D491" s="27" t="s">
        <v>698</v>
      </c>
      <c r="E491" s="28" t="s">
        <v>698</v>
      </c>
      <c r="F491" s="16">
        <v>70</v>
      </c>
    </row>
    <row r="492" spans="1:6" ht="31.5" hidden="1">
      <c r="A492" s="15" t="s">
        <v>818</v>
      </c>
      <c r="B492" s="26">
        <v>9</v>
      </c>
      <c r="C492" s="26">
        <v>9</v>
      </c>
      <c r="D492" s="27" t="s">
        <v>817</v>
      </c>
      <c r="E492" s="28" t="s">
        <v>698</v>
      </c>
      <c r="F492" s="16">
        <v>70</v>
      </c>
    </row>
    <row r="493" spans="1:6" ht="31.5" hidden="1">
      <c r="A493" s="15" t="s">
        <v>816</v>
      </c>
      <c r="B493" s="26">
        <v>9</v>
      </c>
      <c r="C493" s="26">
        <v>9</v>
      </c>
      <c r="D493" s="27" t="s">
        <v>815</v>
      </c>
      <c r="E493" s="28" t="s">
        <v>698</v>
      </c>
      <c r="F493" s="16">
        <v>70</v>
      </c>
    </row>
    <row r="494" spans="1:6" ht="31.5" hidden="1">
      <c r="A494" s="15" t="s">
        <v>814</v>
      </c>
      <c r="B494" s="26">
        <v>9</v>
      </c>
      <c r="C494" s="26">
        <v>9</v>
      </c>
      <c r="D494" s="27" t="s">
        <v>813</v>
      </c>
      <c r="E494" s="28" t="s">
        <v>698</v>
      </c>
      <c r="F494" s="16">
        <v>50</v>
      </c>
    </row>
    <row r="495" spans="1:6" hidden="1">
      <c r="A495" s="15" t="s">
        <v>709</v>
      </c>
      <c r="B495" s="26">
        <v>9</v>
      </c>
      <c r="C495" s="26">
        <v>9</v>
      </c>
      <c r="D495" s="27" t="s">
        <v>813</v>
      </c>
      <c r="E495" s="28" t="s">
        <v>708</v>
      </c>
      <c r="F495" s="16">
        <v>50</v>
      </c>
    </row>
    <row r="496" spans="1:6" ht="31.5" hidden="1">
      <c r="A496" s="15" t="s">
        <v>812</v>
      </c>
      <c r="B496" s="26">
        <v>9</v>
      </c>
      <c r="C496" s="26">
        <v>9</v>
      </c>
      <c r="D496" s="27" t="s">
        <v>811</v>
      </c>
      <c r="E496" s="28" t="s">
        <v>698</v>
      </c>
      <c r="F496" s="16">
        <v>20</v>
      </c>
    </row>
    <row r="497" spans="1:6" hidden="1">
      <c r="A497" s="15" t="s">
        <v>711</v>
      </c>
      <c r="B497" s="26">
        <v>9</v>
      </c>
      <c r="C497" s="26">
        <v>9</v>
      </c>
      <c r="D497" s="27" t="s">
        <v>811</v>
      </c>
      <c r="E497" s="28" t="s">
        <v>710</v>
      </c>
      <c r="F497" s="16">
        <v>20</v>
      </c>
    </row>
    <row r="498" spans="1:6" s="19" customFormat="1">
      <c r="A498" s="17" t="s">
        <v>739</v>
      </c>
      <c r="B498" s="23">
        <v>10</v>
      </c>
      <c r="C498" s="23">
        <v>0</v>
      </c>
      <c r="D498" s="24" t="s">
        <v>698</v>
      </c>
      <c r="E498" s="25" t="s">
        <v>698</v>
      </c>
      <c r="F498" s="18">
        <v>28959.599999999999</v>
      </c>
    </row>
    <row r="499" spans="1:6">
      <c r="A499" s="15" t="s">
        <v>810</v>
      </c>
      <c r="B499" s="26">
        <v>10</v>
      </c>
      <c r="C499" s="26">
        <v>1</v>
      </c>
      <c r="D499" s="27" t="s">
        <v>698</v>
      </c>
      <c r="E499" s="28" t="s">
        <v>698</v>
      </c>
      <c r="F499" s="16">
        <v>4702.1000000000004</v>
      </c>
    </row>
    <row r="500" spans="1:6" ht="16.899999999999999" hidden="1" customHeight="1">
      <c r="A500" s="15" t="s">
        <v>809</v>
      </c>
      <c r="B500" s="26">
        <v>10</v>
      </c>
      <c r="C500" s="26">
        <v>1</v>
      </c>
      <c r="D500" s="27" t="s">
        <v>808</v>
      </c>
      <c r="E500" s="28" t="s">
        <v>698</v>
      </c>
      <c r="F500" s="16">
        <v>4702.1000000000004</v>
      </c>
    </row>
    <row r="501" spans="1:6" hidden="1">
      <c r="A501" s="15" t="s">
        <v>807</v>
      </c>
      <c r="B501" s="26">
        <v>10</v>
      </c>
      <c r="C501" s="26">
        <v>1</v>
      </c>
      <c r="D501" s="27" t="s">
        <v>806</v>
      </c>
      <c r="E501" s="28" t="s">
        <v>698</v>
      </c>
      <c r="F501" s="16">
        <v>4702.1000000000004</v>
      </c>
    </row>
    <row r="502" spans="1:6" ht="78.75" hidden="1">
      <c r="A502" s="15" t="s">
        <v>805</v>
      </c>
      <c r="B502" s="26">
        <v>10</v>
      </c>
      <c r="C502" s="26">
        <v>1</v>
      </c>
      <c r="D502" s="27" t="s">
        <v>804</v>
      </c>
      <c r="E502" s="28" t="s">
        <v>698</v>
      </c>
      <c r="F502" s="16">
        <v>4702.1000000000004</v>
      </c>
    </row>
    <row r="503" spans="1:6" hidden="1">
      <c r="A503" s="15" t="s">
        <v>709</v>
      </c>
      <c r="B503" s="26">
        <v>10</v>
      </c>
      <c r="C503" s="26">
        <v>1</v>
      </c>
      <c r="D503" s="27" t="s">
        <v>804</v>
      </c>
      <c r="E503" s="28" t="s">
        <v>708</v>
      </c>
      <c r="F503" s="16">
        <v>4702.1000000000004</v>
      </c>
    </row>
    <row r="504" spans="1:6">
      <c r="A504" s="15" t="s">
        <v>738</v>
      </c>
      <c r="B504" s="26">
        <v>10</v>
      </c>
      <c r="C504" s="26">
        <v>3</v>
      </c>
      <c r="D504" s="27" t="s">
        <v>698</v>
      </c>
      <c r="E504" s="28" t="s">
        <v>698</v>
      </c>
      <c r="F504" s="16">
        <v>13684.8</v>
      </c>
    </row>
    <row r="505" spans="1:6" ht="31.5" hidden="1">
      <c r="A505" s="15" t="s">
        <v>715</v>
      </c>
      <c r="B505" s="26">
        <v>10</v>
      </c>
      <c r="C505" s="26">
        <v>3</v>
      </c>
      <c r="D505" s="27" t="s">
        <v>714</v>
      </c>
      <c r="E505" s="28" t="s">
        <v>698</v>
      </c>
      <c r="F505" s="16">
        <v>12217</v>
      </c>
    </row>
    <row r="506" spans="1:6" hidden="1">
      <c r="A506" s="15" t="s">
        <v>734</v>
      </c>
      <c r="B506" s="26">
        <v>10</v>
      </c>
      <c r="C506" s="26">
        <v>3</v>
      </c>
      <c r="D506" s="27" t="s">
        <v>733</v>
      </c>
      <c r="E506" s="28" t="s">
        <v>698</v>
      </c>
      <c r="F506" s="16">
        <v>12217</v>
      </c>
    </row>
    <row r="507" spans="1:6" ht="31.5" hidden="1">
      <c r="A507" s="15" t="s">
        <v>737</v>
      </c>
      <c r="B507" s="26">
        <v>10</v>
      </c>
      <c r="C507" s="26">
        <v>3</v>
      </c>
      <c r="D507" s="27" t="s">
        <v>736</v>
      </c>
      <c r="E507" s="28" t="s">
        <v>698</v>
      </c>
      <c r="F507" s="16">
        <v>12217</v>
      </c>
    </row>
    <row r="508" spans="1:6" hidden="1">
      <c r="A508" s="15" t="s">
        <v>711</v>
      </c>
      <c r="B508" s="26">
        <v>10</v>
      </c>
      <c r="C508" s="26">
        <v>3</v>
      </c>
      <c r="D508" s="27" t="s">
        <v>736</v>
      </c>
      <c r="E508" s="28" t="s">
        <v>710</v>
      </c>
      <c r="F508" s="16">
        <v>176.7</v>
      </c>
    </row>
    <row r="509" spans="1:6" hidden="1">
      <c r="A509" s="15" t="s">
        <v>709</v>
      </c>
      <c r="B509" s="26">
        <v>10</v>
      </c>
      <c r="C509" s="26">
        <v>3</v>
      </c>
      <c r="D509" s="27" t="s">
        <v>736</v>
      </c>
      <c r="E509" s="28" t="s">
        <v>708</v>
      </c>
      <c r="F509" s="16">
        <v>12040.3</v>
      </c>
    </row>
    <row r="510" spans="1:6" hidden="1">
      <c r="A510" s="15" t="s">
        <v>803</v>
      </c>
      <c r="B510" s="26">
        <v>10</v>
      </c>
      <c r="C510" s="26">
        <v>3</v>
      </c>
      <c r="D510" s="27" t="s">
        <v>802</v>
      </c>
      <c r="E510" s="28" t="s">
        <v>698</v>
      </c>
      <c r="F510" s="16">
        <v>1107.5999999999999</v>
      </c>
    </row>
    <row r="511" spans="1:6" ht="17.45" hidden="1" customHeight="1">
      <c r="A511" s="15" t="s">
        <v>801</v>
      </c>
      <c r="B511" s="26">
        <v>10</v>
      </c>
      <c r="C511" s="26">
        <v>3</v>
      </c>
      <c r="D511" s="27" t="s">
        <v>800</v>
      </c>
      <c r="E511" s="28" t="s">
        <v>698</v>
      </c>
      <c r="F511" s="16">
        <v>1107.5999999999999</v>
      </c>
    </row>
    <row r="512" spans="1:6" ht="63" hidden="1">
      <c r="A512" s="15" t="s">
        <v>799</v>
      </c>
      <c r="B512" s="26">
        <v>10</v>
      </c>
      <c r="C512" s="26">
        <v>3</v>
      </c>
      <c r="D512" s="27" t="s">
        <v>798</v>
      </c>
      <c r="E512" s="28" t="s">
        <v>698</v>
      </c>
      <c r="F512" s="16">
        <v>1104.5999999999999</v>
      </c>
    </row>
    <row r="513" spans="1:6" hidden="1">
      <c r="A513" s="15" t="s">
        <v>709</v>
      </c>
      <c r="B513" s="26">
        <v>10</v>
      </c>
      <c r="C513" s="26">
        <v>3</v>
      </c>
      <c r="D513" s="27" t="s">
        <v>798</v>
      </c>
      <c r="E513" s="28" t="s">
        <v>708</v>
      </c>
      <c r="F513" s="16">
        <v>1104.5999999999999</v>
      </c>
    </row>
    <row r="514" spans="1:6" ht="31.5" hidden="1">
      <c r="A514" s="15" t="s">
        <v>797</v>
      </c>
      <c r="B514" s="26">
        <v>10</v>
      </c>
      <c r="C514" s="26">
        <v>3</v>
      </c>
      <c r="D514" s="27" t="s">
        <v>796</v>
      </c>
      <c r="E514" s="28" t="s">
        <v>698</v>
      </c>
      <c r="F514" s="16">
        <v>3</v>
      </c>
    </row>
    <row r="515" spans="1:6" hidden="1">
      <c r="A515" s="15" t="s">
        <v>709</v>
      </c>
      <c r="B515" s="26">
        <v>10</v>
      </c>
      <c r="C515" s="26">
        <v>3</v>
      </c>
      <c r="D515" s="27" t="s">
        <v>796</v>
      </c>
      <c r="E515" s="28" t="s">
        <v>708</v>
      </c>
      <c r="F515" s="16">
        <v>3</v>
      </c>
    </row>
    <row r="516" spans="1:6" ht="31.5" hidden="1">
      <c r="A516" s="15" t="s">
        <v>795</v>
      </c>
      <c r="B516" s="26">
        <v>10</v>
      </c>
      <c r="C516" s="26">
        <v>3</v>
      </c>
      <c r="D516" s="27" t="s">
        <v>794</v>
      </c>
      <c r="E516" s="28" t="s">
        <v>698</v>
      </c>
      <c r="F516" s="16">
        <v>360.2</v>
      </c>
    </row>
    <row r="517" spans="1:6" ht="76.150000000000006" hidden="1" customHeight="1">
      <c r="A517" s="15" t="s">
        <v>793</v>
      </c>
      <c r="B517" s="26">
        <v>10</v>
      </c>
      <c r="C517" s="26">
        <v>3</v>
      </c>
      <c r="D517" s="27" t="s">
        <v>792</v>
      </c>
      <c r="E517" s="28" t="s">
        <v>698</v>
      </c>
      <c r="F517" s="16">
        <v>360.2</v>
      </c>
    </row>
    <row r="518" spans="1:6" ht="47.25" hidden="1">
      <c r="A518" s="15" t="s">
        <v>791</v>
      </c>
      <c r="B518" s="26">
        <v>10</v>
      </c>
      <c r="C518" s="26">
        <v>3</v>
      </c>
      <c r="D518" s="27" t="s">
        <v>790</v>
      </c>
      <c r="E518" s="28" t="s">
        <v>698</v>
      </c>
      <c r="F518" s="16">
        <v>336</v>
      </c>
    </row>
    <row r="519" spans="1:6" hidden="1">
      <c r="A519" s="15" t="s">
        <v>709</v>
      </c>
      <c r="B519" s="26">
        <v>10</v>
      </c>
      <c r="C519" s="26">
        <v>3</v>
      </c>
      <c r="D519" s="27" t="s">
        <v>790</v>
      </c>
      <c r="E519" s="28" t="s">
        <v>708</v>
      </c>
      <c r="F519" s="16">
        <v>336</v>
      </c>
    </row>
    <row r="520" spans="1:6" ht="47.25" hidden="1">
      <c r="A520" s="15" t="s">
        <v>789</v>
      </c>
      <c r="B520" s="26">
        <v>10</v>
      </c>
      <c r="C520" s="26">
        <v>3</v>
      </c>
      <c r="D520" s="27" t="s">
        <v>788</v>
      </c>
      <c r="E520" s="28" t="s">
        <v>698</v>
      </c>
      <c r="F520" s="16">
        <v>24.2</v>
      </c>
    </row>
    <row r="521" spans="1:6" hidden="1">
      <c r="A521" s="15" t="s">
        <v>709</v>
      </c>
      <c r="B521" s="26">
        <v>10</v>
      </c>
      <c r="C521" s="26">
        <v>3</v>
      </c>
      <c r="D521" s="27" t="s">
        <v>788</v>
      </c>
      <c r="E521" s="28" t="s">
        <v>708</v>
      </c>
      <c r="F521" s="16">
        <v>24.2</v>
      </c>
    </row>
    <row r="522" spans="1:6">
      <c r="A522" s="15" t="s">
        <v>205</v>
      </c>
      <c r="B522" s="26">
        <v>10</v>
      </c>
      <c r="C522" s="26">
        <v>4</v>
      </c>
      <c r="D522" s="27" t="s">
        <v>698</v>
      </c>
      <c r="E522" s="28" t="s">
        <v>698</v>
      </c>
      <c r="F522" s="16">
        <v>8380.6</v>
      </c>
    </row>
    <row r="523" spans="1:6" ht="31.5" hidden="1">
      <c r="A523" s="15" t="s">
        <v>715</v>
      </c>
      <c r="B523" s="26">
        <v>10</v>
      </c>
      <c r="C523" s="26">
        <v>4</v>
      </c>
      <c r="D523" s="27" t="s">
        <v>714</v>
      </c>
      <c r="E523" s="28" t="s">
        <v>698</v>
      </c>
      <c r="F523" s="16">
        <v>8380.6</v>
      </c>
    </row>
    <row r="524" spans="1:6" hidden="1">
      <c r="A524" s="15" t="s">
        <v>734</v>
      </c>
      <c r="B524" s="26">
        <v>10</v>
      </c>
      <c r="C524" s="26">
        <v>4</v>
      </c>
      <c r="D524" s="27" t="s">
        <v>733</v>
      </c>
      <c r="E524" s="28" t="s">
        <v>698</v>
      </c>
      <c r="F524" s="16">
        <v>8380.6</v>
      </c>
    </row>
    <row r="525" spans="1:6" ht="47.25" hidden="1">
      <c r="A525" s="15" t="s">
        <v>204</v>
      </c>
      <c r="B525" s="26">
        <v>10</v>
      </c>
      <c r="C525" s="26">
        <v>4</v>
      </c>
      <c r="D525" s="27" t="s">
        <v>203</v>
      </c>
      <c r="E525" s="28" t="s">
        <v>698</v>
      </c>
      <c r="F525" s="16">
        <v>8380.6</v>
      </c>
    </row>
    <row r="526" spans="1:6" hidden="1">
      <c r="A526" s="15" t="s">
        <v>709</v>
      </c>
      <c r="B526" s="26">
        <v>10</v>
      </c>
      <c r="C526" s="26">
        <v>4</v>
      </c>
      <c r="D526" s="27" t="s">
        <v>203</v>
      </c>
      <c r="E526" s="28" t="s">
        <v>708</v>
      </c>
      <c r="F526" s="16">
        <v>8380.6</v>
      </c>
    </row>
    <row r="527" spans="1:6">
      <c r="A527" s="15" t="s">
        <v>735</v>
      </c>
      <c r="B527" s="26">
        <v>10</v>
      </c>
      <c r="C527" s="26">
        <v>6</v>
      </c>
      <c r="D527" s="27" t="s">
        <v>698</v>
      </c>
      <c r="E527" s="28" t="s">
        <v>698</v>
      </c>
      <c r="F527" s="16">
        <v>2192.1</v>
      </c>
    </row>
    <row r="528" spans="1:6" ht="31.5" hidden="1">
      <c r="A528" s="15" t="s">
        <v>715</v>
      </c>
      <c r="B528" s="26">
        <v>10</v>
      </c>
      <c r="C528" s="26">
        <v>6</v>
      </c>
      <c r="D528" s="27" t="s">
        <v>714</v>
      </c>
      <c r="E528" s="28" t="s">
        <v>698</v>
      </c>
      <c r="F528" s="16">
        <v>2092.1</v>
      </c>
    </row>
    <row r="529" spans="1:6" hidden="1">
      <c r="A529" s="15" t="s">
        <v>734</v>
      </c>
      <c r="B529" s="26">
        <v>10</v>
      </c>
      <c r="C529" s="26">
        <v>6</v>
      </c>
      <c r="D529" s="27" t="s">
        <v>733</v>
      </c>
      <c r="E529" s="28" t="s">
        <v>698</v>
      </c>
      <c r="F529" s="16">
        <v>2092.1</v>
      </c>
    </row>
    <row r="530" spans="1:6" ht="63" hidden="1">
      <c r="A530" s="15" t="s">
        <v>732</v>
      </c>
      <c r="B530" s="26">
        <v>10</v>
      </c>
      <c r="C530" s="26">
        <v>6</v>
      </c>
      <c r="D530" s="27" t="s">
        <v>731</v>
      </c>
      <c r="E530" s="28" t="s">
        <v>698</v>
      </c>
      <c r="F530" s="16">
        <v>872.9</v>
      </c>
    </row>
    <row r="531" spans="1:6" ht="47.25" hidden="1">
      <c r="A531" s="15" t="s">
        <v>697</v>
      </c>
      <c r="B531" s="26">
        <v>10</v>
      </c>
      <c r="C531" s="26">
        <v>6</v>
      </c>
      <c r="D531" s="27" t="s">
        <v>731</v>
      </c>
      <c r="E531" s="28" t="s">
        <v>696</v>
      </c>
      <c r="F531" s="16">
        <v>831.3</v>
      </c>
    </row>
    <row r="532" spans="1:6" hidden="1">
      <c r="A532" s="15" t="s">
        <v>711</v>
      </c>
      <c r="B532" s="26">
        <v>10</v>
      </c>
      <c r="C532" s="26">
        <v>6</v>
      </c>
      <c r="D532" s="27" t="s">
        <v>731</v>
      </c>
      <c r="E532" s="28" t="s">
        <v>710</v>
      </c>
      <c r="F532" s="16">
        <v>41.6</v>
      </c>
    </row>
    <row r="533" spans="1:6" ht="63" hidden="1">
      <c r="A533" s="15" t="s">
        <v>787</v>
      </c>
      <c r="B533" s="26">
        <v>10</v>
      </c>
      <c r="C533" s="26">
        <v>6</v>
      </c>
      <c r="D533" s="27" t="s">
        <v>786</v>
      </c>
      <c r="E533" s="28" t="s">
        <v>698</v>
      </c>
      <c r="F533" s="16">
        <v>1219.2</v>
      </c>
    </row>
    <row r="534" spans="1:6" ht="47.25" hidden="1">
      <c r="A534" s="15" t="s">
        <v>697</v>
      </c>
      <c r="B534" s="26">
        <v>10</v>
      </c>
      <c r="C534" s="26">
        <v>6</v>
      </c>
      <c r="D534" s="27" t="s">
        <v>786</v>
      </c>
      <c r="E534" s="28" t="s">
        <v>696</v>
      </c>
      <c r="F534" s="16">
        <v>1114</v>
      </c>
    </row>
    <row r="535" spans="1:6" hidden="1">
      <c r="A535" s="15" t="s">
        <v>711</v>
      </c>
      <c r="B535" s="26">
        <v>10</v>
      </c>
      <c r="C535" s="26">
        <v>6</v>
      </c>
      <c r="D535" s="27" t="s">
        <v>786</v>
      </c>
      <c r="E535" s="28" t="s">
        <v>710</v>
      </c>
      <c r="F535" s="16">
        <v>105.2</v>
      </c>
    </row>
    <row r="536" spans="1:6" ht="47.25" hidden="1">
      <c r="A536" s="15" t="s">
        <v>785</v>
      </c>
      <c r="B536" s="26">
        <v>10</v>
      </c>
      <c r="C536" s="26">
        <v>6</v>
      </c>
      <c r="D536" s="27" t="s">
        <v>784</v>
      </c>
      <c r="E536" s="28" t="s">
        <v>698</v>
      </c>
      <c r="F536" s="16">
        <v>100</v>
      </c>
    </row>
    <row r="537" spans="1:6" ht="47.25" hidden="1">
      <c r="A537" s="15" t="s">
        <v>783</v>
      </c>
      <c r="B537" s="26">
        <v>10</v>
      </c>
      <c r="C537" s="26">
        <v>6</v>
      </c>
      <c r="D537" s="27" t="s">
        <v>782</v>
      </c>
      <c r="E537" s="28" t="s">
        <v>698</v>
      </c>
      <c r="F537" s="16">
        <v>100</v>
      </c>
    </row>
    <row r="538" spans="1:6" ht="47.25" hidden="1">
      <c r="A538" s="15" t="s">
        <v>781</v>
      </c>
      <c r="B538" s="26">
        <v>10</v>
      </c>
      <c r="C538" s="26">
        <v>6</v>
      </c>
      <c r="D538" s="27" t="s">
        <v>780</v>
      </c>
      <c r="E538" s="28" t="s">
        <v>698</v>
      </c>
      <c r="F538" s="16">
        <v>100</v>
      </c>
    </row>
    <row r="539" spans="1:6" hidden="1">
      <c r="A539" s="15" t="s">
        <v>711</v>
      </c>
      <c r="B539" s="26">
        <v>10</v>
      </c>
      <c r="C539" s="26">
        <v>6</v>
      </c>
      <c r="D539" s="27" t="s">
        <v>780</v>
      </c>
      <c r="E539" s="28" t="s">
        <v>710</v>
      </c>
      <c r="F539" s="16">
        <v>100</v>
      </c>
    </row>
    <row r="540" spans="1:6" s="19" customFormat="1">
      <c r="A540" s="17" t="s">
        <v>730</v>
      </c>
      <c r="B540" s="23">
        <v>11</v>
      </c>
      <c r="C540" s="23">
        <v>0</v>
      </c>
      <c r="D540" s="24" t="s">
        <v>698</v>
      </c>
      <c r="E540" s="25" t="s">
        <v>698</v>
      </c>
      <c r="F540" s="18">
        <v>1046.8</v>
      </c>
    </row>
    <row r="541" spans="1:6">
      <c r="A541" s="15" t="s">
        <v>729</v>
      </c>
      <c r="B541" s="26">
        <v>11</v>
      </c>
      <c r="C541" s="26">
        <v>1</v>
      </c>
      <c r="D541" s="27" t="s">
        <v>698</v>
      </c>
      <c r="E541" s="28" t="s">
        <v>698</v>
      </c>
      <c r="F541" s="16">
        <v>1046.8</v>
      </c>
    </row>
    <row r="542" spans="1:6" hidden="1">
      <c r="A542" s="15" t="s">
        <v>202</v>
      </c>
      <c r="B542" s="26">
        <v>11</v>
      </c>
      <c r="C542" s="26">
        <v>1</v>
      </c>
      <c r="D542" s="27" t="s">
        <v>201</v>
      </c>
      <c r="E542" s="28" t="s">
        <v>698</v>
      </c>
      <c r="F542" s="16">
        <v>47.9</v>
      </c>
    </row>
    <row r="543" spans="1:6" hidden="1">
      <c r="A543" s="15" t="s">
        <v>200</v>
      </c>
      <c r="B543" s="26">
        <v>11</v>
      </c>
      <c r="C543" s="26">
        <v>1</v>
      </c>
      <c r="D543" s="27" t="s">
        <v>199</v>
      </c>
      <c r="E543" s="28" t="s">
        <v>698</v>
      </c>
      <c r="F543" s="16">
        <v>47.9</v>
      </c>
    </row>
    <row r="544" spans="1:6" ht="31.5" hidden="1">
      <c r="A544" s="15" t="s">
        <v>198</v>
      </c>
      <c r="B544" s="26">
        <v>11</v>
      </c>
      <c r="C544" s="26">
        <v>1</v>
      </c>
      <c r="D544" s="27" t="s">
        <v>197</v>
      </c>
      <c r="E544" s="28" t="s">
        <v>698</v>
      </c>
      <c r="F544" s="16">
        <v>47.9</v>
      </c>
    </row>
    <row r="545" spans="1:6" hidden="1">
      <c r="A545" s="15" t="s">
        <v>711</v>
      </c>
      <c r="B545" s="26">
        <v>11</v>
      </c>
      <c r="C545" s="26">
        <v>1</v>
      </c>
      <c r="D545" s="27" t="s">
        <v>197</v>
      </c>
      <c r="E545" s="28" t="s">
        <v>710</v>
      </c>
      <c r="F545" s="16">
        <v>47.9</v>
      </c>
    </row>
    <row r="546" spans="1:6" ht="31.5" hidden="1">
      <c r="A546" s="15" t="s">
        <v>779</v>
      </c>
      <c r="B546" s="26">
        <v>11</v>
      </c>
      <c r="C546" s="26">
        <v>1</v>
      </c>
      <c r="D546" s="27" t="s">
        <v>778</v>
      </c>
      <c r="E546" s="28" t="s">
        <v>698</v>
      </c>
      <c r="F546" s="16">
        <v>948.6</v>
      </c>
    </row>
    <row r="547" spans="1:6" ht="31.5" hidden="1">
      <c r="A547" s="15" t="s">
        <v>777</v>
      </c>
      <c r="B547" s="26">
        <v>11</v>
      </c>
      <c r="C547" s="26">
        <v>1</v>
      </c>
      <c r="D547" s="27" t="s">
        <v>776</v>
      </c>
      <c r="E547" s="28" t="s">
        <v>698</v>
      </c>
      <c r="F547" s="16">
        <v>948.6</v>
      </c>
    </row>
    <row r="548" spans="1:6" ht="63" hidden="1">
      <c r="A548" s="15" t="s">
        <v>775</v>
      </c>
      <c r="B548" s="26">
        <v>11</v>
      </c>
      <c r="C548" s="26">
        <v>1</v>
      </c>
      <c r="D548" s="27" t="s">
        <v>774</v>
      </c>
      <c r="E548" s="28" t="s">
        <v>698</v>
      </c>
      <c r="F548" s="16">
        <v>550</v>
      </c>
    </row>
    <row r="549" spans="1:6" hidden="1">
      <c r="A549" s="15" t="s">
        <v>711</v>
      </c>
      <c r="B549" s="26">
        <v>11</v>
      </c>
      <c r="C549" s="26">
        <v>1</v>
      </c>
      <c r="D549" s="27" t="s">
        <v>774</v>
      </c>
      <c r="E549" s="28" t="s">
        <v>710</v>
      </c>
      <c r="F549" s="16">
        <v>550</v>
      </c>
    </row>
    <row r="550" spans="1:6" hidden="1">
      <c r="A550" s="15" t="s">
        <v>773</v>
      </c>
      <c r="B550" s="26">
        <v>11</v>
      </c>
      <c r="C550" s="26">
        <v>1</v>
      </c>
      <c r="D550" s="27" t="s">
        <v>772</v>
      </c>
      <c r="E550" s="28" t="s">
        <v>698</v>
      </c>
      <c r="F550" s="16">
        <v>74.8</v>
      </c>
    </row>
    <row r="551" spans="1:6" hidden="1">
      <c r="A551" s="15" t="s">
        <v>711</v>
      </c>
      <c r="B551" s="26">
        <v>11</v>
      </c>
      <c r="C551" s="26">
        <v>1</v>
      </c>
      <c r="D551" s="27" t="s">
        <v>772</v>
      </c>
      <c r="E551" s="28" t="s">
        <v>710</v>
      </c>
      <c r="F551" s="16">
        <v>74.8</v>
      </c>
    </row>
    <row r="552" spans="1:6" ht="31.5" hidden="1">
      <c r="A552" s="15" t="s">
        <v>771</v>
      </c>
      <c r="B552" s="26">
        <v>11</v>
      </c>
      <c r="C552" s="26">
        <v>1</v>
      </c>
      <c r="D552" s="27" t="s">
        <v>770</v>
      </c>
      <c r="E552" s="28" t="s">
        <v>698</v>
      </c>
      <c r="F552" s="16">
        <v>277.39999999999998</v>
      </c>
    </row>
    <row r="553" spans="1:6" hidden="1">
      <c r="A553" s="15" t="s">
        <v>711</v>
      </c>
      <c r="B553" s="26">
        <v>11</v>
      </c>
      <c r="C553" s="26">
        <v>1</v>
      </c>
      <c r="D553" s="27" t="s">
        <v>770</v>
      </c>
      <c r="E553" s="28" t="s">
        <v>710</v>
      </c>
      <c r="F553" s="16">
        <v>277.39999999999998</v>
      </c>
    </row>
    <row r="554" spans="1:6" ht="31.5" hidden="1">
      <c r="A554" s="15" t="s">
        <v>769</v>
      </c>
      <c r="B554" s="26">
        <v>11</v>
      </c>
      <c r="C554" s="26">
        <v>1</v>
      </c>
      <c r="D554" s="27" t="s">
        <v>768</v>
      </c>
      <c r="E554" s="28" t="s">
        <v>698</v>
      </c>
      <c r="F554" s="16">
        <v>46.4</v>
      </c>
    </row>
    <row r="555" spans="1:6" hidden="1">
      <c r="A555" s="15" t="s">
        <v>711</v>
      </c>
      <c r="B555" s="26">
        <v>11</v>
      </c>
      <c r="C555" s="26">
        <v>1</v>
      </c>
      <c r="D555" s="27" t="s">
        <v>768</v>
      </c>
      <c r="E555" s="28" t="s">
        <v>710</v>
      </c>
      <c r="F555" s="16">
        <v>46.4</v>
      </c>
    </row>
    <row r="556" spans="1:6" ht="31.5" hidden="1">
      <c r="A556" s="15" t="s">
        <v>728</v>
      </c>
      <c r="B556" s="26">
        <v>11</v>
      </c>
      <c r="C556" s="26">
        <v>1</v>
      </c>
      <c r="D556" s="27" t="s">
        <v>727</v>
      </c>
      <c r="E556" s="28" t="s">
        <v>698</v>
      </c>
      <c r="F556" s="16">
        <v>50.3</v>
      </c>
    </row>
    <row r="557" spans="1:6" hidden="1">
      <c r="A557" s="15" t="s">
        <v>726</v>
      </c>
      <c r="B557" s="26">
        <v>11</v>
      </c>
      <c r="C557" s="26">
        <v>1</v>
      </c>
      <c r="D557" s="27" t="s">
        <v>725</v>
      </c>
      <c r="E557" s="28" t="s">
        <v>698</v>
      </c>
      <c r="F557" s="16">
        <v>50.3</v>
      </c>
    </row>
    <row r="558" spans="1:6" hidden="1">
      <c r="A558" s="15" t="s">
        <v>720</v>
      </c>
      <c r="B558" s="26">
        <v>11</v>
      </c>
      <c r="C558" s="26">
        <v>1</v>
      </c>
      <c r="D558" s="27" t="s">
        <v>719</v>
      </c>
      <c r="E558" s="28" t="s">
        <v>698</v>
      </c>
      <c r="F558" s="16">
        <v>50.3</v>
      </c>
    </row>
    <row r="559" spans="1:6" hidden="1">
      <c r="A559" s="15" t="s">
        <v>711</v>
      </c>
      <c r="B559" s="26">
        <v>11</v>
      </c>
      <c r="C559" s="26">
        <v>1</v>
      </c>
      <c r="D559" s="27" t="s">
        <v>719</v>
      </c>
      <c r="E559" s="28" t="s">
        <v>710</v>
      </c>
      <c r="F559" s="16">
        <v>50.3</v>
      </c>
    </row>
    <row r="560" spans="1:6" s="19" customFormat="1">
      <c r="A560" s="17" t="s">
        <v>120</v>
      </c>
      <c r="B560" s="23">
        <v>12</v>
      </c>
      <c r="C560" s="23">
        <v>0</v>
      </c>
      <c r="D560" s="24" t="s">
        <v>698</v>
      </c>
      <c r="E560" s="25" t="s">
        <v>698</v>
      </c>
      <c r="F560" s="18">
        <v>2655</v>
      </c>
    </row>
    <row r="561" spans="1:6">
      <c r="A561" s="15" t="s">
        <v>119</v>
      </c>
      <c r="B561" s="26">
        <v>12</v>
      </c>
      <c r="C561" s="26">
        <v>2</v>
      </c>
      <c r="D561" s="27" t="s">
        <v>698</v>
      </c>
      <c r="E561" s="28" t="s">
        <v>698</v>
      </c>
      <c r="F561" s="16">
        <v>2655</v>
      </c>
    </row>
    <row r="562" spans="1:6" hidden="1">
      <c r="A562" s="15" t="s">
        <v>118</v>
      </c>
      <c r="B562" s="26">
        <v>12</v>
      </c>
      <c r="C562" s="26">
        <v>2</v>
      </c>
      <c r="D562" s="27" t="s">
        <v>117</v>
      </c>
      <c r="E562" s="28" t="s">
        <v>698</v>
      </c>
      <c r="F562" s="16">
        <v>2655</v>
      </c>
    </row>
    <row r="563" spans="1:6" hidden="1">
      <c r="A563" s="15" t="s">
        <v>116</v>
      </c>
      <c r="B563" s="26">
        <v>12</v>
      </c>
      <c r="C563" s="26">
        <v>2</v>
      </c>
      <c r="D563" s="27" t="s">
        <v>115</v>
      </c>
      <c r="E563" s="28" t="s">
        <v>698</v>
      </c>
      <c r="F563" s="16">
        <v>2655</v>
      </c>
    </row>
    <row r="564" spans="1:6" hidden="1">
      <c r="A564" s="15" t="s">
        <v>707</v>
      </c>
      <c r="B564" s="26">
        <v>12</v>
      </c>
      <c r="C564" s="26">
        <v>2</v>
      </c>
      <c r="D564" s="27" t="s">
        <v>115</v>
      </c>
      <c r="E564" s="28" t="s">
        <v>705</v>
      </c>
      <c r="F564" s="16">
        <v>2655</v>
      </c>
    </row>
    <row r="565" spans="1:6" s="19" customFormat="1" ht="31.5">
      <c r="A565" s="17" t="s">
        <v>184</v>
      </c>
      <c r="B565" s="23">
        <v>13</v>
      </c>
      <c r="C565" s="23">
        <v>0</v>
      </c>
      <c r="D565" s="24" t="s">
        <v>698</v>
      </c>
      <c r="E565" s="25" t="s">
        <v>698</v>
      </c>
      <c r="F565" s="18">
        <v>1604</v>
      </c>
    </row>
    <row r="566" spans="1:6" ht="17.45" customHeight="1">
      <c r="A566" s="15" t="s">
        <v>183</v>
      </c>
      <c r="B566" s="26">
        <v>13</v>
      </c>
      <c r="C566" s="26">
        <v>1</v>
      </c>
      <c r="D566" s="27" t="s">
        <v>698</v>
      </c>
      <c r="E566" s="28" t="s">
        <v>698</v>
      </c>
      <c r="F566" s="16">
        <v>1604</v>
      </c>
    </row>
    <row r="567" spans="1:6" ht="31.5" hidden="1">
      <c r="A567" s="15" t="s">
        <v>171</v>
      </c>
      <c r="B567" s="26">
        <v>13</v>
      </c>
      <c r="C567" s="26">
        <v>1</v>
      </c>
      <c r="D567" s="27" t="s">
        <v>170</v>
      </c>
      <c r="E567" s="28" t="s">
        <v>698</v>
      </c>
      <c r="F567" s="16">
        <v>1604</v>
      </c>
    </row>
    <row r="568" spans="1:6" ht="17.45" hidden="1" customHeight="1">
      <c r="A568" s="15" t="s">
        <v>169</v>
      </c>
      <c r="B568" s="26">
        <v>13</v>
      </c>
      <c r="C568" s="26">
        <v>1</v>
      </c>
      <c r="D568" s="27" t="s">
        <v>168</v>
      </c>
      <c r="E568" s="28" t="s">
        <v>698</v>
      </c>
      <c r="F568" s="16">
        <v>1604</v>
      </c>
    </row>
    <row r="569" spans="1:6" hidden="1">
      <c r="A569" s="15" t="s">
        <v>182</v>
      </c>
      <c r="B569" s="26">
        <v>13</v>
      </c>
      <c r="C569" s="26">
        <v>1</v>
      </c>
      <c r="D569" s="27" t="s">
        <v>180</v>
      </c>
      <c r="E569" s="28" t="s">
        <v>698</v>
      </c>
      <c r="F569" s="16">
        <v>1604</v>
      </c>
    </row>
    <row r="570" spans="1:6" hidden="1">
      <c r="A570" s="15" t="s">
        <v>181</v>
      </c>
      <c r="B570" s="26">
        <v>13</v>
      </c>
      <c r="C570" s="26">
        <v>1</v>
      </c>
      <c r="D570" s="27" t="s">
        <v>180</v>
      </c>
      <c r="E570" s="28" t="s">
        <v>179</v>
      </c>
      <c r="F570" s="16">
        <v>1604</v>
      </c>
    </row>
    <row r="571" spans="1:6" s="19" customFormat="1" ht="32.450000000000003" customHeight="1">
      <c r="A571" s="17" t="s">
        <v>178</v>
      </c>
      <c r="B571" s="23">
        <v>14</v>
      </c>
      <c r="C571" s="23">
        <v>0</v>
      </c>
      <c r="D571" s="24" t="s">
        <v>698</v>
      </c>
      <c r="E571" s="25" t="s">
        <v>698</v>
      </c>
      <c r="F571" s="18">
        <v>87270.8</v>
      </c>
    </row>
    <row r="572" spans="1:6" ht="31.15" customHeight="1">
      <c r="A572" s="15" t="s">
        <v>177</v>
      </c>
      <c r="B572" s="26">
        <v>14</v>
      </c>
      <c r="C572" s="26">
        <v>1</v>
      </c>
      <c r="D572" s="27" t="s">
        <v>698</v>
      </c>
      <c r="E572" s="28" t="s">
        <v>698</v>
      </c>
      <c r="F572" s="16">
        <v>79270.8</v>
      </c>
    </row>
    <row r="573" spans="1:6" ht="31.5" hidden="1">
      <c r="A573" s="15" t="s">
        <v>171</v>
      </c>
      <c r="B573" s="26">
        <v>14</v>
      </c>
      <c r="C573" s="26">
        <v>1</v>
      </c>
      <c r="D573" s="27" t="s">
        <v>170</v>
      </c>
      <c r="E573" s="28" t="s">
        <v>698</v>
      </c>
      <c r="F573" s="16">
        <v>79270.8</v>
      </c>
    </row>
    <row r="574" spans="1:6" ht="17.45" hidden="1" customHeight="1">
      <c r="A574" s="15" t="s">
        <v>169</v>
      </c>
      <c r="B574" s="26">
        <v>14</v>
      </c>
      <c r="C574" s="26">
        <v>1</v>
      </c>
      <c r="D574" s="27" t="s">
        <v>168</v>
      </c>
      <c r="E574" s="28" t="s">
        <v>698</v>
      </c>
      <c r="F574" s="16">
        <v>79270.8</v>
      </c>
    </row>
    <row r="575" spans="1:6" ht="31.5" hidden="1">
      <c r="A575" s="15" t="s">
        <v>176</v>
      </c>
      <c r="B575" s="26">
        <v>14</v>
      </c>
      <c r="C575" s="26">
        <v>1</v>
      </c>
      <c r="D575" s="27" t="s">
        <v>175</v>
      </c>
      <c r="E575" s="28" t="s">
        <v>698</v>
      </c>
      <c r="F575" s="16">
        <v>75419.199999999997</v>
      </c>
    </row>
    <row r="576" spans="1:6" hidden="1">
      <c r="A576" s="15" t="s">
        <v>166</v>
      </c>
      <c r="B576" s="26">
        <v>14</v>
      </c>
      <c r="C576" s="26">
        <v>1</v>
      </c>
      <c r="D576" s="27" t="s">
        <v>175</v>
      </c>
      <c r="E576" s="28" t="s">
        <v>164</v>
      </c>
      <c r="F576" s="16">
        <v>75419.199999999997</v>
      </c>
    </row>
    <row r="577" spans="1:7" ht="47.25" hidden="1">
      <c r="A577" s="15" t="s">
        <v>174</v>
      </c>
      <c r="B577" s="26">
        <v>14</v>
      </c>
      <c r="C577" s="26">
        <v>1</v>
      </c>
      <c r="D577" s="27" t="s">
        <v>173</v>
      </c>
      <c r="E577" s="28" t="s">
        <v>698</v>
      </c>
      <c r="F577" s="16">
        <v>3851.6</v>
      </c>
    </row>
    <row r="578" spans="1:7" hidden="1">
      <c r="A578" s="15" t="s">
        <v>166</v>
      </c>
      <c r="B578" s="26">
        <v>14</v>
      </c>
      <c r="C578" s="26">
        <v>1</v>
      </c>
      <c r="D578" s="27" t="s">
        <v>173</v>
      </c>
      <c r="E578" s="28" t="s">
        <v>164</v>
      </c>
      <c r="F578" s="16">
        <v>3851.6</v>
      </c>
    </row>
    <row r="579" spans="1:7">
      <c r="A579" s="15" t="s">
        <v>172</v>
      </c>
      <c r="B579" s="26">
        <v>14</v>
      </c>
      <c r="C579" s="26">
        <v>3</v>
      </c>
      <c r="D579" s="27" t="s">
        <v>698</v>
      </c>
      <c r="E579" s="28" t="s">
        <v>698</v>
      </c>
      <c r="F579" s="16">
        <v>8000</v>
      </c>
    </row>
    <row r="580" spans="1:7" ht="31.5" hidden="1">
      <c r="A580" s="15" t="s">
        <v>171</v>
      </c>
      <c r="B580" s="26">
        <v>14</v>
      </c>
      <c r="C580" s="26">
        <v>3</v>
      </c>
      <c r="D580" s="27" t="s">
        <v>170</v>
      </c>
      <c r="E580" s="28" t="s">
        <v>698</v>
      </c>
      <c r="F580" s="16">
        <v>8000</v>
      </c>
    </row>
    <row r="581" spans="1:7" ht="16.149999999999999" hidden="1" customHeight="1">
      <c r="A581" s="15" t="s">
        <v>169</v>
      </c>
      <c r="B581" s="26">
        <v>14</v>
      </c>
      <c r="C581" s="26">
        <v>3</v>
      </c>
      <c r="D581" s="27" t="s">
        <v>168</v>
      </c>
      <c r="E581" s="28" t="s">
        <v>698</v>
      </c>
      <c r="F581" s="16">
        <v>8000</v>
      </c>
    </row>
    <row r="582" spans="1:7" ht="47.25" hidden="1">
      <c r="A582" s="15" t="s">
        <v>167</v>
      </c>
      <c r="B582" s="26">
        <v>14</v>
      </c>
      <c r="C582" s="26">
        <v>3</v>
      </c>
      <c r="D582" s="27" t="s">
        <v>165</v>
      </c>
      <c r="E582" s="28" t="s">
        <v>698</v>
      </c>
      <c r="F582" s="16">
        <v>8000</v>
      </c>
    </row>
    <row r="583" spans="1:7" hidden="1">
      <c r="A583" s="15" t="s">
        <v>166</v>
      </c>
      <c r="B583" s="26">
        <v>14</v>
      </c>
      <c r="C583" s="26">
        <v>3</v>
      </c>
      <c r="D583" s="27" t="s">
        <v>165</v>
      </c>
      <c r="E583" s="28" t="s">
        <v>164</v>
      </c>
      <c r="F583" s="16">
        <v>8000</v>
      </c>
    </row>
    <row r="584" spans="1:7">
      <c r="A584" s="265" t="s">
        <v>358</v>
      </c>
      <c r="B584" s="265"/>
      <c r="C584" s="265"/>
      <c r="D584" s="265"/>
      <c r="E584" s="265"/>
      <c r="F584" s="18">
        <v>962946.6</v>
      </c>
    </row>
    <row r="585" spans="1:7" ht="25.5" customHeight="1">
      <c r="A585" s="14"/>
      <c r="B585" s="29"/>
      <c r="C585" s="29"/>
      <c r="D585" s="30"/>
      <c r="E585" s="30"/>
      <c r="F585" s="5"/>
    </row>
    <row r="586" spans="1:7" s="7" customFormat="1" ht="13.15" customHeight="1">
      <c r="A586" s="20" t="s">
        <v>359</v>
      </c>
      <c r="B586" s="21"/>
      <c r="C586" s="266" t="s">
        <v>360</v>
      </c>
      <c r="D586" s="270"/>
      <c r="E586" s="270"/>
      <c r="F586" s="266"/>
      <c r="G586" s="22"/>
    </row>
  </sheetData>
  <autoFilter ref="A20:AB584">
    <filterColumn colId="3">
      <filters blank="1"/>
    </filterColumn>
  </autoFilter>
  <mergeCells count="6">
    <mergeCell ref="C586:F586"/>
    <mergeCell ref="A16:F16"/>
    <mergeCell ref="A18:A19"/>
    <mergeCell ref="B18:E18"/>
    <mergeCell ref="F18:F19"/>
    <mergeCell ref="A584:E584"/>
  </mergeCells>
  <phoneticPr fontId="0" type="noConversion"/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G494"/>
  <sheetViews>
    <sheetView showGridLines="0" workbookViewId="0">
      <selection activeCell="A12" sqref="A12"/>
    </sheetView>
  </sheetViews>
  <sheetFormatPr defaultRowHeight="12.75"/>
  <cols>
    <col min="1" max="1" width="75.140625" style="1" customWidth="1"/>
    <col min="2" max="2" width="6.5703125" style="40" customWidth="1"/>
    <col min="3" max="3" width="9.7109375" style="40" customWidth="1"/>
    <col min="4" max="4" width="12.28515625" style="40" hidden="1" customWidth="1"/>
    <col min="5" max="5" width="8.5703125" style="40" hidden="1" customWidth="1"/>
    <col min="6" max="6" width="9.85546875" style="1" bestFit="1" customWidth="1"/>
    <col min="7" max="7" width="10.28515625" style="1" bestFit="1" customWidth="1"/>
    <col min="8" max="16384" width="9.140625" style="1"/>
  </cols>
  <sheetData>
    <row r="1" spans="1:7" s="7" customFormat="1" ht="15.75">
      <c r="B1" s="8"/>
      <c r="C1" s="8"/>
      <c r="D1" s="8"/>
      <c r="E1" s="8"/>
    </row>
    <row r="2" spans="1:7" s="7" customFormat="1" ht="15.75">
      <c r="B2" s="8"/>
      <c r="C2" s="8"/>
      <c r="D2" s="8"/>
      <c r="E2" s="8"/>
    </row>
    <row r="3" spans="1:7" s="7" customFormat="1" ht="15.75">
      <c r="B3" s="8"/>
      <c r="C3" s="8"/>
      <c r="D3" s="8"/>
      <c r="E3" s="8"/>
    </row>
    <row r="4" spans="1:7" s="7" customFormat="1" ht="15.75">
      <c r="B4" s="8"/>
      <c r="C4" s="8"/>
      <c r="D4" s="8"/>
      <c r="E4" s="8"/>
    </row>
    <row r="5" spans="1:7" s="7" customFormat="1" ht="15.75">
      <c r="B5" s="8"/>
      <c r="C5" s="8"/>
      <c r="D5" s="8"/>
      <c r="E5" s="8"/>
    </row>
    <row r="6" spans="1:7" s="7" customFormat="1" ht="15.75">
      <c r="B6" s="8"/>
      <c r="C6" s="8"/>
      <c r="D6" s="8"/>
      <c r="E6" s="8"/>
    </row>
    <row r="7" spans="1:7" s="7" customFormat="1" ht="15.75">
      <c r="B7" s="8"/>
      <c r="C7" s="8"/>
      <c r="D7" s="8"/>
      <c r="E7" s="8"/>
    </row>
    <row r="8" spans="1:7" s="9" customFormat="1">
      <c r="B8" s="10"/>
      <c r="C8" s="10"/>
      <c r="D8" s="10"/>
      <c r="E8" s="10"/>
    </row>
    <row r="9" spans="1:7" s="9" customFormat="1">
      <c r="B9" s="10"/>
      <c r="C9" s="10"/>
      <c r="D9" s="10"/>
      <c r="E9" s="10"/>
    </row>
    <row r="10" spans="1:7" s="9" customFormat="1">
      <c r="B10" s="10"/>
      <c r="C10" s="10"/>
      <c r="D10" s="10"/>
      <c r="E10" s="10"/>
    </row>
    <row r="11" spans="1:7" s="9" customFormat="1">
      <c r="B11" s="10"/>
      <c r="C11" s="10"/>
      <c r="D11" s="10"/>
      <c r="E11" s="10"/>
    </row>
    <row r="12" spans="1:7" s="9" customFormat="1">
      <c r="B12" s="10"/>
      <c r="C12" s="10"/>
      <c r="D12" s="10"/>
      <c r="E12" s="10"/>
    </row>
    <row r="13" spans="1:7" s="9" customFormat="1">
      <c r="B13" s="10"/>
      <c r="C13" s="10"/>
      <c r="D13" s="10"/>
      <c r="E13" s="10"/>
    </row>
    <row r="14" spans="1:7" s="9" customFormat="1">
      <c r="B14" s="10"/>
      <c r="C14" s="10"/>
      <c r="D14" s="10"/>
      <c r="E14" s="10"/>
    </row>
    <row r="15" spans="1:7" s="9" customFormat="1" ht="42" customHeight="1">
      <c r="A15" s="263" t="s">
        <v>366</v>
      </c>
      <c r="B15" s="263"/>
      <c r="C15" s="263"/>
      <c r="D15" s="263"/>
      <c r="E15" s="263"/>
      <c r="F15" s="263"/>
      <c r="G15" s="263"/>
    </row>
    <row r="16" spans="1:7" ht="16.5" customHeight="1">
      <c r="A16" s="36"/>
      <c r="B16" s="38"/>
      <c r="C16" s="38"/>
      <c r="D16" s="38"/>
      <c r="E16" s="38"/>
      <c r="F16" s="2"/>
      <c r="G16" s="2"/>
    </row>
    <row r="17" spans="1:7">
      <c r="A17" s="269" t="s">
        <v>351</v>
      </c>
      <c r="B17" s="269" t="s">
        <v>352</v>
      </c>
      <c r="C17" s="269"/>
      <c r="D17" s="269"/>
      <c r="E17" s="269"/>
      <c r="F17" s="268" t="s">
        <v>362</v>
      </c>
      <c r="G17" s="268"/>
    </row>
    <row r="18" spans="1:7" ht="24">
      <c r="A18" s="269"/>
      <c r="B18" s="32" t="s">
        <v>354</v>
      </c>
      <c r="C18" s="32" t="s">
        <v>355</v>
      </c>
      <c r="D18" s="32" t="s">
        <v>356</v>
      </c>
      <c r="E18" s="32" t="s">
        <v>357</v>
      </c>
      <c r="F18" s="33">
        <v>2018</v>
      </c>
      <c r="G18" s="33">
        <v>2019</v>
      </c>
    </row>
    <row r="19" spans="1:7" ht="12.75" customHeight="1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5">
        <v>6</v>
      </c>
      <c r="G19" s="35">
        <v>7</v>
      </c>
    </row>
    <row r="20" spans="1:7" s="19" customFormat="1" ht="15.75">
      <c r="A20" s="17" t="s">
        <v>717</v>
      </c>
      <c r="B20" s="23">
        <v>1</v>
      </c>
      <c r="C20" s="23">
        <v>0</v>
      </c>
      <c r="D20" s="24" t="s">
        <v>698</v>
      </c>
      <c r="E20" s="25" t="s">
        <v>698</v>
      </c>
      <c r="F20" s="18">
        <v>52787.5</v>
      </c>
      <c r="G20" s="18">
        <v>57617</v>
      </c>
    </row>
    <row r="21" spans="1:7" s="3" customFormat="1" ht="31.5">
      <c r="A21" s="15" t="s">
        <v>107</v>
      </c>
      <c r="B21" s="26">
        <v>1</v>
      </c>
      <c r="C21" s="26">
        <v>2</v>
      </c>
      <c r="D21" s="27" t="s">
        <v>698</v>
      </c>
      <c r="E21" s="28" t="s">
        <v>698</v>
      </c>
      <c r="F21" s="16">
        <v>1650.9</v>
      </c>
      <c r="G21" s="16">
        <v>1595.9</v>
      </c>
    </row>
    <row r="22" spans="1:7" s="3" customFormat="1" ht="31.5" hidden="1">
      <c r="A22" s="15" t="s">
        <v>715</v>
      </c>
      <c r="B22" s="26">
        <v>1</v>
      </c>
      <c r="C22" s="26">
        <v>2</v>
      </c>
      <c r="D22" s="27" t="s">
        <v>714</v>
      </c>
      <c r="E22" s="28" t="s">
        <v>698</v>
      </c>
      <c r="F22" s="16">
        <v>1650.9</v>
      </c>
      <c r="G22" s="16">
        <v>1595.9</v>
      </c>
    </row>
    <row r="23" spans="1:7" s="3" customFormat="1" ht="15.75" hidden="1">
      <c r="A23" s="15" t="s">
        <v>106</v>
      </c>
      <c r="B23" s="26">
        <v>1</v>
      </c>
      <c r="C23" s="26">
        <v>2</v>
      </c>
      <c r="D23" s="27" t="s">
        <v>105</v>
      </c>
      <c r="E23" s="28" t="s">
        <v>698</v>
      </c>
      <c r="F23" s="16">
        <v>1650.9</v>
      </c>
      <c r="G23" s="16">
        <v>1595.9</v>
      </c>
    </row>
    <row r="24" spans="1:7" s="3" customFormat="1" ht="15.75" hidden="1">
      <c r="A24" s="15" t="s">
        <v>701</v>
      </c>
      <c r="B24" s="26">
        <v>1</v>
      </c>
      <c r="C24" s="26">
        <v>2</v>
      </c>
      <c r="D24" s="27" t="s">
        <v>104</v>
      </c>
      <c r="E24" s="28" t="s">
        <v>698</v>
      </c>
      <c r="F24" s="16">
        <v>1250.9000000000001</v>
      </c>
      <c r="G24" s="16">
        <v>1195.9000000000001</v>
      </c>
    </row>
    <row r="25" spans="1:7" s="3" customFormat="1" ht="63" hidden="1">
      <c r="A25" s="15" t="s">
        <v>697</v>
      </c>
      <c r="B25" s="26">
        <v>1</v>
      </c>
      <c r="C25" s="26">
        <v>2</v>
      </c>
      <c r="D25" s="27" t="s">
        <v>104</v>
      </c>
      <c r="E25" s="28" t="s">
        <v>696</v>
      </c>
      <c r="F25" s="16">
        <v>1250.9000000000001</v>
      </c>
      <c r="G25" s="16">
        <v>1195.9000000000001</v>
      </c>
    </row>
    <row r="26" spans="1:7" s="3" customFormat="1" ht="47.25" hidden="1">
      <c r="A26" s="15" t="s">
        <v>699</v>
      </c>
      <c r="B26" s="26">
        <v>1</v>
      </c>
      <c r="C26" s="26">
        <v>2</v>
      </c>
      <c r="D26" s="27" t="s">
        <v>103</v>
      </c>
      <c r="E26" s="28" t="s">
        <v>698</v>
      </c>
      <c r="F26" s="16">
        <v>400</v>
      </c>
      <c r="G26" s="16">
        <v>400</v>
      </c>
    </row>
    <row r="27" spans="1:7" s="3" customFormat="1" ht="63" hidden="1">
      <c r="A27" s="15" t="s">
        <v>697</v>
      </c>
      <c r="B27" s="26">
        <v>1</v>
      </c>
      <c r="C27" s="26">
        <v>2</v>
      </c>
      <c r="D27" s="27" t="s">
        <v>103</v>
      </c>
      <c r="E27" s="28" t="s">
        <v>696</v>
      </c>
      <c r="F27" s="16">
        <v>400</v>
      </c>
      <c r="G27" s="16">
        <v>400</v>
      </c>
    </row>
    <row r="28" spans="1:7" s="3" customFormat="1" ht="28.15" customHeight="1">
      <c r="A28" s="15" t="s">
        <v>113</v>
      </c>
      <c r="B28" s="26">
        <v>1</v>
      </c>
      <c r="C28" s="26">
        <v>3</v>
      </c>
      <c r="D28" s="27" t="s">
        <v>698</v>
      </c>
      <c r="E28" s="28" t="s">
        <v>698</v>
      </c>
      <c r="F28" s="16">
        <v>913.5</v>
      </c>
      <c r="G28" s="16">
        <v>879.5</v>
      </c>
    </row>
    <row r="29" spans="1:7" s="3" customFormat="1" ht="31.5" hidden="1">
      <c r="A29" s="15" t="s">
        <v>715</v>
      </c>
      <c r="B29" s="26">
        <v>1</v>
      </c>
      <c r="C29" s="26">
        <v>3</v>
      </c>
      <c r="D29" s="27" t="s">
        <v>714</v>
      </c>
      <c r="E29" s="28" t="s">
        <v>698</v>
      </c>
      <c r="F29" s="16">
        <v>913.5</v>
      </c>
      <c r="G29" s="16">
        <v>879.5</v>
      </c>
    </row>
    <row r="30" spans="1:7" s="3" customFormat="1" ht="15.75" hidden="1">
      <c r="A30" s="15" t="s">
        <v>713</v>
      </c>
      <c r="B30" s="26">
        <v>1</v>
      </c>
      <c r="C30" s="26">
        <v>3</v>
      </c>
      <c r="D30" s="27" t="s">
        <v>712</v>
      </c>
      <c r="E30" s="28" t="s">
        <v>698</v>
      </c>
      <c r="F30" s="16">
        <v>208.5</v>
      </c>
      <c r="G30" s="16">
        <v>199.5</v>
      </c>
    </row>
    <row r="31" spans="1:7" s="3" customFormat="1" ht="15.75" hidden="1">
      <c r="A31" s="15" t="s">
        <v>701</v>
      </c>
      <c r="B31" s="26">
        <v>1</v>
      </c>
      <c r="C31" s="26">
        <v>3</v>
      </c>
      <c r="D31" s="27" t="s">
        <v>706</v>
      </c>
      <c r="E31" s="28" t="s">
        <v>698</v>
      </c>
      <c r="F31" s="16">
        <v>208.5</v>
      </c>
      <c r="G31" s="16">
        <v>199.5</v>
      </c>
    </row>
    <row r="32" spans="1:7" s="3" customFormat="1" ht="63" hidden="1">
      <c r="A32" s="15" t="s">
        <v>697</v>
      </c>
      <c r="B32" s="26">
        <v>1</v>
      </c>
      <c r="C32" s="26">
        <v>3</v>
      </c>
      <c r="D32" s="27" t="s">
        <v>706</v>
      </c>
      <c r="E32" s="28" t="s">
        <v>696</v>
      </c>
      <c r="F32" s="16">
        <v>203.6</v>
      </c>
      <c r="G32" s="16">
        <v>194.6</v>
      </c>
    </row>
    <row r="33" spans="1:7" s="3" customFormat="1" ht="31.5" hidden="1">
      <c r="A33" s="15" t="s">
        <v>711</v>
      </c>
      <c r="B33" s="26">
        <v>1</v>
      </c>
      <c r="C33" s="26">
        <v>3</v>
      </c>
      <c r="D33" s="27" t="s">
        <v>706</v>
      </c>
      <c r="E33" s="28" t="s">
        <v>710</v>
      </c>
      <c r="F33" s="16">
        <v>4.9000000000000004</v>
      </c>
      <c r="G33" s="16">
        <v>4.9000000000000004</v>
      </c>
    </row>
    <row r="34" spans="1:7" s="3" customFormat="1" ht="15.75" hidden="1">
      <c r="A34" s="15" t="s">
        <v>112</v>
      </c>
      <c r="B34" s="26">
        <v>1</v>
      </c>
      <c r="C34" s="26">
        <v>3</v>
      </c>
      <c r="D34" s="27" t="s">
        <v>111</v>
      </c>
      <c r="E34" s="28" t="s">
        <v>698</v>
      </c>
      <c r="F34" s="16">
        <v>705</v>
      </c>
      <c r="G34" s="16">
        <v>680</v>
      </c>
    </row>
    <row r="35" spans="1:7" s="3" customFormat="1" ht="15.75" hidden="1">
      <c r="A35" s="15" t="s">
        <v>701</v>
      </c>
      <c r="B35" s="26">
        <v>1</v>
      </c>
      <c r="C35" s="26">
        <v>3</v>
      </c>
      <c r="D35" s="27" t="s">
        <v>110</v>
      </c>
      <c r="E35" s="28" t="s">
        <v>698</v>
      </c>
      <c r="F35" s="16">
        <v>555</v>
      </c>
      <c r="G35" s="16">
        <v>530</v>
      </c>
    </row>
    <row r="36" spans="1:7" s="3" customFormat="1" ht="63" hidden="1">
      <c r="A36" s="15" t="s">
        <v>697</v>
      </c>
      <c r="B36" s="26">
        <v>1</v>
      </c>
      <c r="C36" s="26">
        <v>3</v>
      </c>
      <c r="D36" s="27" t="s">
        <v>110</v>
      </c>
      <c r="E36" s="28" t="s">
        <v>696</v>
      </c>
      <c r="F36" s="16">
        <v>555</v>
      </c>
      <c r="G36" s="16">
        <v>530</v>
      </c>
    </row>
    <row r="37" spans="1:7" s="3" customFormat="1" ht="47.25" hidden="1">
      <c r="A37" s="15" t="s">
        <v>699</v>
      </c>
      <c r="B37" s="26">
        <v>1</v>
      </c>
      <c r="C37" s="26">
        <v>3</v>
      </c>
      <c r="D37" s="27" t="s">
        <v>109</v>
      </c>
      <c r="E37" s="28" t="s">
        <v>698</v>
      </c>
      <c r="F37" s="16">
        <v>150</v>
      </c>
      <c r="G37" s="16">
        <v>150</v>
      </c>
    </row>
    <row r="38" spans="1:7" s="3" customFormat="1" ht="63" hidden="1">
      <c r="A38" s="15" t="s">
        <v>697</v>
      </c>
      <c r="B38" s="26">
        <v>1</v>
      </c>
      <c r="C38" s="26">
        <v>3</v>
      </c>
      <c r="D38" s="27" t="s">
        <v>109</v>
      </c>
      <c r="E38" s="28" t="s">
        <v>696</v>
      </c>
      <c r="F38" s="16">
        <v>150</v>
      </c>
      <c r="G38" s="16">
        <v>150</v>
      </c>
    </row>
    <row r="39" spans="1:7" s="3" customFormat="1" ht="47.25">
      <c r="A39" s="15" t="s">
        <v>102</v>
      </c>
      <c r="B39" s="26">
        <v>1</v>
      </c>
      <c r="C39" s="26">
        <v>4</v>
      </c>
      <c r="D39" s="27" t="s">
        <v>698</v>
      </c>
      <c r="E39" s="28" t="s">
        <v>698</v>
      </c>
      <c r="F39" s="16">
        <v>17034.8</v>
      </c>
      <c r="G39" s="16">
        <v>16488.099999999999</v>
      </c>
    </row>
    <row r="40" spans="1:7" s="3" customFormat="1" ht="31.5" hidden="1">
      <c r="A40" s="15" t="s">
        <v>715</v>
      </c>
      <c r="B40" s="26">
        <v>1</v>
      </c>
      <c r="C40" s="26">
        <v>4</v>
      </c>
      <c r="D40" s="27" t="s">
        <v>714</v>
      </c>
      <c r="E40" s="28" t="s">
        <v>698</v>
      </c>
      <c r="F40" s="16">
        <v>17032.400000000001</v>
      </c>
      <c r="G40" s="16">
        <v>16485.7</v>
      </c>
    </row>
    <row r="41" spans="1:7" s="3" customFormat="1" ht="15.75" hidden="1">
      <c r="A41" s="15" t="s">
        <v>713</v>
      </c>
      <c r="B41" s="26">
        <v>1</v>
      </c>
      <c r="C41" s="26">
        <v>4</v>
      </c>
      <c r="D41" s="27" t="s">
        <v>712</v>
      </c>
      <c r="E41" s="28" t="s">
        <v>698</v>
      </c>
      <c r="F41" s="16">
        <v>17032.400000000001</v>
      </c>
      <c r="G41" s="16">
        <v>16485.7</v>
      </c>
    </row>
    <row r="42" spans="1:7" s="3" customFormat="1" ht="15.75" hidden="1">
      <c r="A42" s="15" t="s">
        <v>701</v>
      </c>
      <c r="B42" s="26">
        <v>1</v>
      </c>
      <c r="C42" s="26">
        <v>4</v>
      </c>
      <c r="D42" s="27" t="s">
        <v>706</v>
      </c>
      <c r="E42" s="28" t="s">
        <v>698</v>
      </c>
      <c r="F42" s="16">
        <v>5175.7</v>
      </c>
      <c r="G42" s="16">
        <v>8948.6</v>
      </c>
    </row>
    <row r="43" spans="1:7" s="3" customFormat="1" ht="63" hidden="1">
      <c r="A43" s="15" t="s">
        <v>697</v>
      </c>
      <c r="B43" s="26">
        <v>1</v>
      </c>
      <c r="C43" s="26">
        <v>4</v>
      </c>
      <c r="D43" s="27" t="s">
        <v>706</v>
      </c>
      <c r="E43" s="28" t="s">
        <v>696</v>
      </c>
      <c r="F43" s="16">
        <v>3220.3</v>
      </c>
      <c r="G43" s="16">
        <v>6999.2</v>
      </c>
    </row>
    <row r="44" spans="1:7" s="3" customFormat="1" ht="31.5" hidden="1">
      <c r="A44" s="15" t="s">
        <v>711</v>
      </c>
      <c r="B44" s="26">
        <v>1</v>
      </c>
      <c r="C44" s="26">
        <v>4</v>
      </c>
      <c r="D44" s="27" t="s">
        <v>706</v>
      </c>
      <c r="E44" s="28" t="s">
        <v>710</v>
      </c>
      <c r="F44" s="16">
        <v>1902.1</v>
      </c>
      <c r="G44" s="16">
        <v>1896.1</v>
      </c>
    </row>
    <row r="45" spans="1:7" s="3" customFormat="1" ht="15.75" hidden="1">
      <c r="A45" s="15" t="s">
        <v>707</v>
      </c>
      <c r="B45" s="26">
        <v>1</v>
      </c>
      <c r="C45" s="26">
        <v>4</v>
      </c>
      <c r="D45" s="27" t="s">
        <v>706</v>
      </c>
      <c r="E45" s="28" t="s">
        <v>705</v>
      </c>
      <c r="F45" s="16">
        <v>53.3</v>
      </c>
      <c r="G45" s="16">
        <v>53.3</v>
      </c>
    </row>
    <row r="46" spans="1:7" s="3" customFormat="1" ht="47.25" hidden="1">
      <c r="A46" s="15" t="s">
        <v>699</v>
      </c>
      <c r="B46" s="26">
        <v>1</v>
      </c>
      <c r="C46" s="26">
        <v>4</v>
      </c>
      <c r="D46" s="27" t="s">
        <v>704</v>
      </c>
      <c r="E46" s="28" t="s">
        <v>698</v>
      </c>
      <c r="F46" s="16">
        <v>11856.7</v>
      </c>
      <c r="G46" s="16">
        <v>7537.1</v>
      </c>
    </row>
    <row r="47" spans="1:7" s="3" customFormat="1" ht="63" hidden="1">
      <c r="A47" s="15" t="s">
        <v>697</v>
      </c>
      <c r="B47" s="26">
        <v>1</v>
      </c>
      <c r="C47" s="26">
        <v>4</v>
      </c>
      <c r="D47" s="27" t="s">
        <v>704</v>
      </c>
      <c r="E47" s="28" t="s">
        <v>696</v>
      </c>
      <c r="F47" s="16">
        <v>11856.7</v>
      </c>
      <c r="G47" s="16">
        <v>7537.1</v>
      </c>
    </row>
    <row r="48" spans="1:7" s="3" customFormat="1" ht="47.25" hidden="1">
      <c r="A48" s="15" t="s">
        <v>101</v>
      </c>
      <c r="B48" s="26">
        <v>1</v>
      </c>
      <c r="C48" s="26">
        <v>4</v>
      </c>
      <c r="D48" s="27" t="s">
        <v>100</v>
      </c>
      <c r="E48" s="28" t="s">
        <v>698</v>
      </c>
      <c r="F48" s="16">
        <v>2.4</v>
      </c>
      <c r="G48" s="16">
        <v>2.4</v>
      </c>
    </row>
    <row r="49" spans="1:7" s="3" customFormat="1" ht="62.45" hidden="1" customHeight="1">
      <c r="A49" s="15" t="s">
        <v>99</v>
      </c>
      <c r="B49" s="26">
        <v>1</v>
      </c>
      <c r="C49" s="26">
        <v>4</v>
      </c>
      <c r="D49" s="27" t="s">
        <v>98</v>
      </c>
      <c r="E49" s="28" t="s">
        <v>698</v>
      </c>
      <c r="F49" s="16">
        <v>2.4</v>
      </c>
      <c r="G49" s="16">
        <v>2.4</v>
      </c>
    </row>
    <row r="50" spans="1:7" s="3" customFormat="1" ht="47.25" hidden="1">
      <c r="A50" s="15" t="s">
        <v>97</v>
      </c>
      <c r="B50" s="26">
        <v>1</v>
      </c>
      <c r="C50" s="26">
        <v>4</v>
      </c>
      <c r="D50" s="27" t="s">
        <v>96</v>
      </c>
      <c r="E50" s="28" t="s">
        <v>698</v>
      </c>
      <c r="F50" s="16">
        <v>2.4</v>
      </c>
      <c r="G50" s="16">
        <v>2.4</v>
      </c>
    </row>
    <row r="51" spans="1:7" s="3" customFormat="1" ht="31.5" hidden="1">
      <c r="A51" s="15" t="s">
        <v>711</v>
      </c>
      <c r="B51" s="26">
        <v>1</v>
      </c>
      <c r="C51" s="26">
        <v>4</v>
      </c>
      <c r="D51" s="27" t="s">
        <v>96</v>
      </c>
      <c r="E51" s="28" t="s">
        <v>710</v>
      </c>
      <c r="F51" s="16">
        <v>2.4</v>
      </c>
      <c r="G51" s="16">
        <v>2.4</v>
      </c>
    </row>
    <row r="52" spans="1:7" s="3" customFormat="1" ht="31.5">
      <c r="A52" s="15" t="s">
        <v>716</v>
      </c>
      <c r="B52" s="26">
        <v>1</v>
      </c>
      <c r="C52" s="26">
        <v>6</v>
      </c>
      <c r="D52" s="27" t="s">
        <v>698</v>
      </c>
      <c r="E52" s="28" t="s">
        <v>698</v>
      </c>
      <c r="F52" s="16">
        <v>8200.5</v>
      </c>
      <c r="G52" s="16">
        <v>8128.9</v>
      </c>
    </row>
    <row r="53" spans="1:7" s="3" customFormat="1" ht="31.5" hidden="1">
      <c r="A53" s="15" t="s">
        <v>715</v>
      </c>
      <c r="B53" s="26">
        <v>1</v>
      </c>
      <c r="C53" s="26">
        <v>6</v>
      </c>
      <c r="D53" s="27" t="s">
        <v>714</v>
      </c>
      <c r="E53" s="28" t="s">
        <v>698</v>
      </c>
      <c r="F53" s="16">
        <v>6865.8</v>
      </c>
      <c r="G53" s="16">
        <v>6660.6</v>
      </c>
    </row>
    <row r="54" spans="1:7" s="3" customFormat="1" ht="15.75" hidden="1">
      <c r="A54" s="15" t="s">
        <v>713</v>
      </c>
      <c r="B54" s="26">
        <v>1</v>
      </c>
      <c r="C54" s="26">
        <v>6</v>
      </c>
      <c r="D54" s="27" t="s">
        <v>712</v>
      </c>
      <c r="E54" s="28" t="s">
        <v>698</v>
      </c>
      <c r="F54" s="16">
        <v>6037.3</v>
      </c>
      <c r="G54" s="16">
        <v>5860.1</v>
      </c>
    </row>
    <row r="55" spans="1:7" s="3" customFormat="1" ht="15.75" hidden="1">
      <c r="A55" s="15" t="s">
        <v>701</v>
      </c>
      <c r="B55" s="26">
        <v>1</v>
      </c>
      <c r="C55" s="26">
        <v>6</v>
      </c>
      <c r="D55" s="27" t="s">
        <v>706</v>
      </c>
      <c r="E55" s="28" t="s">
        <v>698</v>
      </c>
      <c r="F55" s="16">
        <v>5337.3</v>
      </c>
      <c r="G55" s="16">
        <v>5160.1000000000004</v>
      </c>
    </row>
    <row r="56" spans="1:7" s="3" customFormat="1" ht="63" hidden="1">
      <c r="A56" s="15" t="s">
        <v>697</v>
      </c>
      <c r="B56" s="26">
        <v>1</v>
      </c>
      <c r="C56" s="26">
        <v>6</v>
      </c>
      <c r="D56" s="27" t="s">
        <v>706</v>
      </c>
      <c r="E56" s="28" t="s">
        <v>696</v>
      </c>
      <c r="F56" s="16">
        <v>5161.7</v>
      </c>
      <c r="G56" s="16">
        <v>4978.3</v>
      </c>
    </row>
    <row r="57" spans="1:7" s="3" customFormat="1" ht="31.5" hidden="1">
      <c r="A57" s="15" t="s">
        <v>711</v>
      </c>
      <c r="B57" s="26">
        <v>1</v>
      </c>
      <c r="C57" s="26">
        <v>6</v>
      </c>
      <c r="D57" s="27" t="s">
        <v>706</v>
      </c>
      <c r="E57" s="28" t="s">
        <v>710</v>
      </c>
      <c r="F57" s="16">
        <v>175.2</v>
      </c>
      <c r="G57" s="16">
        <v>181.4</v>
      </c>
    </row>
    <row r="58" spans="1:7" s="3" customFormat="1" ht="15.75" hidden="1">
      <c r="A58" s="15" t="s">
        <v>707</v>
      </c>
      <c r="B58" s="26">
        <v>1</v>
      </c>
      <c r="C58" s="26">
        <v>6</v>
      </c>
      <c r="D58" s="27" t="s">
        <v>706</v>
      </c>
      <c r="E58" s="28" t="s">
        <v>705</v>
      </c>
      <c r="F58" s="16">
        <v>0.4</v>
      </c>
      <c r="G58" s="16">
        <v>0.4</v>
      </c>
    </row>
    <row r="59" spans="1:7" s="3" customFormat="1" ht="47.25" hidden="1">
      <c r="A59" s="15" t="s">
        <v>699</v>
      </c>
      <c r="B59" s="26">
        <v>1</v>
      </c>
      <c r="C59" s="26">
        <v>6</v>
      </c>
      <c r="D59" s="27" t="s">
        <v>704</v>
      </c>
      <c r="E59" s="28" t="s">
        <v>698</v>
      </c>
      <c r="F59" s="16">
        <v>700</v>
      </c>
      <c r="G59" s="16">
        <v>700</v>
      </c>
    </row>
    <row r="60" spans="1:7" s="3" customFormat="1" ht="63" hidden="1">
      <c r="A60" s="15" t="s">
        <v>697</v>
      </c>
      <c r="B60" s="26">
        <v>1</v>
      </c>
      <c r="C60" s="26">
        <v>6</v>
      </c>
      <c r="D60" s="27" t="s">
        <v>704</v>
      </c>
      <c r="E60" s="28" t="s">
        <v>696</v>
      </c>
      <c r="F60" s="16">
        <v>700</v>
      </c>
      <c r="G60" s="16">
        <v>700</v>
      </c>
    </row>
    <row r="61" spans="1:7" s="3" customFormat="1" ht="31.5" hidden="1">
      <c r="A61" s="15" t="s">
        <v>703</v>
      </c>
      <c r="B61" s="26">
        <v>1</v>
      </c>
      <c r="C61" s="26">
        <v>6</v>
      </c>
      <c r="D61" s="27" t="s">
        <v>702</v>
      </c>
      <c r="E61" s="28" t="s">
        <v>698</v>
      </c>
      <c r="F61" s="16">
        <v>828.5</v>
      </c>
      <c r="G61" s="16">
        <v>800.5</v>
      </c>
    </row>
    <row r="62" spans="1:7" s="3" customFormat="1" ht="15.75" hidden="1">
      <c r="A62" s="15" t="s">
        <v>701</v>
      </c>
      <c r="B62" s="26">
        <v>1</v>
      </c>
      <c r="C62" s="26">
        <v>6</v>
      </c>
      <c r="D62" s="27" t="s">
        <v>700</v>
      </c>
      <c r="E62" s="28" t="s">
        <v>698</v>
      </c>
      <c r="F62" s="16">
        <v>628.5</v>
      </c>
      <c r="G62" s="16">
        <v>600.5</v>
      </c>
    </row>
    <row r="63" spans="1:7" s="3" customFormat="1" ht="63" hidden="1">
      <c r="A63" s="15" t="s">
        <v>697</v>
      </c>
      <c r="B63" s="26">
        <v>1</v>
      </c>
      <c r="C63" s="26">
        <v>6</v>
      </c>
      <c r="D63" s="27" t="s">
        <v>700</v>
      </c>
      <c r="E63" s="28" t="s">
        <v>696</v>
      </c>
      <c r="F63" s="16">
        <v>628.5</v>
      </c>
      <c r="G63" s="16">
        <v>600.5</v>
      </c>
    </row>
    <row r="64" spans="1:7" s="3" customFormat="1" ht="47.25" hidden="1">
      <c r="A64" s="15" t="s">
        <v>699</v>
      </c>
      <c r="B64" s="26">
        <v>1</v>
      </c>
      <c r="C64" s="26">
        <v>6</v>
      </c>
      <c r="D64" s="27" t="s">
        <v>695</v>
      </c>
      <c r="E64" s="28" t="s">
        <v>698</v>
      </c>
      <c r="F64" s="16">
        <v>200</v>
      </c>
      <c r="G64" s="16">
        <v>200</v>
      </c>
    </row>
    <row r="65" spans="1:7" s="3" customFormat="1" ht="63" hidden="1">
      <c r="A65" s="15" t="s">
        <v>697</v>
      </c>
      <c r="B65" s="26">
        <v>1</v>
      </c>
      <c r="C65" s="26">
        <v>6</v>
      </c>
      <c r="D65" s="27" t="s">
        <v>695</v>
      </c>
      <c r="E65" s="28" t="s">
        <v>696</v>
      </c>
      <c r="F65" s="16">
        <v>200</v>
      </c>
      <c r="G65" s="16">
        <v>200</v>
      </c>
    </row>
    <row r="66" spans="1:7" s="3" customFormat="1" ht="46.9" hidden="1" customHeight="1">
      <c r="A66" s="15" t="s">
        <v>171</v>
      </c>
      <c r="B66" s="26">
        <v>1</v>
      </c>
      <c r="C66" s="26">
        <v>6</v>
      </c>
      <c r="D66" s="27" t="s">
        <v>170</v>
      </c>
      <c r="E66" s="28" t="s">
        <v>698</v>
      </c>
      <c r="F66" s="16">
        <v>1334.7</v>
      </c>
      <c r="G66" s="16">
        <v>1468.3</v>
      </c>
    </row>
    <row r="67" spans="1:7" s="3" customFormat="1" ht="15.75" hidden="1">
      <c r="A67" s="15" t="s">
        <v>169</v>
      </c>
      <c r="B67" s="26">
        <v>1</v>
      </c>
      <c r="C67" s="26">
        <v>6</v>
      </c>
      <c r="D67" s="27" t="s">
        <v>168</v>
      </c>
      <c r="E67" s="28" t="s">
        <v>698</v>
      </c>
      <c r="F67" s="16">
        <v>1334.7</v>
      </c>
      <c r="G67" s="16">
        <v>1468.3</v>
      </c>
    </row>
    <row r="68" spans="1:7" s="3" customFormat="1" ht="31.5" hidden="1">
      <c r="A68" s="15" t="s">
        <v>194</v>
      </c>
      <c r="B68" s="26">
        <v>1</v>
      </c>
      <c r="C68" s="26">
        <v>6</v>
      </c>
      <c r="D68" s="27" t="s">
        <v>193</v>
      </c>
      <c r="E68" s="28" t="s">
        <v>698</v>
      </c>
      <c r="F68" s="16">
        <v>28.1</v>
      </c>
      <c r="G68" s="16">
        <v>30.9</v>
      </c>
    </row>
    <row r="69" spans="1:7" s="3" customFormat="1" ht="31.5" hidden="1">
      <c r="A69" s="15" t="s">
        <v>711</v>
      </c>
      <c r="B69" s="26">
        <v>1</v>
      </c>
      <c r="C69" s="26">
        <v>6</v>
      </c>
      <c r="D69" s="27" t="s">
        <v>193</v>
      </c>
      <c r="E69" s="28" t="s">
        <v>710</v>
      </c>
      <c r="F69" s="16">
        <v>28.1</v>
      </c>
      <c r="G69" s="16">
        <v>30.9</v>
      </c>
    </row>
    <row r="70" spans="1:7" s="3" customFormat="1" ht="31.5" hidden="1">
      <c r="A70" s="15" t="s">
        <v>192</v>
      </c>
      <c r="B70" s="26">
        <v>1</v>
      </c>
      <c r="C70" s="26">
        <v>6</v>
      </c>
      <c r="D70" s="27" t="s">
        <v>191</v>
      </c>
      <c r="E70" s="28" t="s">
        <v>698</v>
      </c>
      <c r="F70" s="16">
        <v>1306.5999999999999</v>
      </c>
      <c r="G70" s="16">
        <v>1437.4</v>
      </c>
    </row>
    <row r="71" spans="1:7" s="3" customFormat="1" ht="31.5" hidden="1">
      <c r="A71" s="15" t="s">
        <v>711</v>
      </c>
      <c r="B71" s="26">
        <v>1</v>
      </c>
      <c r="C71" s="26">
        <v>6</v>
      </c>
      <c r="D71" s="27" t="s">
        <v>191</v>
      </c>
      <c r="E71" s="28" t="s">
        <v>710</v>
      </c>
      <c r="F71" s="16">
        <v>1306.5999999999999</v>
      </c>
      <c r="G71" s="16">
        <v>1437.4</v>
      </c>
    </row>
    <row r="72" spans="1:7" s="3" customFormat="1" ht="15.75">
      <c r="A72" s="15" t="s">
        <v>90</v>
      </c>
      <c r="B72" s="26">
        <v>1</v>
      </c>
      <c r="C72" s="26">
        <v>7</v>
      </c>
      <c r="D72" s="27" t="s">
        <v>698</v>
      </c>
      <c r="E72" s="28" t="s">
        <v>698</v>
      </c>
      <c r="F72" s="16">
        <v>0</v>
      </c>
      <c r="G72" s="16">
        <v>2300</v>
      </c>
    </row>
    <row r="73" spans="1:7" s="3" customFormat="1" ht="15.75" hidden="1">
      <c r="A73" s="15" t="s">
        <v>89</v>
      </c>
      <c r="B73" s="26">
        <v>1</v>
      </c>
      <c r="C73" s="26">
        <v>7</v>
      </c>
      <c r="D73" s="27" t="s">
        <v>88</v>
      </c>
      <c r="E73" s="28" t="s">
        <v>698</v>
      </c>
      <c r="F73" s="16">
        <v>0</v>
      </c>
      <c r="G73" s="16">
        <v>2300</v>
      </c>
    </row>
    <row r="74" spans="1:7" s="3" customFormat="1" ht="31.5" hidden="1">
      <c r="A74" s="15" t="s">
        <v>87</v>
      </c>
      <c r="B74" s="26">
        <v>1</v>
      </c>
      <c r="C74" s="26">
        <v>7</v>
      </c>
      <c r="D74" s="27" t="s">
        <v>86</v>
      </c>
      <c r="E74" s="28" t="s">
        <v>698</v>
      </c>
      <c r="F74" s="16">
        <v>0</v>
      </c>
      <c r="G74" s="16">
        <v>2300</v>
      </c>
    </row>
    <row r="75" spans="1:7" s="3" customFormat="1" ht="15.75" hidden="1">
      <c r="A75" s="15" t="s">
        <v>707</v>
      </c>
      <c r="B75" s="26">
        <v>1</v>
      </c>
      <c r="C75" s="26">
        <v>7</v>
      </c>
      <c r="D75" s="27" t="s">
        <v>86</v>
      </c>
      <c r="E75" s="28" t="s">
        <v>705</v>
      </c>
      <c r="F75" s="16">
        <v>0</v>
      </c>
      <c r="G75" s="16">
        <v>2300</v>
      </c>
    </row>
    <row r="76" spans="1:7" s="3" customFormat="1" ht="15.75">
      <c r="A76" s="15" t="s">
        <v>85</v>
      </c>
      <c r="B76" s="26">
        <v>1</v>
      </c>
      <c r="C76" s="26">
        <v>11</v>
      </c>
      <c r="D76" s="27" t="s">
        <v>698</v>
      </c>
      <c r="E76" s="28" t="s">
        <v>698</v>
      </c>
      <c r="F76" s="16">
        <v>300</v>
      </c>
      <c r="G76" s="16">
        <v>300</v>
      </c>
    </row>
    <row r="77" spans="1:7" s="3" customFormat="1" ht="15.75" hidden="1">
      <c r="A77" s="15" t="s">
        <v>85</v>
      </c>
      <c r="B77" s="26">
        <v>1</v>
      </c>
      <c r="C77" s="26">
        <v>11</v>
      </c>
      <c r="D77" s="27" t="s">
        <v>84</v>
      </c>
      <c r="E77" s="28" t="s">
        <v>698</v>
      </c>
      <c r="F77" s="16">
        <v>300</v>
      </c>
      <c r="G77" s="16">
        <v>300</v>
      </c>
    </row>
    <row r="78" spans="1:7" s="3" customFormat="1" ht="15.75" hidden="1">
      <c r="A78" s="15" t="s">
        <v>83</v>
      </c>
      <c r="B78" s="26">
        <v>1</v>
      </c>
      <c r="C78" s="26">
        <v>11</v>
      </c>
      <c r="D78" s="27" t="s">
        <v>82</v>
      </c>
      <c r="E78" s="28" t="s">
        <v>698</v>
      </c>
      <c r="F78" s="16">
        <v>300</v>
      </c>
      <c r="G78" s="16">
        <v>300</v>
      </c>
    </row>
    <row r="79" spans="1:7" s="3" customFormat="1" ht="31.5" hidden="1">
      <c r="A79" s="15" t="s">
        <v>81</v>
      </c>
      <c r="B79" s="26">
        <v>1</v>
      </c>
      <c r="C79" s="26">
        <v>11</v>
      </c>
      <c r="D79" s="27" t="s">
        <v>80</v>
      </c>
      <c r="E79" s="28" t="s">
        <v>698</v>
      </c>
      <c r="F79" s="16">
        <v>300</v>
      </c>
      <c r="G79" s="16">
        <v>300</v>
      </c>
    </row>
    <row r="80" spans="1:7" s="3" customFormat="1" ht="15.75" hidden="1">
      <c r="A80" s="15" t="s">
        <v>707</v>
      </c>
      <c r="B80" s="26">
        <v>1</v>
      </c>
      <c r="C80" s="26">
        <v>11</v>
      </c>
      <c r="D80" s="27" t="s">
        <v>80</v>
      </c>
      <c r="E80" s="28" t="s">
        <v>705</v>
      </c>
      <c r="F80" s="16">
        <v>300</v>
      </c>
      <c r="G80" s="16">
        <v>300</v>
      </c>
    </row>
    <row r="81" spans="1:7" s="3" customFormat="1" ht="15.75">
      <c r="A81" s="15" t="s">
        <v>79</v>
      </c>
      <c r="B81" s="26">
        <v>1</v>
      </c>
      <c r="C81" s="26">
        <v>13</v>
      </c>
      <c r="D81" s="27" t="s">
        <v>698</v>
      </c>
      <c r="E81" s="28" t="s">
        <v>698</v>
      </c>
      <c r="F81" s="16">
        <v>24687.8</v>
      </c>
      <c r="G81" s="16">
        <v>27924.6</v>
      </c>
    </row>
    <row r="82" spans="1:7" s="3" customFormat="1" ht="31.5" hidden="1">
      <c r="A82" s="15" t="s">
        <v>715</v>
      </c>
      <c r="B82" s="26">
        <v>1</v>
      </c>
      <c r="C82" s="26">
        <v>13</v>
      </c>
      <c r="D82" s="27" t="s">
        <v>714</v>
      </c>
      <c r="E82" s="28" t="s">
        <v>698</v>
      </c>
      <c r="F82" s="16">
        <v>5314.7</v>
      </c>
      <c r="G82" s="16">
        <v>5095.2</v>
      </c>
    </row>
    <row r="83" spans="1:7" s="3" customFormat="1" ht="15.75" hidden="1">
      <c r="A83" s="15" t="s">
        <v>734</v>
      </c>
      <c r="B83" s="26">
        <v>1</v>
      </c>
      <c r="C83" s="26">
        <v>13</v>
      </c>
      <c r="D83" s="27" t="s">
        <v>733</v>
      </c>
      <c r="E83" s="28" t="s">
        <v>698</v>
      </c>
      <c r="F83" s="16">
        <v>2628.1</v>
      </c>
      <c r="G83" s="16">
        <v>2489.6</v>
      </c>
    </row>
    <row r="84" spans="1:7" s="3" customFormat="1" ht="47.25" hidden="1">
      <c r="A84" s="15" t="s">
        <v>78</v>
      </c>
      <c r="B84" s="26">
        <v>1</v>
      </c>
      <c r="C84" s="26">
        <v>13</v>
      </c>
      <c r="D84" s="27" t="s">
        <v>77</v>
      </c>
      <c r="E84" s="28" t="s">
        <v>698</v>
      </c>
      <c r="F84" s="16">
        <v>1047.2</v>
      </c>
      <c r="G84" s="16">
        <v>992.1</v>
      </c>
    </row>
    <row r="85" spans="1:7" s="3" customFormat="1" ht="63" hidden="1">
      <c r="A85" s="15" t="s">
        <v>697</v>
      </c>
      <c r="B85" s="26">
        <v>1</v>
      </c>
      <c r="C85" s="26">
        <v>13</v>
      </c>
      <c r="D85" s="27" t="s">
        <v>77</v>
      </c>
      <c r="E85" s="28" t="s">
        <v>696</v>
      </c>
      <c r="F85" s="16">
        <v>856.5</v>
      </c>
      <c r="G85" s="16">
        <v>811.9</v>
      </c>
    </row>
    <row r="86" spans="1:7" s="3" customFormat="1" ht="31.5" hidden="1">
      <c r="A86" s="15" t="s">
        <v>711</v>
      </c>
      <c r="B86" s="26">
        <v>1</v>
      </c>
      <c r="C86" s="26">
        <v>13</v>
      </c>
      <c r="D86" s="27" t="s">
        <v>77</v>
      </c>
      <c r="E86" s="28" t="s">
        <v>710</v>
      </c>
      <c r="F86" s="16">
        <v>190.7</v>
      </c>
      <c r="G86" s="16">
        <v>180.2</v>
      </c>
    </row>
    <row r="87" spans="1:7" s="3" customFormat="1" ht="31.5" hidden="1">
      <c r="A87" s="15" t="s">
        <v>76</v>
      </c>
      <c r="B87" s="26">
        <v>1</v>
      </c>
      <c r="C87" s="26">
        <v>13</v>
      </c>
      <c r="D87" s="27" t="s">
        <v>75</v>
      </c>
      <c r="E87" s="28" t="s">
        <v>698</v>
      </c>
      <c r="F87" s="16">
        <v>574.9</v>
      </c>
      <c r="G87" s="16">
        <v>544.70000000000005</v>
      </c>
    </row>
    <row r="88" spans="1:7" s="3" customFormat="1" ht="63" hidden="1">
      <c r="A88" s="15" t="s">
        <v>697</v>
      </c>
      <c r="B88" s="26">
        <v>1</v>
      </c>
      <c r="C88" s="26">
        <v>13</v>
      </c>
      <c r="D88" s="27" t="s">
        <v>75</v>
      </c>
      <c r="E88" s="28" t="s">
        <v>696</v>
      </c>
      <c r="F88" s="16">
        <v>529.1</v>
      </c>
      <c r="G88" s="16">
        <v>501.4</v>
      </c>
    </row>
    <row r="89" spans="1:7" s="3" customFormat="1" ht="31.5" hidden="1">
      <c r="A89" s="15" t="s">
        <v>711</v>
      </c>
      <c r="B89" s="26">
        <v>1</v>
      </c>
      <c r="C89" s="26">
        <v>13</v>
      </c>
      <c r="D89" s="27" t="s">
        <v>75</v>
      </c>
      <c r="E89" s="28" t="s">
        <v>710</v>
      </c>
      <c r="F89" s="16">
        <v>45.8</v>
      </c>
      <c r="G89" s="16">
        <v>43.3</v>
      </c>
    </row>
    <row r="90" spans="1:7" s="3" customFormat="1" ht="47.25" hidden="1">
      <c r="A90" s="15" t="s">
        <v>74</v>
      </c>
      <c r="B90" s="26">
        <v>1</v>
      </c>
      <c r="C90" s="26">
        <v>13</v>
      </c>
      <c r="D90" s="27" t="s">
        <v>73</v>
      </c>
      <c r="E90" s="28" t="s">
        <v>698</v>
      </c>
      <c r="F90" s="16">
        <v>429.9</v>
      </c>
      <c r="G90" s="16">
        <v>407.3</v>
      </c>
    </row>
    <row r="91" spans="1:7" s="3" customFormat="1" ht="63" hidden="1">
      <c r="A91" s="15" t="s">
        <v>697</v>
      </c>
      <c r="B91" s="26">
        <v>1</v>
      </c>
      <c r="C91" s="26">
        <v>13</v>
      </c>
      <c r="D91" s="27" t="s">
        <v>73</v>
      </c>
      <c r="E91" s="28" t="s">
        <v>696</v>
      </c>
      <c r="F91" s="16">
        <v>373.8</v>
      </c>
      <c r="G91" s="16">
        <v>354.2</v>
      </c>
    </row>
    <row r="92" spans="1:7" s="3" customFormat="1" ht="31.5" hidden="1">
      <c r="A92" s="15" t="s">
        <v>711</v>
      </c>
      <c r="B92" s="26">
        <v>1</v>
      </c>
      <c r="C92" s="26">
        <v>13</v>
      </c>
      <c r="D92" s="27" t="s">
        <v>73</v>
      </c>
      <c r="E92" s="28" t="s">
        <v>710</v>
      </c>
      <c r="F92" s="16">
        <v>56.1</v>
      </c>
      <c r="G92" s="16">
        <v>53.1</v>
      </c>
    </row>
    <row r="93" spans="1:7" s="3" customFormat="1" ht="47.25" hidden="1">
      <c r="A93" s="15" t="s">
        <v>72</v>
      </c>
      <c r="B93" s="26">
        <v>1</v>
      </c>
      <c r="C93" s="26">
        <v>13</v>
      </c>
      <c r="D93" s="27" t="s">
        <v>71</v>
      </c>
      <c r="E93" s="28" t="s">
        <v>698</v>
      </c>
      <c r="F93" s="16">
        <v>575.5</v>
      </c>
      <c r="G93" s="16">
        <v>544.9</v>
      </c>
    </row>
    <row r="94" spans="1:7" s="3" customFormat="1" ht="63" hidden="1">
      <c r="A94" s="15" t="s">
        <v>697</v>
      </c>
      <c r="B94" s="26">
        <v>1</v>
      </c>
      <c r="C94" s="26">
        <v>13</v>
      </c>
      <c r="D94" s="27" t="s">
        <v>71</v>
      </c>
      <c r="E94" s="28" t="s">
        <v>696</v>
      </c>
      <c r="F94" s="16">
        <v>527</v>
      </c>
      <c r="G94" s="16">
        <v>499</v>
      </c>
    </row>
    <row r="95" spans="1:7" s="3" customFormat="1" ht="31.5" hidden="1">
      <c r="A95" s="15" t="s">
        <v>711</v>
      </c>
      <c r="B95" s="26">
        <v>1</v>
      </c>
      <c r="C95" s="26">
        <v>13</v>
      </c>
      <c r="D95" s="27" t="s">
        <v>71</v>
      </c>
      <c r="E95" s="28" t="s">
        <v>710</v>
      </c>
      <c r="F95" s="16">
        <v>48.5</v>
      </c>
      <c r="G95" s="16">
        <v>45.9</v>
      </c>
    </row>
    <row r="96" spans="1:7" s="3" customFormat="1" ht="78.75" hidden="1">
      <c r="A96" s="15" t="s">
        <v>70</v>
      </c>
      <c r="B96" s="26">
        <v>1</v>
      </c>
      <c r="C96" s="26">
        <v>13</v>
      </c>
      <c r="D96" s="27" t="s">
        <v>69</v>
      </c>
      <c r="E96" s="28" t="s">
        <v>698</v>
      </c>
      <c r="F96" s="16">
        <v>0.6</v>
      </c>
      <c r="G96" s="16">
        <v>0.6</v>
      </c>
    </row>
    <row r="97" spans="1:7" s="3" customFormat="1" ht="31.5" hidden="1">
      <c r="A97" s="15" t="s">
        <v>711</v>
      </c>
      <c r="B97" s="26">
        <v>1</v>
      </c>
      <c r="C97" s="26">
        <v>13</v>
      </c>
      <c r="D97" s="27" t="s">
        <v>69</v>
      </c>
      <c r="E97" s="28" t="s">
        <v>710</v>
      </c>
      <c r="F97" s="16">
        <v>0.6</v>
      </c>
      <c r="G97" s="16">
        <v>0.6</v>
      </c>
    </row>
    <row r="98" spans="1:7" s="3" customFormat="1" ht="15.75" hidden="1">
      <c r="A98" s="15" t="s">
        <v>713</v>
      </c>
      <c r="B98" s="26">
        <v>1</v>
      </c>
      <c r="C98" s="26">
        <v>13</v>
      </c>
      <c r="D98" s="27" t="s">
        <v>712</v>
      </c>
      <c r="E98" s="28" t="s">
        <v>698</v>
      </c>
      <c r="F98" s="16">
        <v>2686.6</v>
      </c>
      <c r="G98" s="16">
        <v>2605.6</v>
      </c>
    </row>
    <row r="99" spans="1:7" s="3" customFormat="1" ht="15.75" hidden="1">
      <c r="A99" s="15" t="s">
        <v>701</v>
      </c>
      <c r="B99" s="26">
        <v>1</v>
      </c>
      <c r="C99" s="26">
        <v>13</v>
      </c>
      <c r="D99" s="27" t="s">
        <v>706</v>
      </c>
      <c r="E99" s="28" t="s">
        <v>698</v>
      </c>
      <c r="F99" s="16">
        <v>1886.6</v>
      </c>
      <c r="G99" s="16">
        <v>1805.6</v>
      </c>
    </row>
    <row r="100" spans="1:7" s="3" customFormat="1" ht="63" hidden="1">
      <c r="A100" s="15" t="s">
        <v>697</v>
      </c>
      <c r="B100" s="26">
        <v>1</v>
      </c>
      <c r="C100" s="26">
        <v>13</v>
      </c>
      <c r="D100" s="27" t="s">
        <v>706</v>
      </c>
      <c r="E100" s="28" t="s">
        <v>696</v>
      </c>
      <c r="F100" s="16">
        <v>1867.6</v>
      </c>
      <c r="G100" s="16">
        <v>1786.6</v>
      </c>
    </row>
    <row r="101" spans="1:7" s="3" customFormat="1" ht="31.5" hidden="1">
      <c r="A101" s="15" t="s">
        <v>711</v>
      </c>
      <c r="B101" s="26">
        <v>1</v>
      </c>
      <c r="C101" s="26">
        <v>13</v>
      </c>
      <c r="D101" s="27" t="s">
        <v>706</v>
      </c>
      <c r="E101" s="28" t="s">
        <v>710</v>
      </c>
      <c r="F101" s="16">
        <v>15</v>
      </c>
      <c r="G101" s="16">
        <v>15</v>
      </c>
    </row>
    <row r="102" spans="1:7" s="3" customFormat="1" ht="15.75" hidden="1">
      <c r="A102" s="15" t="s">
        <v>707</v>
      </c>
      <c r="B102" s="26">
        <v>1</v>
      </c>
      <c r="C102" s="26">
        <v>13</v>
      </c>
      <c r="D102" s="27" t="s">
        <v>706</v>
      </c>
      <c r="E102" s="28" t="s">
        <v>705</v>
      </c>
      <c r="F102" s="16">
        <v>4</v>
      </c>
      <c r="G102" s="16">
        <v>4</v>
      </c>
    </row>
    <row r="103" spans="1:7" s="3" customFormat="1" ht="47.25" hidden="1">
      <c r="A103" s="15" t="s">
        <v>699</v>
      </c>
      <c r="B103" s="26">
        <v>1</v>
      </c>
      <c r="C103" s="26">
        <v>13</v>
      </c>
      <c r="D103" s="27" t="s">
        <v>704</v>
      </c>
      <c r="E103" s="28" t="s">
        <v>698</v>
      </c>
      <c r="F103" s="16">
        <v>800</v>
      </c>
      <c r="G103" s="16">
        <v>800</v>
      </c>
    </row>
    <row r="104" spans="1:7" s="3" customFormat="1" ht="63" hidden="1">
      <c r="A104" s="15" t="s">
        <v>697</v>
      </c>
      <c r="B104" s="26">
        <v>1</v>
      </c>
      <c r="C104" s="26">
        <v>13</v>
      </c>
      <c r="D104" s="27" t="s">
        <v>704</v>
      </c>
      <c r="E104" s="28" t="s">
        <v>696</v>
      </c>
      <c r="F104" s="16">
        <v>800</v>
      </c>
      <c r="G104" s="16">
        <v>800</v>
      </c>
    </row>
    <row r="105" spans="1:7" s="3" customFormat="1" ht="15.75" hidden="1">
      <c r="A105" s="15" t="s">
        <v>803</v>
      </c>
      <c r="B105" s="26">
        <v>1</v>
      </c>
      <c r="C105" s="26">
        <v>13</v>
      </c>
      <c r="D105" s="27" t="s">
        <v>802</v>
      </c>
      <c r="E105" s="28" t="s">
        <v>698</v>
      </c>
      <c r="F105" s="16">
        <v>1050</v>
      </c>
      <c r="G105" s="16">
        <v>1050</v>
      </c>
    </row>
    <row r="106" spans="1:7" s="3" customFormat="1" ht="15.75" hidden="1">
      <c r="A106" s="15" t="s">
        <v>801</v>
      </c>
      <c r="B106" s="26">
        <v>1</v>
      </c>
      <c r="C106" s="26">
        <v>13</v>
      </c>
      <c r="D106" s="27" t="s">
        <v>800</v>
      </c>
      <c r="E106" s="28" t="s">
        <v>698</v>
      </c>
      <c r="F106" s="16">
        <v>1050</v>
      </c>
      <c r="G106" s="16">
        <v>1050</v>
      </c>
    </row>
    <row r="107" spans="1:7" s="3" customFormat="1" ht="31.5" hidden="1">
      <c r="A107" s="15" t="s">
        <v>68</v>
      </c>
      <c r="B107" s="26">
        <v>1</v>
      </c>
      <c r="C107" s="26">
        <v>13</v>
      </c>
      <c r="D107" s="27" t="s">
        <v>67</v>
      </c>
      <c r="E107" s="28" t="s">
        <v>698</v>
      </c>
      <c r="F107" s="16">
        <v>1050</v>
      </c>
      <c r="G107" s="16">
        <v>1050</v>
      </c>
    </row>
    <row r="108" spans="1:7" s="3" customFormat="1" ht="31.5" hidden="1">
      <c r="A108" s="15" t="s">
        <v>711</v>
      </c>
      <c r="B108" s="26">
        <v>1</v>
      </c>
      <c r="C108" s="26">
        <v>13</v>
      </c>
      <c r="D108" s="27" t="s">
        <v>67</v>
      </c>
      <c r="E108" s="28" t="s">
        <v>710</v>
      </c>
      <c r="F108" s="16">
        <v>11.1</v>
      </c>
      <c r="G108" s="16">
        <v>11.1</v>
      </c>
    </row>
    <row r="109" spans="1:7" s="3" customFormat="1" ht="15.75" hidden="1">
      <c r="A109" s="15" t="s">
        <v>707</v>
      </c>
      <c r="B109" s="26">
        <v>1</v>
      </c>
      <c r="C109" s="26">
        <v>13</v>
      </c>
      <c r="D109" s="27" t="s">
        <v>67</v>
      </c>
      <c r="E109" s="28" t="s">
        <v>705</v>
      </c>
      <c r="F109" s="16">
        <v>1038.9000000000001</v>
      </c>
      <c r="G109" s="16">
        <v>1038.9000000000001</v>
      </c>
    </row>
    <row r="110" spans="1:7" s="3" customFormat="1" ht="15.75" hidden="1">
      <c r="A110" s="15" t="s">
        <v>190</v>
      </c>
      <c r="B110" s="26">
        <v>1</v>
      </c>
      <c r="C110" s="26">
        <v>13</v>
      </c>
      <c r="D110" s="27" t="s">
        <v>189</v>
      </c>
      <c r="E110" s="28" t="s">
        <v>698</v>
      </c>
      <c r="F110" s="16">
        <v>5382.1</v>
      </c>
      <c r="G110" s="16">
        <v>9044.4</v>
      </c>
    </row>
    <row r="111" spans="1:7" s="3" customFormat="1" ht="31.5" hidden="1">
      <c r="A111" s="15" t="s">
        <v>188</v>
      </c>
      <c r="B111" s="26">
        <v>1</v>
      </c>
      <c r="C111" s="26">
        <v>13</v>
      </c>
      <c r="D111" s="27" t="s">
        <v>187</v>
      </c>
      <c r="E111" s="28" t="s">
        <v>698</v>
      </c>
      <c r="F111" s="16">
        <v>4444.1000000000004</v>
      </c>
      <c r="G111" s="16">
        <v>8106.4</v>
      </c>
    </row>
    <row r="112" spans="1:7" s="3" customFormat="1" ht="63" hidden="1">
      <c r="A112" s="15" t="s">
        <v>697</v>
      </c>
      <c r="B112" s="26">
        <v>1</v>
      </c>
      <c r="C112" s="26">
        <v>13</v>
      </c>
      <c r="D112" s="27" t="s">
        <v>187</v>
      </c>
      <c r="E112" s="28" t="s">
        <v>696</v>
      </c>
      <c r="F112" s="16">
        <v>4315.5</v>
      </c>
      <c r="G112" s="16">
        <v>7977.7</v>
      </c>
    </row>
    <row r="113" spans="1:7" s="3" customFormat="1" ht="31.5" hidden="1">
      <c r="A113" s="15" t="s">
        <v>711</v>
      </c>
      <c r="B113" s="26">
        <v>1</v>
      </c>
      <c r="C113" s="26">
        <v>13</v>
      </c>
      <c r="D113" s="27" t="s">
        <v>187</v>
      </c>
      <c r="E113" s="28" t="s">
        <v>710</v>
      </c>
      <c r="F113" s="16">
        <v>126.9</v>
      </c>
      <c r="G113" s="16">
        <v>127</v>
      </c>
    </row>
    <row r="114" spans="1:7" s="3" customFormat="1" ht="15.75" hidden="1">
      <c r="A114" s="15" t="s">
        <v>707</v>
      </c>
      <c r="B114" s="26">
        <v>1</v>
      </c>
      <c r="C114" s="26">
        <v>13</v>
      </c>
      <c r="D114" s="27" t="s">
        <v>187</v>
      </c>
      <c r="E114" s="28" t="s">
        <v>705</v>
      </c>
      <c r="F114" s="16">
        <v>1.7</v>
      </c>
      <c r="G114" s="16">
        <v>1.7</v>
      </c>
    </row>
    <row r="115" spans="1:7" s="3" customFormat="1" ht="47.25" hidden="1">
      <c r="A115" s="15" t="s">
        <v>699</v>
      </c>
      <c r="B115" s="26">
        <v>1</v>
      </c>
      <c r="C115" s="26">
        <v>13</v>
      </c>
      <c r="D115" s="27" t="s">
        <v>195</v>
      </c>
      <c r="E115" s="28" t="s">
        <v>698</v>
      </c>
      <c r="F115" s="16">
        <v>938</v>
      </c>
      <c r="G115" s="16">
        <v>938</v>
      </c>
    </row>
    <row r="116" spans="1:7" s="3" customFormat="1" ht="63" hidden="1">
      <c r="A116" s="15" t="s">
        <v>697</v>
      </c>
      <c r="B116" s="26">
        <v>1</v>
      </c>
      <c r="C116" s="26">
        <v>13</v>
      </c>
      <c r="D116" s="27" t="s">
        <v>195</v>
      </c>
      <c r="E116" s="28" t="s">
        <v>696</v>
      </c>
      <c r="F116" s="16">
        <v>938</v>
      </c>
      <c r="G116" s="16">
        <v>938</v>
      </c>
    </row>
    <row r="117" spans="1:7" s="3" customFormat="1" ht="31.5" hidden="1">
      <c r="A117" s="15" t="s">
        <v>162</v>
      </c>
      <c r="B117" s="26">
        <v>1</v>
      </c>
      <c r="C117" s="26">
        <v>13</v>
      </c>
      <c r="D117" s="27" t="s">
        <v>161</v>
      </c>
      <c r="E117" s="28" t="s">
        <v>698</v>
      </c>
      <c r="F117" s="16">
        <v>11341.9</v>
      </c>
      <c r="G117" s="16">
        <v>11059.3</v>
      </c>
    </row>
    <row r="118" spans="1:7" s="3" customFormat="1" ht="15.75" hidden="1">
      <c r="A118" s="15" t="s">
        <v>160</v>
      </c>
      <c r="B118" s="26">
        <v>1</v>
      </c>
      <c r="C118" s="26">
        <v>13</v>
      </c>
      <c r="D118" s="27" t="s">
        <v>159</v>
      </c>
      <c r="E118" s="28" t="s">
        <v>698</v>
      </c>
      <c r="F118" s="16">
        <v>546.9</v>
      </c>
      <c r="G118" s="16">
        <v>524.9</v>
      </c>
    </row>
    <row r="119" spans="1:7" s="3" customFormat="1" ht="31.5" hidden="1">
      <c r="A119" s="15" t="s">
        <v>129</v>
      </c>
      <c r="B119" s="26">
        <v>1</v>
      </c>
      <c r="C119" s="26">
        <v>13</v>
      </c>
      <c r="D119" s="27" t="s">
        <v>159</v>
      </c>
      <c r="E119" s="28" t="s">
        <v>127</v>
      </c>
      <c r="F119" s="16">
        <v>546.9</v>
      </c>
      <c r="G119" s="16">
        <v>524.9</v>
      </c>
    </row>
    <row r="120" spans="1:7" s="3" customFormat="1" ht="15.75" hidden="1">
      <c r="A120" s="15" t="s">
        <v>157</v>
      </c>
      <c r="B120" s="26">
        <v>1</v>
      </c>
      <c r="C120" s="26">
        <v>13</v>
      </c>
      <c r="D120" s="27" t="s">
        <v>156</v>
      </c>
      <c r="E120" s="28" t="s">
        <v>698</v>
      </c>
      <c r="F120" s="16">
        <v>10795</v>
      </c>
      <c r="G120" s="16">
        <v>10534.4</v>
      </c>
    </row>
    <row r="121" spans="1:7" s="3" customFormat="1" ht="31.5" hidden="1">
      <c r="A121" s="15" t="s">
        <v>129</v>
      </c>
      <c r="B121" s="26">
        <v>1</v>
      </c>
      <c r="C121" s="26">
        <v>13</v>
      </c>
      <c r="D121" s="27" t="s">
        <v>156</v>
      </c>
      <c r="E121" s="28" t="s">
        <v>127</v>
      </c>
      <c r="F121" s="16">
        <v>7999</v>
      </c>
      <c r="G121" s="16">
        <v>7738.4</v>
      </c>
    </row>
    <row r="122" spans="1:7" s="3" customFormat="1" ht="47.25" hidden="1">
      <c r="A122" s="15" t="s">
        <v>699</v>
      </c>
      <c r="B122" s="26">
        <v>1</v>
      </c>
      <c r="C122" s="26">
        <v>13</v>
      </c>
      <c r="D122" s="27" t="s">
        <v>155</v>
      </c>
      <c r="E122" s="28" t="s">
        <v>698</v>
      </c>
      <c r="F122" s="16">
        <v>2796</v>
      </c>
      <c r="G122" s="16">
        <v>2796</v>
      </c>
    </row>
    <row r="123" spans="1:7" s="3" customFormat="1" ht="31.5" hidden="1">
      <c r="A123" s="15" t="s">
        <v>129</v>
      </c>
      <c r="B123" s="26">
        <v>1</v>
      </c>
      <c r="C123" s="26">
        <v>13</v>
      </c>
      <c r="D123" s="27" t="s">
        <v>155</v>
      </c>
      <c r="E123" s="28" t="s">
        <v>127</v>
      </c>
      <c r="F123" s="16">
        <v>2796</v>
      </c>
      <c r="G123" s="16">
        <v>2796</v>
      </c>
    </row>
    <row r="124" spans="1:7" s="3" customFormat="1" ht="46.9" hidden="1" customHeight="1">
      <c r="A124" s="15" t="s">
        <v>171</v>
      </c>
      <c r="B124" s="26">
        <v>1</v>
      </c>
      <c r="C124" s="26">
        <v>13</v>
      </c>
      <c r="D124" s="27" t="s">
        <v>170</v>
      </c>
      <c r="E124" s="28" t="s">
        <v>698</v>
      </c>
      <c r="F124" s="16">
        <v>823.1</v>
      </c>
      <c r="G124" s="16">
        <v>899.7</v>
      </c>
    </row>
    <row r="125" spans="1:7" s="3" customFormat="1" ht="15.75" hidden="1">
      <c r="A125" s="15" t="s">
        <v>169</v>
      </c>
      <c r="B125" s="26">
        <v>1</v>
      </c>
      <c r="C125" s="26">
        <v>13</v>
      </c>
      <c r="D125" s="27" t="s">
        <v>168</v>
      </c>
      <c r="E125" s="28" t="s">
        <v>698</v>
      </c>
      <c r="F125" s="16">
        <v>823.1</v>
      </c>
      <c r="G125" s="16">
        <v>899.7</v>
      </c>
    </row>
    <row r="126" spans="1:7" s="3" customFormat="1" ht="31.5" hidden="1">
      <c r="A126" s="15" t="s">
        <v>194</v>
      </c>
      <c r="B126" s="26">
        <v>1</v>
      </c>
      <c r="C126" s="26">
        <v>13</v>
      </c>
      <c r="D126" s="27" t="s">
        <v>193</v>
      </c>
      <c r="E126" s="28" t="s">
        <v>698</v>
      </c>
      <c r="F126" s="16">
        <v>102.4</v>
      </c>
      <c r="G126" s="16">
        <v>106.9</v>
      </c>
    </row>
    <row r="127" spans="1:7" s="3" customFormat="1" ht="31.5" hidden="1">
      <c r="A127" s="15" t="s">
        <v>711</v>
      </c>
      <c r="B127" s="26">
        <v>1</v>
      </c>
      <c r="C127" s="26">
        <v>13</v>
      </c>
      <c r="D127" s="27" t="s">
        <v>193</v>
      </c>
      <c r="E127" s="28" t="s">
        <v>710</v>
      </c>
      <c r="F127" s="16">
        <v>102.4</v>
      </c>
      <c r="G127" s="16">
        <v>106.9</v>
      </c>
    </row>
    <row r="128" spans="1:7" s="3" customFormat="1" ht="31.5" hidden="1">
      <c r="A128" s="15" t="s">
        <v>192</v>
      </c>
      <c r="B128" s="26">
        <v>1</v>
      </c>
      <c r="C128" s="26">
        <v>13</v>
      </c>
      <c r="D128" s="27" t="s">
        <v>191</v>
      </c>
      <c r="E128" s="28" t="s">
        <v>698</v>
      </c>
      <c r="F128" s="16">
        <v>720.7</v>
      </c>
      <c r="G128" s="16">
        <v>792.8</v>
      </c>
    </row>
    <row r="129" spans="1:7" s="3" customFormat="1" ht="31.5" hidden="1">
      <c r="A129" s="15" t="s">
        <v>711</v>
      </c>
      <c r="B129" s="26">
        <v>1</v>
      </c>
      <c r="C129" s="26">
        <v>13</v>
      </c>
      <c r="D129" s="27" t="s">
        <v>191</v>
      </c>
      <c r="E129" s="28" t="s">
        <v>710</v>
      </c>
      <c r="F129" s="16">
        <v>720.7</v>
      </c>
      <c r="G129" s="16">
        <v>792.8</v>
      </c>
    </row>
    <row r="130" spans="1:7" s="3" customFormat="1" ht="47.25" hidden="1">
      <c r="A130" s="15" t="s">
        <v>63</v>
      </c>
      <c r="B130" s="26">
        <v>1</v>
      </c>
      <c r="C130" s="26">
        <v>13</v>
      </c>
      <c r="D130" s="27" t="s">
        <v>62</v>
      </c>
      <c r="E130" s="28" t="s">
        <v>698</v>
      </c>
      <c r="F130" s="16">
        <v>21</v>
      </c>
      <c r="G130" s="16">
        <v>21</v>
      </c>
    </row>
    <row r="131" spans="1:7" s="3" customFormat="1" ht="31.5" hidden="1">
      <c r="A131" s="15" t="s">
        <v>61</v>
      </c>
      <c r="B131" s="26">
        <v>1</v>
      </c>
      <c r="C131" s="26">
        <v>13</v>
      </c>
      <c r="D131" s="27" t="s">
        <v>60</v>
      </c>
      <c r="E131" s="28" t="s">
        <v>698</v>
      </c>
      <c r="F131" s="16">
        <v>21</v>
      </c>
      <c r="G131" s="16">
        <v>21</v>
      </c>
    </row>
    <row r="132" spans="1:7" s="3" customFormat="1" ht="15.75" hidden="1">
      <c r="A132" s="15" t="s">
        <v>59</v>
      </c>
      <c r="B132" s="26">
        <v>1</v>
      </c>
      <c r="C132" s="26">
        <v>13</v>
      </c>
      <c r="D132" s="27" t="s">
        <v>58</v>
      </c>
      <c r="E132" s="28" t="s">
        <v>698</v>
      </c>
      <c r="F132" s="16">
        <v>21</v>
      </c>
      <c r="G132" s="16">
        <v>21</v>
      </c>
    </row>
    <row r="133" spans="1:7" s="3" customFormat="1" ht="31.5" hidden="1">
      <c r="A133" s="15" t="s">
        <v>711</v>
      </c>
      <c r="B133" s="26">
        <v>1</v>
      </c>
      <c r="C133" s="26">
        <v>13</v>
      </c>
      <c r="D133" s="27" t="s">
        <v>58</v>
      </c>
      <c r="E133" s="28" t="s">
        <v>710</v>
      </c>
      <c r="F133" s="16">
        <v>21</v>
      </c>
      <c r="G133" s="16">
        <v>21</v>
      </c>
    </row>
    <row r="134" spans="1:7" s="3" customFormat="1" ht="47.25" hidden="1">
      <c r="A134" s="15" t="s">
        <v>150</v>
      </c>
      <c r="B134" s="26">
        <v>1</v>
      </c>
      <c r="C134" s="26">
        <v>13</v>
      </c>
      <c r="D134" s="27" t="s">
        <v>149</v>
      </c>
      <c r="E134" s="28" t="s">
        <v>698</v>
      </c>
      <c r="F134" s="16">
        <v>700</v>
      </c>
      <c r="G134" s="16">
        <v>700</v>
      </c>
    </row>
    <row r="135" spans="1:7" s="3" customFormat="1" ht="47.25" hidden="1">
      <c r="A135" s="15" t="s">
        <v>148</v>
      </c>
      <c r="B135" s="26">
        <v>1</v>
      </c>
      <c r="C135" s="26">
        <v>13</v>
      </c>
      <c r="D135" s="27" t="s">
        <v>147</v>
      </c>
      <c r="E135" s="28" t="s">
        <v>698</v>
      </c>
      <c r="F135" s="16">
        <v>700</v>
      </c>
      <c r="G135" s="16">
        <v>700</v>
      </c>
    </row>
    <row r="136" spans="1:7" s="3" customFormat="1" ht="47.25" hidden="1">
      <c r="A136" s="15" t="s">
        <v>146</v>
      </c>
      <c r="B136" s="26">
        <v>1</v>
      </c>
      <c r="C136" s="26">
        <v>13</v>
      </c>
      <c r="D136" s="27" t="s">
        <v>145</v>
      </c>
      <c r="E136" s="28" t="s">
        <v>698</v>
      </c>
      <c r="F136" s="16">
        <v>550</v>
      </c>
      <c r="G136" s="16">
        <v>550</v>
      </c>
    </row>
    <row r="137" spans="1:7" s="3" customFormat="1" ht="31.5" hidden="1">
      <c r="A137" s="15" t="s">
        <v>711</v>
      </c>
      <c r="B137" s="26">
        <v>1</v>
      </c>
      <c r="C137" s="26">
        <v>13</v>
      </c>
      <c r="D137" s="27" t="s">
        <v>145</v>
      </c>
      <c r="E137" s="28" t="s">
        <v>710</v>
      </c>
      <c r="F137" s="16">
        <v>550</v>
      </c>
      <c r="G137" s="16">
        <v>550</v>
      </c>
    </row>
    <row r="138" spans="1:7" s="3" customFormat="1" ht="31.5" hidden="1">
      <c r="A138" s="15" t="s">
        <v>154</v>
      </c>
      <c r="B138" s="26">
        <v>1</v>
      </c>
      <c r="C138" s="26">
        <v>13</v>
      </c>
      <c r="D138" s="27" t="s">
        <v>153</v>
      </c>
      <c r="E138" s="28" t="s">
        <v>698</v>
      </c>
      <c r="F138" s="16">
        <v>150</v>
      </c>
      <c r="G138" s="16">
        <v>150</v>
      </c>
    </row>
    <row r="139" spans="1:7" s="3" customFormat="1" ht="31.5" hidden="1">
      <c r="A139" s="15" t="s">
        <v>711</v>
      </c>
      <c r="B139" s="26">
        <v>1</v>
      </c>
      <c r="C139" s="26">
        <v>13</v>
      </c>
      <c r="D139" s="27" t="s">
        <v>153</v>
      </c>
      <c r="E139" s="28" t="s">
        <v>710</v>
      </c>
      <c r="F139" s="16">
        <v>150</v>
      </c>
      <c r="G139" s="16">
        <v>150</v>
      </c>
    </row>
    <row r="140" spans="1:7" s="3" customFormat="1" ht="47.25" hidden="1">
      <c r="A140" s="15" t="s">
        <v>57</v>
      </c>
      <c r="B140" s="26">
        <v>1</v>
      </c>
      <c r="C140" s="26">
        <v>13</v>
      </c>
      <c r="D140" s="27" t="s">
        <v>56</v>
      </c>
      <c r="E140" s="28" t="s">
        <v>698</v>
      </c>
      <c r="F140" s="16">
        <v>40</v>
      </c>
      <c r="G140" s="16">
        <v>40</v>
      </c>
    </row>
    <row r="141" spans="1:7" s="3" customFormat="1" ht="94.5" hidden="1">
      <c r="A141" s="15" t="s">
        <v>55</v>
      </c>
      <c r="B141" s="26">
        <v>1</v>
      </c>
      <c r="C141" s="26">
        <v>13</v>
      </c>
      <c r="D141" s="27" t="s">
        <v>54</v>
      </c>
      <c r="E141" s="28" t="s">
        <v>698</v>
      </c>
      <c r="F141" s="16">
        <v>40</v>
      </c>
      <c r="G141" s="16">
        <v>40</v>
      </c>
    </row>
    <row r="142" spans="1:7" s="3" customFormat="1" ht="63" hidden="1">
      <c r="A142" s="15" t="s">
        <v>53</v>
      </c>
      <c r="B142" s="26">
        <v>1</v>
      </c>
      <c r="C142" s="26">
        <v>13</v>
      </c>
      <c r="D142" s="27" t="s">
        <v>52</v>
      </c>
      <c r="E142" s="28" t="s">
        <v>698</v>
      </c>
      <c r="F142" s="16">
        <v>25</v>
      </c>
      <c r="G142" s="16">
        <v>25</v>
      </c>
    </row>
    <row r="143" spans="1:7" s="3" customFormat="1" ht="31.5" hidden="1">
      <c r="A143" s="15" t="s">
        <v>711</v>
      </c>
      <c r="B143" s="26">
        <v>1</v>
      </c>
      <c r="C143" s="26">
        <v>13</v>
      </c>
      <c r="D143" s="27" t="s">
        <v>52</v>
      </c>
      <c r="E143" s="28" t="s">
        <v>710</v>
      </c>
      <c r="F143" s="16">
        <v>25</v>
      </c>
      <c r="G143" s="16">
        <v>25</v>
      </c>
    </row>
    <row r="144" spans="1:7" s="3" customFormat="1" ht="47.25" hidden="1">
      <c r="A144" s="15" t="s">
        <v>51</v>
      </c>
      <c r="B144" s="26">
        <v>1</v>
      </c>
      <c r="C144" s="26">
        <v>13</v>
      </c>
      <c r="D144" s="27" t="s">
        <v>50</v>
      </c>
      <c r="E144" s="28" t="s">
        <v>698</v>
      </c>
      <c r="F144" s="16">
        <v>10</v>
      </c>
      <c r="G144" s="16">
        <v>10</v>
      </c>
    </row>
    <row r="145" spans="1:7" s="3" customFormat="1" ht="31.5" hidden="1">
      <c r="A145" s="15" t="s">
        <v>711</v>
      </c>
      <c r="B145" s="26">
        <v>1</v>
      </c>
      <c r="C145" s="26">
        <v>13</v>
      </c>
      <c r="D145" s="27" t="s">
        <v>50</v>
      </c>
      <c r="E145" s="28" t="s">
        <v>710</v>
      </c>
      <c r="F145" s="16">
        <v>10</v>
      </c>
      <c r="G145" s="16">
        <v>10</v>
      </c>
    </row>
    <row r="146" spans="1:7" s="3" customFormat="1" ht="47.25" hidden="1">
      <c r="A146" s="15" t="s">
        <v>49</v>
      </c>
      <c r="B146" s="26">
        <v>1</v>
      </c>
      <c r="C146" s="26">
        <v>13</v>
      </c>
      <c r="D146" s="27" t="s">
        <v>48</v>
      </c>
      <c r="E146" s="28" t="s">
        <v>698</v>
      </c>
      <c r="F146" s="16">
        <v>5</v>
      </c>
      <c r="G146" s="16">
        <v>5</v>
      </c>
    </row>
    <row r="147" spans="1:7" s="3" customFormat="1" ht="31.5" hidden="1">
      <c r="A147" s="15" t="s">
        <v>711</v>
      </c>
      <c r="B147" s="26">
        <v>1</v>
      </c>
      <c r="C147" s="26">
        <v>13</v>
      </c>
      <c r="D147" s="27" t="s">
        <v>48</v>
      </c>
      <c r="E147" s="28" t="s">
        <v>710</v>
      </c>
      <c r="F147" s="16">
        <v>5</v>
      </c>
      <c r="G147" s="16">
        <v>5</v>
      </c>
    </row>
    <row r="148" spans="1:7" s="3" customFormat="1" ht="31.5" hidden="1">
      <c r="A148" s="15" t="s">
        <v>47</v>
      </c>
      <c r="B148" s="26">
        <v>1</v>
      </c>
      <c r="C148" s="26">
        <v>13</v>
      </c>
      <c r="D148" s="27" t="s">
        <v>46</v>
      </c>
      <c r="E148" s="28" t="s">
        <v>698</v>
      </c>
      <c r="F148" s="16">
        <v>15</v>
      </c>
      <c r="G148" s="16">
        <v>15</v>
      </c>
    </row>
    <row r="149" spans="1:7" s="3" customFormat="1" ht="124.9" hidden="1" customHeight="1">
      <c r="A149" s="15" t="s">
        <v>45</v>
      </c>
      <c r="B149" s="26">
        <v>1</v>
      </c>
      <c r="C149" s="26">
        <v>13</v>
      </c>
      <c r="D149" s="27" t="s">
        <v>44</v>
      </c>
      <c r="E149" s="28" t="s">
        <v>698</v>
      </c>
      <c r="F149" s="16">
        <v>15</v>
      </c>
      <c r="G149" s="16">
        <v>15</v>
      </c>
    </row>
    <row r="150" spans="1:7" s="3" customFormat="1" ht="31.5" hidden="1">
      <c r="A150" s="15" t="s">
        <v>43</v>
      </c>
      <c r="B150" s="26">
        <v>1</v>
      </c>
      <c r="C150" s="26">
        <v>13</v>
      </c>
      <c r="D150" s="27" t="s">
        <v>42</v>
      </c>
      <c r="E150" s="28" t="s">
        <v>698</v>
      </c>
      <c r="F150" s="16">
        <v>15</v>
      </c>
      <c r="G150" s="16">
        <v>15</v>
      </c>
    </row>
    <row r="151" spans="1:7" s="3" customFormat="1" ht="31.5" hidden="1">
      <c r="A151" s="15" t="s">
        <v>711</v>
      </c>
      <c r="B151" s="26">
        <v>1</v>
      </c>
      <c r="C151" s="26">
        <v>13</v>
      </c>
      <c r="D151" s="27" t="s">
        <v>42</v>
      </c>
      <c r="E151" s="28" t="s">
        <v>710</v>
      </c>
      <c r="F151" s="16">
        <v>15</v>
      </c>
      <c r="G151" s="16">
        <v>15</v>
      </c>
    </row>
    <row r="152" spans="1:7" s="19" customFormat="1" ht="15.75">
      <c r="A152" s="17" t="s">
        <v>766</v>
      </c>
      <c r="B152" s="23">
        <v>4</v>
      </c>
      <c r="C152" s="23">
        <v>0</v>
      </c>
      <c r="D152" s="24" t="s">
        <v>698</v>
      </c>
      <c r="E152" s="25" t="s">
        <v>698</v>
      </c>
      <c r="F152" s="18">
        <v>1225.0999999999999</v>
      </c>
      <c r="G152" s="18">
        <v>1145.9000000000001</v>
      </c>
    </row>
    <row r="153" spans="1:7" s="3" customFormat="1" ht="15.75">
      <c r="A153" s="15" t="s">
        <v>41</v>
      </c>
      <c r="B153" s="26">
        <v>4</v>
      </c>
      <c r="C153" s="26">
        <v>5</v>
      </c>
      <c r="D153" s="27" t="s">
        <v>698</v>
      </c>
      <c r="E153" s="28" t="s">
        <v>698</v>
      </c>
      <c r="F153" s="16">
        <v>543.4</v>
      </c>
      <c r="G153" s="16">
        <v>450.8</v>
      </c>
    </row>
    <row r="154" spans="1:7" s="3" customFormat="1" ht="31.5" hidden="1">
      <c r="A154" s="15" t="s">
        <v>715</v>
      </c>
      <c r="B154" s="26">
        <v>4</v>
      </c>
      <c r="C154" s="26">
        <v>5</v>
      </c>
      <c r="D154" s="27" t="s">
        <v>714</v>
      </c>
      <c r="E154" s="28" t="s">
        <v>698</v>
      </c>
      <c r="F154" s="16">
        <v>543.4</v>
      </c>
      <c r="G154" s="16">
        <v>450.8</v>
      </c>
    </row>
    <row r="155" spans="1:7" s="3" customFormat="1" ht="15.75" hidden="1">
      <c r="A155" s="15" t="s">
        <v>734</v>
      </c>
      <c r="B155" s="26">
        <v>4</v>
      </c>
      <c r="C155" s="26">
        <v>5</v>
      </c>
      <c r="D155" s="27" t="s">
        <v>733</v>
      </c>
      <c r="E155" s="28" t="s">
        <v>698</v>
      </c>
      <c r="F155" s="16">
        <v>543.4</v>
      </c>
      <c r="G155" s="16">
        <v>450.8</v>
      </c>
    </row>
    <row r="156" spans="1:7" s="3" customFormat="1" ht="47.25" hidden="1">
      <c r="A156" s="15" t="s">
        <v>40</v>
      </c>
      <c r="B156" s="26">
        <v>4</v>
      </c>
      <c r="C156" s="26">
        <v>5</v>
      </c>
      <c r="D156" s="27" t="s">
        <v>39</v>
      </c>
      <c r="E156" s="28" t="s">
        <v>698</v>
      </c>
      <c r="F156" s="16">
        <v>543.4</v>
      </c>
      <c r="G156" s="16">
        <v>450.8</v>
      </c>
    </row>
    <row r="157" spans="1:7" s="3" customFormat="1" ht="31.5" hidden="1">
      <c r="A157" s="15" t="s">
        <v>711</v>
      </c>
      <c r="B157" s="26">
        <v>4</v>
      </c>
      <c r="C157" s="26">
        <v>5</v>
      </c>
      <c r="D157" s="27" t="s">
        <v>39</v>
      </c>
      <c r="E157" s="28" t="s">
        <v>710</v>
      </c>
      <c r="F157" s="16">
        <v>543.4</v>
      </c>
      <c r="G157" s="16">
        <v>450.8</v>
      </c>
    </row>
    <row r="158" spans="1:7" s="3" customFormat="1" ht="15.75">
      <c r="A158" s="15" t="s">
        <v>765</v>
      </c>
      <c r="B158" s="26">
        <v>4</v>
      </c>
      <c r="C158" s="26">
        <v>9</v>
      </c>
      <c r="D158" s="27" t="s">
        <v>698</v>
      </c>
      <c r="E158" s="28" t="s">
        <v>698</v>
      </c>
      <c r="F158" s="16">
        <v>106.7</v>
      </c>
      <c r="G158" s="16">
        <v>120.1</v>
      </c>
    </row>
    <row r="159" spans="1:7" s="3" customFormat="1" ht="15.75" hidden="1">
      <c r="A159" s="15" t="s">
        <v>764</v>
      </c>
      <c r="B159" s="26">
        <v>4</v>
      </c>
      <c r="C159" s="26">
        <v>9</v>
      </c>
      <c r="D159" s="27" t="s">
        <v>763</v>
      </c>
      <c r="E159" s="28" t="s">
        <v>698</v>
      </c>
      <c r="F159" s="16">
        <v>106.7</v>
      </c>
      <c r="G159" s="16">
        <v>120.1</v>
      </c>
    </row>
    <row r="160" spans="1:7" s="3" customFormat="1" ht="15.75" hidden="1">
      <c r="A160" s="15" t="s">
        <v>762</v>
      </c>
      <c r="B160" s="26">
        <v>4</v>
      </c>
      <c r="C160" s="26">
        <v>9</v>
      </c>
      <c r="D160" s="27" t="s">
        <v>761</v>
      </c>
      <c r="E160" s="28" t="s">
        <v>698</v>
      </c>
      <c r="F160" s="16">
        <v>106.7</v>
      </c>
      <c r="G160" s="16">
        <v>120.1</v>
      </c>
    </row>
    <row r="161" spans="1:7" s="3" customFormat="1" ht="15.75" hidden="1">
      <c r="A161" s="15" t="s">
        <v>760</v>
      </c>
      <c r="B161" s="26">
        <v>4</v>
      </c>
      <c r="C161" s="26">
        <v>9</v>
      </c>
      <c r="D161" s="27" t="s">
        <v>759</v>
      </c>
      <c r="E161" s="28" t="s">
        <v>698</v>
      </c>
      <c r="F161" s="16">
        <v>106.7</v>
      </c>
      <c r="G161" s="16">
        <v>120.1</v>
      </c>
    </row>
    <row r="162" spans="1:7" s="3" customFormat="1" ht="31.5" hidden="1">
      <c r="A162" s="15" t="s">
        <v>711</v>
      </c>
      <c r="B162" s="26">
        <v>4</v>
      </c>
      <c r="C162" s="26">
        <v>9</v>
      </c>
      <c r="D162" s="27" t="s">
        <v>759</v>
      </c>
      <c r="E162" s="28" t="s">
        <v>710</v>
      </c>
      <c r="F162" s="16">
        <v>106.7</v>
      </c>
      <c r="G162" s="16">
        <v>120.1</v>
      </c>
    </row>
    <row r="163" spans="1:7" s="3" customFormat="1" ht="15.75">
      <c r="A163" s="15" t="s">
        <v>38</v>
      </c>
      <c r="B163" s="26">
        <v>4</v>
      </c>
      <c r="C163" s="26">
        <v>12</v>
      </c>
      <c r="D163" s="27" t="s">
        <v>698</v>
      </c>
      <c r="E163" s="28" t="s">
        <v>698</v>
      </c>
      <c r="F163" s="16">
        <v>575</v>
      </c>
      <c r="G163" s="16">
        <v>575</v>
      </c>
    </row>
    <row r="164" spans="1:7" s="3" customFormat="1" ht="47.25" hidden="1">
      <c r="A164" s="15" t="s">
        <v>150</v>
      </c>
      <c r="B164" s="26">
        <v>4</v>
      </c>
      <c r="C164" s="26">
        <v>12</v>
      </c>
      <c r="D164" s="27" t="s">
        <v>149</v>
      </c>
      <c r="E164" s="28" t="s">
        <v>698</v>
      </c>
      <c r="F164" s="16">
        <v>515</v>
      </c>
      <c r="G164" s="16">
        <v>515</v>
      </c>
    </row>
    <row r="165" spans="1:7" s="3" customFormat="1" ht="47.25" hidden="1">
      <c r="A165" s="15" t="s">
        <v>148</v>
      </c>
      <c r="B165" s="26">
        <v>4</v>
      </c>
      <c r="C165" s="26">
        <v>12</v>
      </c>
      <c r="D165" s="27" t="s">
        <v>147</v>
      </c>
      <c r="E165" s="28" t="s">
        <v>698</v>
      </c>
      <c r="F165" s="16">
        <v>515</v>
      </c>
      <c r="G165" s="16">
        <v>515</v>
      </c>
    </row>
    <row r="166" spans="1:7" s="3" customFormat="1" ht="47.25" hidden="1">
      <c r="A166" s="15" t="s">
        <v>146</v>
      </c>
      <c r="B166" s="26">
        <v>4</v>
      </c>
      <c r="C166" s="26">
        <v>12</v>
      </c>
      <c r="D166" s="27" t="s">
        <v>145</v>
      </c>
      <c r="E166" s="28" t="s">
        <v>698</v>
      </c>
      <c r="F166" s="16">
        <v>515</v>
      </c>
      <c r="G166" s="16">
        <v>515</v>
      </c>
    </row>
    <row r="167" spans="1:7" s="3" customFormat="1" ht="31.5" hidden="1">
      <c r="A167" s="15" t="s">
        <v>711</v>
      </c>
      <c r="B167" s="26">
        <v>4</v>
      </c>
      <c r="C167" s="26">
        <v>12</v>
      </c>
      <c r="D167" s="27" t="s">
        <v>145</v>
      </c>
      <c r="E167" s="28" t="s">
        <v>710</v>
      </c>
      <c r="F167" s="16">
        <v>515</v>
      </c>
      <c r="G167" s="16">
        <v>515</v>
      </c>
    </row>
    <row r="168" spans="1:7" s="3" customFormat="1" ht="31.5" hidden="1">
      <c r="A168" s="15" t="s">
        <v>37</v>
      </c>
      <c r="B168" s="26">
        <v>4</v>
      </c>
      <c r="C168" s="26">
        <v>12</v>
      </c>
      <c r="D168" s="27" t="s">
        <v>36</v>
      </c>
      <c r="E168" s="28" t="s">
        <v>698</v>
      </c>
      <c r="F168" s="16">
        <v>60</v>
      </c>
      <c r="G168" s="16">
        <v>60</v>
      </c>
    </row>
    <row r="169" spans="1:7" s="3" customFormat="1" ht="47.25" hidden="1">
      <c r="A169" s="15" t="s">
        <v>35</v>
      </c>
      <c r="B169" s="26">
        <v>4</v>
      </c>
      <c r="C169" s="26">
        <v>12</v>
      </c>
      <c r="D169" s="27" t="s">
        <v>34</v>
      </c>
      <c r="E169" s="28" t="s">
        <v>698</v>
      </c>
      <c r="F169" s="16">
        <v>60</v>
      </c>
      <c r="G169" s="16">
        <v>60</v>
      </c>
    </row>
    <row r="170" spans="1:7" s="3" customFormat="1" ht="31.5" hidden="1">
      <c r="A170" s="15" t="s">
        <v>33</v>
      </c>
      <c r="B170" s="26">
        <v>4</v>
      </c>
      <c r="C170" s="26">
        <v>12</v>
      </c>
      <c r="D170" s="27" t="s">
        <v>32</v>
      </c>
      <c r="E170" s="28" t="s">
        <v>698</v>
      </c>
      <c r="F170" s="16">
        <v>50</v>
      </c>
      <c r="G170" s="16">
        <v>50</v>
      </c>
    </row>
    <row r="171" spans="1:7" s="3" customFormat="1" ht="15.75" hidden="1">
      <c r="A171" s="15" t="s">
        <v>707</v>
      </c>
      <c r="B171" s="26">
        <v>4</v>
      </c>
      <c r="C171" s="26">
        <v>12</v>
      </c>
      <c r="D171" s="27" t="s">
        <v>32</v>
      </c>
      <c r="E171" s="28" t="s">
        <v>705</v>
      </c>
      <c r="F171" s="16">
        <v>50</v>
      </c>
      <c r="G171" s="16">
        <v>50</v>
      </c>
    </row>
    <row r="172" spans="1:7" s="3" customFormat="1" ht="31.5" hidden="1">
      <c r="A172" s="15" t="s">
        <v>31</v>
      </c>
      <c r="B172" s="26">
        <v>4</v>
      </c>
      <c r="C172" s="26">
        <v>12</v>
      </c>
      <c r="D172" s="27" t="s">
        <v>30</v>
      </c>
      <c r="E172" s="28" t="s">
        <v>698</v>
      </c>
      <c r="F172" s="16">
        <v>10</v>
      </c>
      <c r="G172" s="16">
        <v>10</v>
      </c>
    </row>
    <row r="173" spans="1:7" s="3" customFormat="1" ht="31.5" hidden="1">
      <c r="A173" s="15" t="s">
        <v>711</v>
      </c>
      <c r="B173" s="26">
        <v>4</v>
      </c>
      <c r="C173" s="26">
        <v>12</v>
      </c>
      <c r="D173" s="27" t="s">
        <v>30</v>
      </c>
      <c r="E173" s="28" t="s">
        <v>710</v>
      </c>
      <c r="F173" s="16">
        <v>10</v>
      </c>
      <c r="G173" s="16">
        <v>10</v>
      </c>
    </row>
    <row r="174" spans="1:7" s="19" customFormat="1" ht="15.75">
      <c r="A174" s="17" t="s">
        <v>758</v>
      </c>
      <c r="B174" s="23">
        <v>5</v>
      </c>
      <c r="C174" s="23">
        <v>0</v>
      </c>
      <c r="D174" s="24" t="s">
        <v>698</v>
      </c>
      <c r="E174" s="25" t="s">
        <v>698</v>
      </c>
      <c r="F174" s="18">
        <v>3853</v>
      </c>
      <c r="G174" s="18">
        <v>3807.9</v>
      </c>
    </row>
    <row r="175" spans="1:7" s="3" customFormat="1" ht="15.75">
      <c r="A175" s="15" t="s">
        <v>142</v>
      </c>
      <c r="B175" s="26">
        <v>5</v>
      </c>
      <c r="C175" s="26">
        <v>1</v>
      </c>
      <c r="D175" s="27" t="s">
        <v>698</v>
      </c>
      <c r="E175" s="28" t="s">
        <v>698</v>
      </c>
      <c r="F175" s="16">
        <v>224.9</v>
      </c>
      <c r="G175" s="16">
        <v>224.9</v>
      </c>
    </row>
    <row r="176" spans="1:7" s="3" customFormat="1" ht="15.75" hidden="1">
      <c r="A176" s="15" t="s">
        <v>141</v>
      </c>
      <c r="B176" s="26">
        <v>5</v>
      </c>
      <c r="C176" s="26">
        <v>1</v>
      </c>
      <c r="D176" s="27" t="s">
        <v>140</v>
      </c>
      <c r="E176" s="28" t="s">
        <v>698</v>
      </c>
      <c r="F176" s="16">
        <v>224.9</v>
      </c>
      <c r="G176" s="16">
        <v>224.9</v>
      </c>
    </row>
    <row r="177" spans="1:7" s="3" customFormat="1" ht="15.75" hidden="1">
      <c r="A177" s="15" t="s">
        <v>139</v>
      </c>
      <c r="B177" s="26">
        <v>5</v>
      </c>
      <c r="C177" s="26">
        <v>1</v>
      </c>
      <c r="D177" s="27" t="s">
        <v>138</v>
      </c>
      <c r="E177" s="28" t="s">
        <v>698</v>
      </c>
      <c r="F177" s="16">
        <v>224.9</v>
      </c>
      <c r="G177" s="16">
        <v>224.9</v>
      </c>
    </row>
    <row r="178" spans="1:7" s="3" customFormat="1" ht="31.5" hidden="1">
      <c r="A178" s="15" t="s">
        <v>137</v>
      </c>
      <c r="B178" s="26">
        <v>5</v>
      </c>
      <c r="C178" s="26">
        <v>1</v>
      </c>
      <c r="D178" s="27" t="s">
        <v>136</v>
      </c>
      <c r="E178" s="28" t="s">
        <v>698</v>
      </c>
      <c r="F178" s="16">
        <v>224.9</v>
      </c>
      <c r="G178" s="16">
        <v>224.9</v>
      </c>
    </row>
    <row r="179" spans="1:7" s="3" customFormat="1" ht="31.5" hidden="1">
      <c r="A179" s="15" t="s">
        <v>711</v>
      </c>
      <c r="B179" s="26">
        <v>5</v>
      </c>
      <c r="C179" s="26">
        <v>1</v>
      </c>
      <c r="D179" s="27" t="s">
        <v>136</v>
      </c>
      <c r="E179" s="28" t="s">
        <v>710</v>
      </c>
      <c r="F179" s="16">
        <v>224.9</v>
      </c>
      <c r="G179" s="16">
        <v>224.9</v>
      </c>
    </row>
    <row r="180" spans="1:7" s="3" customFormat="1" ht="15.75">
      <c r="A180" s="15" t="s">
        <v>750</v>
      </c>
      <c r="B180" s="26">
        <v>5</v>
      </c>
      <c r="C180" s="26">
        <v>5</v>
      </c>
      <c r="D180" s="27" t="s">
        <v>698</v>
      </c>
      <c r="E180" s="28" t="s">
        <v>698</v>
      </c>
      <c r="F180" s="16">
        <v>3628.1</v>
      </c>
      <c r="G180" s="16">
        <v>3583</v>
      </c>
    </row>
    <row r="181" spans="1:7" s="3" customFormat="1" ht="31.5" hidden="1">
      <c r="A181" s="15" t="s">
        <v>715</v>
      </c>
      <c r="B181" s="26">
        <v>5</v>
      </c>
      <c r="C181" s="26">
        <v>5</v>
      </c>
      <c r="D181" s="27" t="s">
        <v>714</v>
      </c>
      <c r="E181" s="28" t="s">
        <v>698</v>
      </c>
      <c r="F181" s="16">
        <v>3628.1</v>
      </c>
      <c r="G181" s="16">
        <v>3583</v>
      </c>
    </row>
    <row r="182" spans="1:7" s="3" customFormat="1" ht="15.75" hidden="1">
      <c r="A182" s="15" t="s">
        <v>713</v>
      </c>
      <c r="B182" s="26">
        <v>5</v>
      </c>
      <c r="C182" s="26">
        <v>5</v>
      </c>
      <c r="D182" s="27" t="s">
        <v>712</v>
      </c>
      <c r="E182" s="28" t="s">
        <v>698</v>
      </c>
      <c r="F182" s="16">
        <v>3628.1</v>
      </c>
      <c r="G182" s="16">
        <v>3583</v>
      </c>
    </row>
    <row r="183" spans="1:7" s="3" customFormat="1" ht="15.75" hidden="1">
      <c r="A183" s="15" t="s">
        <v>701</v>
      </c>
      <c r="B183" s="26">
        <v>5</v>
      </c>
      <c r="C183" s="26">
        <v>5</v>
      </c>
      <c r="D183" s="27" t="s">
        <v>706</v>
      </c>
      <c r="E183" s="28" t="s">
        <v>698</v>
      </c>
      <c r="F183" s="16">
        <v>3128.1</v>
      </c>
      <c r="G183" s="16">
        <v>3083</v>
      </c>
    </row>
    <row r="184" spans="1:7" s="3" customFormat="1" ht="63" hidden="1">
      <c r="A184" s="15" t="s">
        <v>697</v>
      </c>
      <c r="B184" s="26">
        <v>5</v>
      </c>
      <c r="C184" s="26">
        <v>5</v>
      </c>
      <c r="D184" s="27" t="s">
        <v>706</v>
      </c>
      <c r="E184" s="28" t="s">
        <v>696</v>
      </c>
      <c r="F184" s="16">
        <v>3116.1</v>
      </c>
      <c r="G184" s="16">
        <v>3071</v>
      </c>
    </row>
    <row r="185" spans="1:7" s="3" customFormat="1" ht="31.5" hidden="1">
      <c r="A185" s="15" t="s">
        <v>711</v>
      </c>
      <c r="B185" s="26">
        <v>5</v>
      </c>
      <c r="C185" s="26">
        <v>5</v>
      </c>
      <c r="D185" s="27" t="s">
        <v>706</v>
      </c>
      <c r="E185" s="28" t="s">
        <v>710</v>
      </c>
      <c r="F185" s="16">
        <v>12</v>
      </c>
      <c r="G185" s="16">
        <v>12</v>
      </c>
    </row>
    <row r="186" spans="1:7" s="3" customFormat="1" ht="47.25" hidden="1">
      <c r="A186" s="15" t="s">
        <v>699</v>
      </c>
      <c r="B186" s="26">
        <v>5</v>
      </c>
      <c r="C186" s="26">
        <v>5</v>
      </c>
      <c r="D186" s="27" t="s">
        <v>704</v>
      </c>
      <c r="E186" s="28" t="s">
        <v>698</v>
      </c>
      <c r="F186" s="16">
        <v>500</v>
      </c>
      <c r="G186" s="16">
        <v>500</v>
      </c>
    </row>
    <row r="187" spans="1:7" s="3" customFormat="1" ht="63" hidden="1">
      <c r="A187" s="15" t="s">
        <v>697</v>
      </c>
      <c r="B187" s="26">
        <v>5</v>
      </c>
      <c r="C187" s="26">
        <v>5</v>
      </c>
      <c r="D187" s="27" t="s">
        <v>704</v>
      </c>
      <c r="E187" s="28" t="s">
        <v>696</v>
      </c>
      <c r="F187" s="16">
        <v>500</v>
      </c>
      <c r="G187" s="16">
        <v>500</v>
      </c>
    </row>
    <row r="188" spans="1:7" s="19" customFormat="1" ht="15.75">
      <c r="A188" s="17" t="s">
        <v>749</v>
      </c>
      <c r="B188" s="23">
        <v>6</v>
      </c>
      <c r="C188" s="23">
        <v>0</v>
      </c>
      <c r="D188" s="24" t="s">
        <v>698</v>
      </c>
      <c r="E188" s="25" t="s">
        <v>698</v>
      </c>
      <c r="F188" s="18">
        <v>4319.6000000000004</v>
      </c>
      <c r="G188" s="18">
        <v>0</v>
      </c>
    </row>
    <row r="189" spans="1:7" s="3" customFormat="1" ht="15.75">
      <c r="A189" s="15" t="s">
        <v>748</v>
      </c>
      <c r="B189" s="26">
        <v>6</v>
      </c>
      <c r="C189" s="26">
        <v>5</v>
      </c>
      <c r="D189" s="27" t="s">
        <v>698</v>
      </c>
      <c r="E189" s="28" t="s">
        <v>698</v>
      </c>
      <c r="F189" s="16">
        <v>4319.6000000000004</v>
      </c>
      <c r="G189" s="16">
        <v>0</v>
      </c>
    </row>
    <row r="190" spans="1:7" s="3" customFormat="1" ht="47.25" hidden="1">
      <c r="A190" s="15" t="s">
        <v>747</v>
      </c>
      <c r="B190" s="26">
        <v>6</v>
      </c>
      <c r="C190" s="26">
        <v>5</v>
      </c>
      <c r="D190" s="27" t="s">
        <v>746</v>
      </c>
      <c r="E190" s="28" t="s">
        <v>698</v>
      </c>
      <c r="F190" s="16">
        <v>4319.6000000000004</v>
      </c>
      <c r="G190" s="16">
        <v>0</v>
      </c>
    </row>
    <row r="191" spans="1:7" s="3" customFormat="1" ht="63" hidden="1">
      <c r="A191" s="15" t="s">
        <v>745</v>
      </c>
      <c r="B191" s="26">
        <v>6</v>
      </c>
      <c r="C191" s="26">
        <v>5</v>
      </c>
      <c r="D191" s="27" t="s">
        <v>744</v>
      </c>
      <c r="E191" s="28" t="s">
        <v>698</v>
      </c>
      <c r="F191" s="16">
        <v>4319.6000000000004</v>
      </c>
      <c r="G191" s="16">
        <v>0</v>
      </c>
    </row>
    <row r="192" spans="1:7" s="3" customFormat="1" ht="31.5" hidden="1">
      <c r="A192" s="15" t="s">
        <v>741</v>
      </c>
      <c r="B192" s="26">
        <v>6</v>
      </c>
      <c r="C192" s="26">
        <v>5</v>
      </c>
      <c r="D192" s="27" t="s">
        <v>740</v>
      </c>
      <c r="E192" s="28" t="s">
        <v>698</v>
      </c>
      <c r="F192" s="16">
        <v>4319.6000000000004</v>
      </c>
      <c r="G192" s="16">
        <v>0</v>
      </c>
    </row>
    <row r="193" spans="1:7" s="3" customFormat="1" ht="31.5" hidden="1">
      <c r="A193" s="15" t="s">
        <v>723</v>
      </c>
      <c r="B193" s="26">
        <v>6</v>
      </c>
      <c r="C193" s="26">
        <v>5</v>
      </c>
      <c r="D193" s="27" t="s">
        <v>740</v>
      </c>
      <c r="E193" s="28" t="s">
        <v>721</v>
      </c>
      <c r="F193" s="16">
        <v>4319.6000000000004</v>
      </c>
      <c r="G193" s="16">
        <v>0</v>
      </c>
    </row>
    <row r="194" spans="1:7" s="19" customFormat="1" ht="15.75">
      <c r="A194" s="17" t="s">
        <v>29</v>
      </c>
      <c r="B194" s="23">
        <v>7</v>
      </c>
      <c r="C194" s="23">
        <v>0</v>
      </c>
      <c r="D194" s="24" t="s">
        <v>698</v>
      </c>
      <c r="E194" s="25" t="s">
        <v>698</v>
      </c>
      <c r="F194" s="18">
        <v>519080.9</v>
      </c>
      <c r="G194" s="18">
        <v>496957.3</v>
      </c>
    </row>
    <row r="195" spans="1:7" s="3" customFormat="1" ht="15.75">
      <c r="A195" s="15" t="s">
        <v>317</v>
      </c>
      <c r="B195" s="26">
        <v>7</v>
      </c>
      <c r="C195" s="26">
        <v>1</v>
      </c>
      <c r="D195" s="27" t="s">
        <v>698</v>
      </c>
      <c r="E195" s="28" t="s">
        <v>698</v>
      </c>
      <c r="F195" s="16">
        <v>136062.39999999999</v>
      </c>
      <c r="G195" s="16">
        <v>132288.20000000001</v>
      </c>
    </row>
    <row r="196" spans="1:7" s="3" customFormat="1" ht="15.75" hidden="1">
      <c r="A196" s="15" t="s">
        <v>248</v>
      </c>
      <c r="B196" s="26">
        <v>7</v>
      </c>
      <c r="C196" s="26">
        <v>1</v>
      </c>
      <c r="D196" s="27" t="s">
        <v>247</v>
      </c>
      <c r="E196" s="28" t="s">
        <v>698</v>
      </c>
      <c r="F196" s="16">
        <v>134234.9</v>
      </c>
      <c r="G196" s="16">
        <v>129721.8</v>
      </c>
    </row>
    <row r="197" spans="1:7" s="3" customFormat="1" ht="31.5" hidden="1">
      <c r="A197" s="15" t="s">
        <v>188</v>
      </c>
      <c r="B197" s="26">
        <v>7</v>
      </c>
      <c r="C197" s="26">
        <v>1</v>
      </c>
      <c r="D197" s="27" t="s">
        <v>246</v>
      </c>
      <c r="E197" s="28" t="s">
        <v>698</v>
      </c>
      <c r="F197" s="16">
        <v>23339.4</v>
      </c>
      <c r="G197" s="16">
        <v>23399.3</v>
      </c>
    </row>
    <row r="198" spans="1:7" s="3" customFormat="1" ht="31.5" hidden="1">
      <c r="A198" s="15" t="s">
        <v>711</v>
      </c>
      <c r="B198" s="26">
        <v>7</v>
      </c>
      <c r="C198" s="26">
        <v>1</v>
      </c>
      <c r="D198" s="27" t="s">
        <v>246</v>
      </c>
      <c r="E198" s="28" t="s">
        <v>710</v>
      </c>
      <c r="F198" s="16">
        <v>21686.1</v>
      </c>
      <c r="G198" s="16">
        <v>21746</v>
      </c>
    </row>
    <row r="199" spans="1:7" s="3" customFormat="1" ht="15.75" hidden="1">
      <c r="A199" s="15" t="s">
        <v>707</v>
      </c>
      <c r="B199" s="26">
        <v>7</v>
      </c>
      <c r="C199" s="26">
        <v>1</v>
      </c>
      <c r="D199" s="27" t="s">
        <v>246</v>
      </c>
      <c r="E199" s="28" t="s">
        <v>705</v>
      </c>
      <c r="F199" s="16">
        <v>1653.3</v>
      </c>
      <c r="G199" s="16">
        <v>1653.3</v>
      </c>
    </row>
    <row r="200" spans="1:7" s="3" customFormat="1" ht="47.25" hidden="1">
      <c r="A200" s="15" t="s">
        <v>699</v>
      </c>
      <c r="B200" s="26">
        <v>7</v>
      </c>
      <c r="C200" s="26">
        <v>1</v>
      </c>
      <c r="D200" s="27" t="s">
        <v>316</v>
      </c>
      <c r="E200" s="28" t="s">
        <v>698</v>
      </c>
      <c r="F200" s="16">
        <v>0</v>
      </c>
      <c r="G200" s="16">
        <v>1065.5</v>
      </c>
    </row>
    <row r="201" spans="1:7" s="3" customFormat="1" ht="31.5" hidden="1">
      <c r="A201" s="15" t="s">
        <v>711</v>
      </c>
      <c r="B201" s="26">
        <v>7</v>
      </c>
      <c r="C201" s="26">
        <v>1</v>
      </c>
      <c r="D201" s="27" t="s">
        <v>316</v>
      </c>
      <c r="E201" s="28" t="s">
        <v>710</v>
      </c>
      <c r="F201" s="16">
        <v>0</v>
      </c>
      <c r="G201" s="16">
        <v>1065.5</v>
      </c>
    </row>
    <row r="202" spans="1:7" s="3" customFormat="1" ht="63" hidden="1">
      <c r="A202" s="15" t="s">
        <v>315</v>
      </c>
      <c r="B202" s="26">
        <v>7</v>
      </c>
      <c r="C202" s="26">
        <v>1</v>
      </c>
      <c r="D202" s="27" t="s">
        <v>314</v>
      </c>
      <c r="E202" s="28" t="s">
        <v>698</v>
      </c>
      <c r="F202" s="16">
        <v>110895.5</v>
      </c>
      <c r="G202" s="16">
        <v>105257</v>
      </c>
    </row>
    <row r="203" spans="1:7" s="3" customFormat="1" ht="63" hidden="1">
      <c r="A203" s="15" t="s">
        <v>697</v>
      </c>
      <c r="B203" s="26">
        <v>7</v>
      </c>
      <c r="C203" s="26">
        <v>1</v>
      </c>
      <c r="D203" s="27" t="s">
        <v>314</v>
      </c>
      <c r="E203" s="28" t="s">
        <v>696</v>
      </c>
      <c r="F203" s="16">
        <v>110183.5</v>
      </c>
      <c r="G203" s="16">
        <v>104545</v>
      </c>
    </row>
    <row r="204" spans="1:7" s="3" customFormat="1" ht="31.5" hidden="1">
      <c r="A204" s="15" t="s">
        <v>711</v>
      </c>
      <c r="B204" s="26">
        <v>7</v>
      </c>
      <c r="C204" s="26">
        <v>1</v>
      </c>
      <c r="D204" s="27" t="s">
        <v>314</v>
      </c>
      <c r="E204" s="28" t="s">
        <v>710</v>
      </c>
      <c r="F204" s="16">
        <v>712</v>
      </c>
      <c r="G204" s="16">
        <v>712</v>
      </c>
    </row>
    <row r="205" spans="1:7" s="3" customFormat="1" ht="31.5" hidden="1">
      <c r="A205" s="15" t="s">
        <v>261</v>
      </c>
      <c r="B205" s="26">
        <v>7</v>
      </c>
      <c r="C205" s="26">
        <v>1</v>
      </c>
      <c r="D205" s="27" t="s">
        <v>260</v>
      </c>
      <c r="E205" s="28" t="s">
        <v>698</v>
      </c>
      <c r="F205" s="16">
        <v>1043</v>
      </c>
      <c r="G205" s="16">
        <v>1043</v>
      </c>
    </row>
    <row r="206" spans="1:7" s="3" customFormat="1" ht="47.25" hidden="1">
      <c r="A206" s="15" t="s">
        <v>259</v>
      </c>
      <c r="B206" s="26">
        <v>7</v>
      </c>
      <c r="C206" s="26">
        <v>1</v>
      </c>
      <c r="D206" s="27" t="s">
        <v>258</v>
      </c>
      <c r="E206" s="28" t="s">
        <v>698</v>
      </c>
      <c r="F206" s="16">
        <v>1043</v>
      </c>
      <c r="G206" s="16">
        <v>1043</v>
      </c>
    </row>
    <row r="207" spans="1:7" s="3" customFormat="1" ht="31.5" hidden="1">
      <c r="A207" s="15" t="s">
        <v>257</v>
      </c>
      <c r="B207" s="26">
        <v>7</v>
      </c>
      <c r="C207" s="26">
        <v>1</v>
      </c>
      <c r="D207" s="27" t="s">
        <v>256</v>
      </c>
      <c r="E207" s="28" t="s">
        <v>698</v>
      </c>
      <c r="F207" s="16">
        <v>1043</v>
      </c>
      <c r="G207" s="16">
        <v>1043</v>
      </c>
    </row>
    <row r="208" spans="1:7" s="3" customFormat="1" ht="31.5" hidden="1">
      <c r="A208" s="15" t="s">
        <v>711</v>
      </c>
      <c r="B208" s="26">
        <v>7</v>
      </c>
      <c r="C208" s="26">
        <v>1</v>
      </c>
      <c r="D208" s="27" t="s">
        <v>256</v>
      </c>
      <c r="E208" s="28" t="s">
        <v>710</v>
      </c>
      <c r="F208" s="16">
        <v>1043</v>
      </c>
      <c r="G208" s="16">
        <v>1043</v>
      </c>
    </row>
    <row r="209" spans="1:7" s="3" customFormat="1" ht="47.25" hidden="1">
      <c r="A209" s="15" t="s">
        <v>101</v>
      </c>
      <c r="B209" s="26">
        <v>7</v>
      </c>
      <c r="C209" s="26">
        <v>1</v>
      </c>
      <c r="D209" s="27" t="s">
        <v>100</v>
      </c>
      <c r="E209" s="28" t="s">
        <v>698</v>
      </c>
      <c r="F209" s="16">
        <v>12</v>
      </c>
      <c r="G209" s="16">
        <v>48.4</v>
      </c>
    </row>
    <row r="210" spans="1:7" s="3" customFormat="1" ht="62.45" hidden="1" customHeight="1">
      <c r="A210" s="15" t="s">
        <v>99</v>
      </c>
      <c r="B210" s="26">
        <v>7</v>
      </c>
      <c r="C210" s="26">
        <v>1</v>
      </c>
      <c r="D210" s="27" t="s">
        <v>98</v>
      </c>
      <c r="E210" s="28" t="s">
        <v>698</v>
      </c>
      <c r="F210" s="16">
        <v>12</v>
      </c>
      <c r="G210" s="16">
        <v>48.4</v>
      </c>
    </row>
    <row r="211" spans="1:7" s="3" customFormat="1" ht="47.25" hidden="1">
      <c r="A211" s="15" t="s">
        <v>255</v>
      </c>
      <c r="B211" s="26">
        <v>7</v>
      </c>
      <c r="C211" s="26">
        <v>1</v>
      </c>
      <c r="D211" s="27" t="s">
        <v>254</v>
      </c>
      <c r="E211" s="28" t="s">
        <v>698</v>
      </c>
      <c r="F211" s="16">
        <v>12</v>
      </c>
      <c r="G211" s="16">
        <v>48.4</v>
      </c>
    </row>
    <row r="212" spans="1:7" s="3" customFormat="1" ht="31.5" hidden="1">
      <c r="A212" s="15" t="s">
        <v>711</v>
      </c>
      <c r="B212" s="26">
        <v>7</v>
      </c>
      <c r="C212" s="26">
        <v>1</v>
      </c>
      <c r="D212" s="27" t="s">
        <v>254</v>
      </c>
      <c r="E212" s="28" t="s">
        <v>710</v>
      </c>
      <c r="F212" s="16">
        <v>12</v>
      </c>
      <c r="G212" s="16">
        <v>48.4</v>
      </c>
    </row>
    <row r="213" spans="1:7" s="3" customFormat="1" ht="31.5" hidden="1">
      <c r="A213" s="15" t="s">
        <v>134</v>
      </c>
      <c r="B213" s="26">
        <v>7</v>
      </c>
      <c r="C213" s="26">
        <v>1</v>
      </c>
      <c r="D213" s="27" t="s">
        <v>133</v>
      </c>
      <c r="E213" s="28" t="s">
        <v>698</v>
      </c>
      <c r="F213" s="16">
        <v>752.5</v>
      </c>
      <c r="G213" s="16">
        <v>1455</v>
      </c>
    </row>
    <row r="214" spans="1:7" s="3" customFormat="1" ht="31.5" hidden="1">
      <c r="A214" s="15" t="s">
        <v>132</v>
      </c>
      <c r="B214" s="26">
        <v>7</v>
      </c>
      <c r="C214" s="26">
        <v>1</v>
      </c>
      <c r="D214" s="27" t="s">
        <v>131</v>
      </c>
      <c r="E214" s="28" t="s">
        <v>698</v>
      </c>
      <c r="F214" s="16">
        <v>752.5</v>
      </c>
      <c r="G214" s="16">
        <v>1455</v>
      </c>
    </row>
    <row r="215" spans="1:7" s="3" customFormat="1" ht="63" hidden="1">
      <c r="A215" s="15" t="s">
        <v>130</v>
      </c>
      <c r="B215" s="26">
        <v>7</v>
      </c>
      <c r="C215" s="26">
        <v>1</v>
      </c>
      <c r="D215" s="27" t="s">
        <v>128</v>
      </c>
      <c r="E215" s="28" t="s">
        <v>698</v>
      </c>
      <c r="F215" s="16">
        <v>752.5</v>
      </c>
      <c r="G215" s="16">
        <v>1455</v>
      </c>
    </row>
    <row r="216" spans="1:7" s="3" customFormat="1" ht="31.5" hidden="1">
      <c r="A216" s="15" t="s">
        <v>711</v>
      </c>
      <c r="B216" s="26">
        <v>7</v>
      </c>
      <c r="C216" s="26">
        <v>1</v>
      </c>
      <c r="D216" s="27" t="s">
        <v>128</v>
      </c>
      <c r="E216" s="28" t="s">
        <v>710</v>
      </c>
      <c r="F216" s="16">
        <v>752.5</v>
      </c>
      <c r="G216" s="16">
        <v>1455</v>
      </c>
    </row>
    <row r="217" spans="1:7" s="3" customFormat="1" ht="31.5" hidden="1">
      <c r="A217" s="15" t="s">
        <v>211</v>
      </c>
      <c r="B217" s="26">
        <v>7</v>
      </c>
      <c r="C217" s="26">
        <v>1</v>
      </c>
      <c r="D217" s="27" t="s">
        <v>210</v>
      </c>
      <c r="E217" s="28" t="s">
        <v>698</v>
      </c>
      <c r="F217" s="16">
        <v>20</v>
      </c>
      <c r="G217" s="16">
        <v>20</v>
      </c>
    </row>
    <row r="218" spans="1:7" s="3" customFormat="1" ht="47.25" hidden="1">
      <c r="A218" s="15" t="s">
        <v>209</v>
      </c>
      <c r="B218" s="26">
        <v>7</v>
      </c>
      <c r="C218" s="26">
        <v>1</v>
      </c>
      <c r="D218" s="27" t="s">
        <v>208</v>
      </c>
      <c r="E218" s="28" t="s">
        <v>698</v>
      </c>
      <c r="F218" s="16">
        <v>20</v>
      </c>
      <c r="G218" s="16">
        <v>20</v>
      </c>
    </row>
    <row r="219" spans="1:7" s="3" customFormat="1" ht="47.25" hidden="1">
      <c r="A219" s="15" t="s">
        <v>312</v>
      </c>
      <c r="B219" s="26">
        <v>7</v>
      </c>
      <c r="C219" s="26">
        <v>1</v>
      </c>
      <c r="D219" s="27" t="s">
        <v>311</v>
      </c>
      <c r="E219" s="28" t="s">
        <v>698</v>
      </c>
      <c r="F219" s="16">
        <v>20</v>
      </c>
      <c r="G219" s="16">
        <v>20</v>
      </c>
    </row>
    <row r="220" spans="1:7" s="3" customFormat="1" ht="31.5" hidden="1">
      <c r="A220" s="15" t="s">
        <v>711</v>
      </c>
      <c r="B220" s="26">
        <v>7</v>
      </c>
      <c r="C220" s="26">
        <v>1</v>
      </c>
      <c r="D220" s="27" t="s">
        <v>311</v>
      </c>
      <c r="E220" s="28" t="s">
        <v>710</v>
      </c>
      <c r="F220" s="16">
        <v>20</v>
      </c>
      <c r="G220" s="16">
        <v>20</v>
      </c>
    </row>
    <row r="221" spans="1:7" s="3" customFormat="1" ht="15.75">
      <c r="A221" s="15" t="s">
        <v>135</v>
      </c>
      <c r="B221" s="26">
        <v>7</v>
      </c>
      <c r="C221" s="26">
        <v>2</v>
      </c>
      <c r="D221" s="27" t="s">
        <v>698</v>
      </c>
      <c r="E221" s="28" t="s">
        <v>698</v>
      </c>
      <c r="F221" s="16">
        <v>354821.1</v>
      </c>
      <c r="G221" s="16">
        <v>337627.6</v>
      </c>
    </row>
    <row r="222" spans="1:7" s="3" customFormat="1" ht="15.75" hidden="1">
      <c r="A222" s="15" t="s">
        <v>310</v>
      </c>
      <c r="B222" s="26">
        <v>7</v>
      </c>
      <c r="C222" s="26">
        <v>2</v>
      </c>
      <c r="D222" s="27" t="s">
        <v>309</v>
      </c>
      <c r="E222" s="28" t="s">
        <v>698</v>
      </c>
      <c r="F222" s="16">
        <v>337701.7</v>
      </c>
      <c r="G222" s="16">
        <v>325048.3</v>
      </c>
    </row>
    <row r="223" spans="1:7" s="3" customFormat="1" ht="31.5" hidden="1">
      <c r="A223" s="15" t="s">
        <v>188</v>
      </c>
      <c r="B223" s="26">
        <v>7</v>
      </c>
      <c r="C223" s="26">
        <v>2</v>
      </c>
      <c r="D223" s="27" t="s">
        <v>308</v>
      </c>
      <c r="E223" s="28" t="s">
        <v>698</v>
      </c>
      <c r="F223" s="16">
        <v>15348.1</v>
      </c>
      <c r="G223" s="16">
        <v>15428.7</v>
      </c>
    </row>
    <row r="224" spans="1:7" s="3" customFormat="1" ht="31.5" hidden="1">
      <c r="A224" s="15" t="s">
        <v>711</v>
      </c>
      <c r="B224" s="26">
        <v>7</v>
      </c>
      <c r="C224" s="26">
        <v>2</v>
      </c>
      <c r="D224" s="27" t="s">
        <v>308</v>
      </c>
      <c r="E224" s="28" t="s">
        <v>710</v>
      </c>
      <c r="F224" s="16">
        <v>13515.2</v>
      </c>
      <c r="G224" s="16">
        <v>13595.8</v>
      </c>
    </row>
    <row r="225" spans="1:7" s="3" customFormat="1" ht="15.75" hidden="1">
      <c r="A225" s="15" t="s">
        <v>709</v>
      </c>
      <c r="B225" s="26">
        <v>7</v>
      </c>
      <c r="C225" s="26">
        <v>2</v>
      </c>
      <c r="D225" s="27" t="s">
        <v>308</v>
      </c>
      <c r="E225" s="28" t="s">
        <v>708</v>
      </c>
      <c r="F225" s="16">
        <v>9</v>
      </c>
      <c r="G225" s="16">
        <v>9</v>
      </c>
    </row>
    <row r="226" spans="1:7" s="3" customFormat="1" ht="15.75" hidden="1">
      <c r="A226" s="15" t="s">
        <v>707</v>
      </c>
      <c r="B226" s="26">
        <v>7</v>
      </c>
      <c r="C226" s="26">
        <v>2</v>
      </c>
      <c r="D226" s="27" t="s">
        <v>308</v>
      </c>
      <c r="E226" s="28" t="s">
        <v>705</v>
      </c>
      <c r="F226" s="16">
        <v>1823.9</v>
      </c>
      <c r="G226" s="16">
        <v>1823.9</v>
      </c>
    </row>
    <row r="227" spans="1:7" s="3" customFormat="1" ht="47.25" hidden="1">
      <c r="A227" s="15" t="s">
        <v>699</v>
      </c>
      <c r="B227" s="26">
        <v>7</v>
      </c>
      <c r="C227" s="26">
        <v>2</v>
      </c>
      <c r="D227" s="27" t="s">
        <v>307</v>
      </c>
      <c r="E227" s="28" t="s">
        <v>698</v>
      </c>
      <c r="F227" s="16">
        <v>805</v>
      </c>
      <c r="G227" s="16">
        <v>4000</v>
      </c>
    </row>
    <row r="228" spans="1:7" s="3" customFormat="1" ht="31.5" hidden="1">
      <c r="A228" s="15" t="s">
        <v>711</v>
      </c>
      <c r="B228" s="26">
        <v>7</v>
      </c>
      <c r="C228" s="26">
        <v>2</v>
      </c>
      <c r="D228" s="27" t="s">
        <v>307</v>
      </c>
      <c r="E228" s="28" t="s">
        <v>710</v>
      </c>
      <c r="F228" s="16">
        <v>805</v>
      </c>
      <c r="G228" s="16">
        <v>4000</v>
      </c>
    </row>
    <row r="229" spans="1:7" s="3" customFormat="1" ht="78.75" hidden="1">
      <c r="A229" s="15" t="s">
        <v>306</v>
      </c>
      <c r="B229" s="26">
        <v>7</v>
      </c>
      <c r="C229" s="26">
        <v>2</v>
      </c>
      <c r="D229" s="27" t="s">
        <v>305</v>
      </c>
      <c r="E229" s="28" t="s">
        <v>698</v>
      </c>
      <c r="F229" s="16">
        <v>321548.59999999998</v>
      </c>
      <c r="G229" s="16">
        <v>305619.59999999998</v>
      </c>
    </row>
    <row r="230" spans="1:7" s="3" customFormat="1" ht="63" hidden="1">
      <c r="A230" s="15" t="s">
        <v>697</v>
      </c>
      <c r="B230" s="26">
        <v>7</v>
      </c>
      <c r="C230" s="26">
        <v>2</v>
      </c>
      <c r="D230" s="27" t="s">
        <v>305</v>
      </c>
      <c r="E230" s="28" t="s">
        <v>696</v>
      </c>
      <c r="F230" s="16">
        <v>315637.09999999998</v>
      </c>
      <c r="G230" s="16">
        <v>299708.09999999998</v>
      </c>
    </row>
    <row r="231" spans="1:7" s="3" customFormat="1" ht="31.5" hidden="1">
      <c r="A231" s="15" t="s">
        <v>711</v>
      </c>
      <c r="B231" s="26">
        <v>7</v>
      </c>
      <c r="C231" s="26">
        <v>2</v>
      </c>
      <c r="D231" s="27" t="s">
        <v>305</v>
      </c>
      <c r="E231" s="28" t="s">
        <v>710</v>
      </c>
      <c r="F231" s="16">
        <v>5911.5</v>
      </c>
      <c r="G231" s="16">
        <v>5911.5</v>
      </c>
    </row>
    <row r="232" spans="1:7" s="3" customFormat="1" ht="31.5" hidden="1">
      <c r="A232" s="15" t="s">
        <v>231</v>
      </c>
      <c r="B232" s="26">
        <v>7</v>
      </c>
      <c r="C232" s="26">
        <v>2</v>
      </c>
      <c r="D232" s="27" t="s">
        <v>230</v>
      </c>
      <c r="E232" s="28" t="s">
        <v>698</v>
      </c>
      <c r="F232" s="16">
        <v>100</v>
      </c>
      <c r="G232" s="16">
        <v>100</v>
      </c>
    </row>
    <row r="233" spans="1:7" s="3" customFormat="1" ht="47.25" hidden="1">
      <c r="A233" s="15" t="s">
        <v>229</v>
      </c>
      <c r="B233" s="26">
        <v>7</v>
      </c>
      <c r="C233" s="26">
        <v>2</v>
      </c>
      <c r="D233" s="27" t="s">
        <v>228</v>
      </c>
      <c r="E233" s="28" t="s">
        <v>698</v>
      </c>
      <c r="F233" s="16">
        <v>100</v>
      </c>
      <c r="G233" s="16">
        <v>100</v>
      </c>
    </row>
    <row r="234" spans="1:7" s="3" customFormat="1" ht="47.25" hidden="1">
      <c r="A234" s="15" t="s">
        <v>303</v>
      </c>
      <c r="B234" s="26">
        <v>7</v>
      </c>
      <c r="C234" s="26">
        <v>2</v>
      </c>
      <c r="D234" s="27" t="s">
        <v>302</v>
      </c>
      <c r="E234" s="28" t="s">
        <v>698</v>
      </c>
      <c r="F234" s="16">
        <v>100</v>
      </c>
      <c r="G234" s="16">
        <v>100</v>
      </c>
    </row>
    <row r="235" spans="1:7" s="3" customFormat="1" ht="31.5" hidden="1">
      <c r="A235" s="15" t="s">
        <v>711</v>
      </c>
      <c r="B235" s="26">
        <v>7</v>
      </c>
      <c r="C235" s="26">
        <v>2</v>
      </c>
      <c r="D235" s="27" t="s">
        <v>302</v>
      </c>
      <c r="E235" s="28" t="s">
        <v>710</v>
      </c>
      <c r="F235" s="16">
        <v>100</v>
      </c>
      <c r="G235" s="16">
        <v>100</v>
      </c>
    </row>
    <row r="236" spans="1:7" s="3" customFormat="1" ht="31.5" hidden="1">
      <c r="A236" s="15" t="s">
        <v>301</v>
      </c>
      <c r="B236" s="26">
        <v>7</v>
      </c>
      <c r="C236" s="26">
        <v>2</v>
      </c>
      <c r="D236" s="27" t="s">
        <v>300</v>
      </c>
      <c r="E236" s="28" t="s">
        <v>698</v>
      </c>
      <c r="F236" s="16">
        <v>7500</v>
      </c>
      <c r="G236" s="16">
        <v>7801</v>
      </c>
    </row>
    <row r="237" spans="1:7" s="3" customFormat="1" ht="46.9" hidden="1" customHeight="1">
      <c r="A237" s="15" t="s">
        <v>299</v>
      </c>
      <c r="B237" s="26">
        <v>7</v>
      </c>
      <c r="C237" s="26">
        <v>2</v>
      </c>
      <c r="D237" s="27" t="s">
        <v>298</v>
      </c>
      <c r="E237" s="28" t="s">
        <v>698</v>
      </c>
      <c r="F237" s="16">
        <v>7500</v>
      </c>
      <c r="G237" s="16">
        <v>7801</v>
      </c>
    </row>
    <row r="238" spans="1:7" s="3" customFormat="1" ht="47.25" hidden="1">
      <c r="A238" s="15" t="s">
        <v>297</v>
      </c>
      <c r="B238" s="26">
        <v>7</v>
      </c>
      <c r="C238" s="26">
        <v>2</v>
      </c>
      <c r="D238" s="27" t="s">
        <v>296</v>
      </c>
      <c r="E238" s="28" t="s">
        <v>698</v>
      </c>
      <c r="F238" s="16">
        <v>185</v>
      </c>
      <c r="G238" s="16">
        <v>471</v>
      </c>
    </row>
    <row r="239" spans="1:7" s="3" customFormat="1" ht="31.5" hidden="1">
      <c r="A239" s="15" t="s">
        <v>711</v>
      </c>
      <c r="B239" s="26">
        <v>7</v>
      </c>
      <c r="C239" s="26">
        <v>2</v>
      </c>
      <c r="D239" s="27" t="s">
        <v>296</v>
      </c>
      <c r="E239" s="28" t="s">
        <v>710</v>
      </c>
      <c r="F239" s="16">
        <v>185</v>
      </c>
      <c r="G239" s="16">
        <v>471</v>
      </c>
    </row>
    <row r="240" spans="1:7" s="3" customFormat="1" ht="47.25" hidden="1">
      <c r="A240" s="15" t="s">
        <v>295</v>
      </c>
      <c r="B240" s="26">
        <v>7</v>
      </c>
      <c r="C240" s="26">
        <v>2</v>
      </c>
      <c r="D240" s="27" t="s">
        <v>294</v>
      </c>
      <c r="E240" s="28" t="s">
        <v>698</v>
      </c>
      <c r="F240" s="16">
        <v>7155</v>
      </c>
      <c r="G240" s="16">
        <v>6986</v>
      </c>
    </row>
    <row r="241" spans="1:7" s="3" customFormat="1" ht="31.5" hidden="1">
      <c r="A241" s="15" t="s">
        <v>711</v>
      </c>
      <c r="B241" s="26">
        <v>7</v>
      </c>
      <c r="C241" s="26">
        <v>2</v>
      </c>
      <c r="D241" s="27" t="s">
        <v>294</v>
      </c>
      <c r="E241" s="28" t="s">
        <v>710</v>
      </c>
      <c r="F241" s="16">
        <v>7155</v>
      </c>
      <c r="G241" s="16">
        <v>6986</v>
      </c>
    </row>
    <row r="242" spans="1:7" s="3" customFormat="1" ht="47.25" hidden="1">
      <c r="A242" s="15" t="s">
        <v>293</v>
      </c>
      <c r="B242" s="26">
        <v>7</v>
      </c>
      <c r="C242" s="26">
        <v>2</v>
      </c>
      <c r="D242" s="27" t="s">
        <v>292</v>
      </c>
      <c r="E242" s="28" t="s">
        <v>698</v>
      </c>
      <c r="F242" s="16">
        <v>160</v>
      </c>
      <c r="G242" s="16">
        <v>344</v>
      </c>
    </row>
    <row r="243" spans="1:7" s="3" customFormat="1" ht="31.5" hidden="1">
      <c r="A243" s="15" t="s">
        <v>711</v>
      </c>
      <c r="B243" s="26">
        <v>7</v>
      </c>
      <c r="C243" s="26">
        <v>2</v>
      </c>
      <c r="D243" s="27" t="s">
        <v>292</v>
      </c>
      <c r="E243" s="28" t="s">
        <v>710</v>
      </c>
      <c r="F243" s="16">
        <v>160</v>
      </c>
      <c r="G243" s="16">
        <v>344</v>
      </c>
    </row>
    <row r="244" spans="1:7" s="3" customFormat="1" ht="31.5" hidden="1">
      <c r="A244" s="15" t="s">
        <v>261</v>
      </c>
      <c r="B244" s="26">
        <v>7</v>
      </c>
      <c r="C244" s="26">
        <v>2</v>
      </c>
      <c r="D244" s="27" t="s">
        <v>260</v>
      </c>
      <c r="E244" s="28" t="s">
        <v>698</v>
      </c>
      <c r="F244" s="16">
        <v>1077</v>
      </c>
      <c r="G244" s="16">
        <v>1077</v>
      </c>
    </row>
    <row r="245" spans="1:7" s="3" customFormat="1" ht="47.25" hidden="1">
      <c r="A245" s="15" t="s">
        <v>259</v>
      </c>
      <c r="B245" s="26">
        <v>7</v>
      </c>
      <c r="C245" s="26">
        <v>2</v>
      </c>
      <c r="D245" s="27" t="s">
        <v>258</v>
      </c>
      <c r="E245" s="28" t="s">
        <v>698</v>
      </c>
      <c r="F245" s="16">
        <v>1077</v>
      </c>
      <c r="G245" s="16">
        <v>1077</v>
      </c>
    </row>
    <row r="246" spans="1:7" s="3" customFormat="1" ht="31.5" hidden="1">
      <c r="A246" s="15" t="s">
        <v>257</v>
      </c>
      <c r="B246" s="26">
        <v>7</v>
      </c>
      <c r="C246" s="26">
        <v>2</v>
      </c>
      <c r="D246" s="27" t="s">
        <v>256</v>
      </c>
      <c r="E246" s="28" t="s">
        <v>698</v>
      </c>
      <c r="F246" s="16">
        <v>1077</v>
      </c>
      <c r="G246" s="16">
        <v>1077</v>
      </c>
    </row>
    <row r="247" spans="1:7" s="3" customFormat="1" ht="31.5" hidden="1">
      <c r="A247" s="15" t="s">
        <v>711</v>
      </c>
      <c r="B247" s="26">
        <v>7</v>
      </c>
      <c r="C247" s="26">
        <v>2</v>
      </c>
      <c r="D247" s="27" t="s">
        <v>256</v>
      </c>
      <c r="E247" s="28" t="s">
        <v>710</v>
      </c>
      <c r="F247" s="16">
        <v>1077</v>
      </c>
      <c r="G247" s="16">
        <v>1077</v>
      </c>
    </row>
    <row r="248" spans="1:7" s="3" customFormat="1" ht="47.25" hidden="1">
      <c r="A248" s="15" t="s">
        <v>101</v>
      </c>
      <c r="B248" s="26">
        <v>7</v>
      </c>
      <c r="C248" s="26">
        <v>2</v>
      </c>
      <c r="D248" s="27" t="s">
        <v>100</v>
      </c>
      <c r="E248" s="28" t="s">
        <v>698</v>
      </c>
      <c r="F248" s="16">
        <v>27</v>
      </c>
      <c r="G248" s="16">
        <v>87.8</v>
      </c>
    </row>
    <row r="249" spans="1:7" s="3" customFormat="1" ht="62.45" hidden="1" customHeight="1">
      <c r="A249" s="15" t="s">
        <v>99</v>
      </c>
      <c r="B249" s="26">
        <v>7</v>
      </c>
      <c r="C249" s="26">
        <v>2</v>
      </c>
      <c r="D249" s="27" t="s">
        <v>98</v>
      </c>
      <c r="E249" s="28" t="s">
        <v>698</v>
      </c>
      <c r="F249" s="16">
        <v>27</v>
      </c>
      <c r="G249" s="16">
        <v>87.8</v>
      </c>
    </row>
    <row r="250" spans="1:7" s="3" customFormat="1" ht="47.25" hidden="1">
      <c r="A250" s="15" t="s">
        <v>255</v>
      </c>
      <c r="B250" s="26">
        <v>7</v>
      </c>
      <c r="C250" s="26">
        <v>2</v>
      </c>
      <c r="D250" s="27" t="s">
        <v>254</v>
      </c>
      <c r="E250" s="28" t="s">
        <v>698</v>
      </c>
      <c r="F250" s="16">
        <v>27</v>
      </c>
      <c r="G250" s="16">
        <v>87.8</v>
      </c>
    </row>
    <row r="251" spans="1:7" s="3" customFormat="1" ht="31.5" hidden="1">
      <c r="A251" s="15" t="s">
        <v>711</v>
      </c>
      <c r="B251" s="26">
        <v>7</v>
      </c>
      <c r="C251" s="26">
        <v>2</v>
      </c>
      <c r="D251" s="27" t="s">
        <v>254</v>
      </c>
      <c r="E251" s="28" t="s">
        <v>710</v>
      </c>
      <c r="F251" s="16">
        <v>27</v>
      </c>
      <c r="G251" s="16">
        <v>87.8</v>
      </c>
    </row>
    <row r="252" spans="1:7" s="3" customFormat="1" ht="31.5" hidden="1">
      <c r="A252" s="15" t="s">
        <v>291</v>
      </c>
      <c r="B252" s="26">
        <v>7</v>
      </c>
      <c r="C252" s="26">
        <v>2</v>
      </c>
      <c r="D252" s="27" t="s">
        <v>290</v>
      </c>
      <c r="E252" s="28" t="s">
        <v>698</v>
      </c>
      <c r="F252" s="16">
        <v>1703.5</v>
      </c>
      <c r="G252" s="16">
        <v>1553.5</v>
      </c>
    </row>
    <row r="253" spans="1:7" s="3" customFormat="1" ht="47.25" hidden="1">
      <c r="A253" s="15" t="s">
        <v>289</v>
      </c>
      <c r="B253" s="26">
        <v>7</v>
      </c>
      <c r="C253" s="26">
        <v>2</v>
      </c>
      <c r="D253" s="27" t="s">
        <v>288</v>
      </c>
      <c r="E253" s="28" t="s">
        <v>698</v>
      </c>
      <c r="F253" s="16">
        <v>1703.5</v>
      </c>
      <c r="G253" s="16">
        <v>1553.5</v>
      </c>
    </row>
    <row r="254" spans="1:7" s="3" customFormat="1" ht="47.25" hidden="1">
      <c r="A254" s="15" t="s">
        <v>287</v>
      </c>
      <c r="B254" s="26">
        <v>7</v>
      </c>
      <c r="C254" s="26">
        <v>2</v>
      </c>
      <c r="D254" s="27" t="s">
        <v>286</v>
      </c>
      <c r="E254" s="28" t="s">
        <v>698</v>
      </c>
      <c r="F254" s="16">
        <v>25</v>
      </c>
      <c r="G254" s="16">
        <v>0</v>
      </c>
    </row>
    <row r="255" spans="1:7" s="3" customFormat="1" ht="31.5" hidden="1">
      <c r="A255" s="15" t="s">
        <v>711</v>
      </c>
      <c r="B255" s="26">
        <v>7</v>
      </c>
      <c r="C255" s="26">
        <v>2</v>
      </c>
      <c r="D255" s="27" t="s">
        <v>286</v>
      </c>
      <c r="E255" s="28" t="s">
        <v>710</v>
      </c>
      <c r="F255" s="16">
        <v>25</v>
      </c>
      <c r="G255" s="16">
        <v>0</v>
      </c>
    </row>
    <row r="256" spans="1:7" s="3" customFormat="1" ht="78.75" hidden="1">
      <c r="A256" s="15" t="s">
        <v>285</v>
      </c>
      <c r="B256" s="26">
        <v>7</v>
      </c>
      <c r="C256" s="26">
        <v>2</v>
      </c>
      <c r="D256" s="27" t="s">
        <v>284</v>
      </c>
      <c r="E256" s="28" t="s">
        <v>698</v>
      </c>
      <c r="F256" s="16">
        <v>1091.5</v>
      </c>
      <c r="G256" s="16">
        <v>966.5</v>
      </c>
    </row>
    <row r="257" spans="1:7" s="3" customFormat="1" ht="31.5" hidden="1">
      <c r="A257" s="15" t="s">
        <v>711</v>
      </c>
      <c r="B257" s="26">
        <v>7</v>
      </c>
      <c r="C257" s="26">
        <v>2</v>
      </c>
      <c r="D257" s="27" t="s">
        <v>284</v>
      </c>
      <c r="E257" s="28" t="s">
        <v>710</v>
      </c>
      <c r="F257" s="16">
        <v>1091.5</v>
      </c>
      <c r="G257" s="16">
        <v>966.5</v>
      </c>
    </row>
    <row r="258" spans="1:7" s="3" customFormat="1" ht="31.5" hidden="1">
      <c r="A258" s="15" t="s">
        <v>283</v>
      </c>
      <c r="B258" s="26">
        <v>7</v>
      </c>
      <c r="C258" s="26">
        <v>2</v>
      </c>
      <c r="D258" s="27" t="s">
        <v>282</v>
      </c>
      <c r="E258" s="28" t="s">
        <v>698</v>
      </c>
      <c r="F258" s="16">
        <v>587</v>
      </c>
      <c r="G258" s="16">
        <v>587</v>
      </c>
    </row>
    <row r="259" spans="1:7" s="3" customFormat="1" ht="31.5" hidden="1">
      <c r="A259" s="15" t="s">
        <v>711</v>
      </c>
      <c r="B259" s="26">
        <v>7</v>
      </c>
      <c r="C259" s="26">
        <v>2</v>
      </c>
      <c r="D259" s="27" t="s">
        <v>282</v>
      </c>
      <c r="E259" s="28" t="s">
        <v>710</v>
      </c>
      <c r="F259" s="16">
        <v>587</v>
      </c>
      <c r="G259" s="16">
        <v>587</v>
      </c>
    </row>
    <row r="260" spans="1:7" s="3" customFormat="1" ht="31.5" hidden="1">
      <c r="A260" s="15" t="s">
        <v>134</v>
      </c>
      <c r="B260" s="26">
        <v>7</v>
      </c>
      <c r="C260" s="26">
        <v>2</v>
      </c>
      <c r="D260" s="27" t="s">
        <v>133</v>
      </c>
      <c r="E260" s="28" t="s">
        <v>698</v>
      </c>
      <c r="F260" s="16">
        <v>6696.9</v>
      </c>
      <c r="G260" s="16">
        <v>1945</v>
      </c>
    </row>
    <row r="261" spans="1:7" s="3" customFormat="1" ht="31.5" hidden="1">
      <c r="A261" s="15" t="s">
        <v>132</v>
      </c>
      <c r="B261" s="26">
        <v>7</v>
      </c>
      <c r="C261" s="26">
        <v>2</v>
      </c>
      <c r="D261" s="27" t="s">
        <v>131</v>
      </c>
      <c r="E261" s="28" t="s">
        <v>698</v>
      </c>
      <c r="F261" s="16">
        <v>6696.9</v>
      </c>
      <c r="G261" s="16">
        <v>1945</v>
      </c>
    </row>
    <row r="262" spans="1:7" s="3" customFormat="1" ht="47.25" hidden="1">
      <c r="A262" s="15" t="s">
        <v>277</v>
      </c>
      <c r="B262" s="26">
        <v>7</v>
      </c>
      <c r="C262" s="26">
        <v>2</v>
      </c>
      <c r="D262" s="27" t="s">
        <v>276</v>
      </c>
      <c r="E262" s="28" t="s">
        <v>698</v>
      </c>
      <c r="F262" s="16">
        <v>770</v>
      </c>
      <c r="G262" s="16">
        <v>490</v>
      </c>
    </row>
    <row r="263" spans="1:7" s="3" customFormat="1" ht="31.5" hidden="1">
      <c r="A263" s="15" t="s">
        <v>711</v>
      </c>
      <c r="B263" s="26">
        <v>7</v>
      </c>
      <c r="C263" s="26">
        <v>2</v>
      </c>
      <c r="D263" s="27" t="s">
        <v>276</v>
      </c>
      <c r="E263" s="28" t="s">
        <v>710</v>
      </c>
      <c r="F263" s="16">
        <v>770</v>
      </c>
      <c r="G263" s="16">
        <v>490</v>
      </c>
    </row>
    <row r="264" spans="1:7" s="3" customFormat="1" ht="63" hidden="1">
      <c r="A264" s="15" t="s">
        <v>130</v>
      </c>
      <c r="B264" s="26">
        <v>7</v>
      </c>
      <c r="C264" s="26">
        <v>2</v>
      </c>
      <c r="D264" s="27" t="s">
        <v>128</v>
      </c>
      <c r="E264" s="28" t="s">
        <v>698</v>
      </c>
      <c r="F264" s="16">
        <v>4801.8999999999996</v>
      </c>
      <c r="G264" s="16">
        <v>1455</v>
      </c>
    </row>
    <row r="265" spans="1:7" s="3" customFormat="1" ht="31.5" hidden="1">
      <c r="A265" s="15" t="s">
        <v>711</v>
      </c>
      <c r="B265" s="26">
        <v>7</v>
      </c>
      <c r="C265" s="26">
        <v>2</v>
      </c>
      <c r="D265" s="27" t="s">
        <v>128</v>
      </c>
      <c r="E265" s="28" t="s">
        <v>710</v>
      </c>
      <c r="F265" s="16">
        <v>752.5</v>
      </c>
      <c r="G265" s="16">
        <v>1455</v>
      </c>
    </row>
    <row r="266" spans="1:7" s="3" customFormat="1" ht="31.5" hidden="1">
      <c r="A266" s="15" t="s">
        <v>129</v>
      </c>
      <c r="B266" s="26">
        <v>7</v>
      </c>
      <c r="C266" s="26">
        <v>2</v>
      </c>
      <c r="D266" s="27" t="s">
        <v>128</v>
      </c>
      <c r="E266" s="28" t="s">
        <v>127</v>
      </c>
      <c r="F266" s="16">
        <v>4049.4</v>
      </c>
      <c r="G266" s="16">
        <v>0</v>
      </c>
    </row>
    <row r="267" spans="1:7" s="3" customFormat="1" ht="15.75" hidden="1">
      <c r="A267" s="15" t="s">
        <v>275</v>
      </c>
      <c r="B267" s="26">
        <v>7</v>
      </c>
      <c r="C267" s="26">
        <v>2</v>
      </c>
      <c r="D267" s="27" t="s">
        <v>274</v>
      </c>
      <c r="E267" s="28" t="s">
        <v>698</v>
      </c>
      <c r="F267" s="16">
        <v>1125</v>
      </c>
      <c r="G267" s="16">
        <v>0</v>
      </c>
    </row>
    <row r="268" spans="1:7" s="3" customFormat="1" ht="31.5" hidden="1">
      <c r="A268" s="15" t="s">
        <v>723</v>
      </c>
      <c r="B268" s="26">
        <v>7</v>
      </c>
      <c r="C268" s="26">
        <v>2</v>
      </c>
      <c r="D268" s="27" t="s">
        <v>274</v>
      </c>
      <c r="E268" s="28" t="s">
        <v>721</v>
      </c>
      <c r="F268" s="16">
        <v>1125</v>
      </c>
      <c r="G268" s="16">
        <v>0</v>
      </c>
    </row>
    <row r="269" spans="1:7" s="3" customFormat="1" ht="31.5" hidden="1">
      <c r="A269" s="15" t="s">
        <v>273</v>
      </c>
      <c r="B269" s="26">
        <v>7</v>
      </c>
      <c r="C269" s="26">
        <v>2</v>
      </c>
      <c r="D269" s="27" t="s">
        <v>272</v>
      </c>
      <c r="E269" s="28" t="s">
        <v>698</v>
      </c>
      <c r="F269" s="16">
        <v>15</v>
      </c>
      <c r="G269" s="16">
        <v>15</v>
      </c>
    </row>
    <row r="270" spans="1:7" s="3" customFormat="1" ht="31.5" hidden="1">
      <c r="A270" s="15" t="s">
        <v>271</v>
      </c>
      <c r="B270" s="26">
        <v>7</v>
      </c>
      <c r="C270" s="26">
        <v>2</v>
      </c>
      <c r="D270" s="27" t="s">
        <v>270</v>
      </c>
      <c r="E270" s="28" t="s">
        <v>698</v>
      </c>
      <c r="F270" s="16">
        <v>15</v>
      </c>
      <c r="G270" s="16">
        <v>15</v>
      </c>
    </row>
    <row r="271" spans="1:7" s="3" customFormat="1" ht="31.15" hidden="1" customHeight="1">
      <c r="A271" s="15" t="s">
        <v>269</v>
      </c>
      <c r="B271" s="26">
        <v>7</v>
      </c>
      <c r="C271" s="26">
        <v>2</v>
      </c>
      <c r="D271" s="27" t="s">
        <v>268</v>
      </c>
      <c r="E271" s="28" t="s">
        <v>698</v>
      </c>
      <c r="F271" s="16">
        <v>15</v>
      </c>
      <c r="G271" s="16">
        <v>15</v>
      </c>
    </row>
    <row r="272" spans="1:7" s="3" customFormat="1" ht="31.5" hidden="1">
      <c r="A272" s="15" t="s">
        <v>711</v>
      </c>
      <c r="B272" s="26">
        <v>7</v>
      </c>
      <c r="C272" s="26">
        <v>2</v>
      </c>
      <c r="D272" s="27" t="s">
        <v>268</v>
      </c>
      <c r="E272" s="28" t="s">
        <v>710</v>
      </c>
      <c r="F272" s="16">
        <v>15</v>
      </c>
      <c r="G272" s="16">
        <v>15</v>
      </c>
    </row>
    <row r="273" spans="1:7" s="3" customFormat="1" ht="15.75">
      <c r="A273" s="15" t="s">
        <v>267</v>
      </c>
      <c r="B273" s="26">
        <v>7</v>
      </c>
      <c r="C273" s="26">
        <v>3</v>
      </c>
      <c r="D273" s="27" t="s">
        <v>698</v>
      </c>
      <c r="E273" s="28" t="s">
        <v>698</v>
      </c>
      <c r="F273" s="16">
        <v>21159.7</v>
      </c>
      <c r="G273" s="16">
        <v>20169.900000000001</v>
      </c>
    </row>
    <row r="274" spans="1:7" s="3" customFormat="1" ht="15.75" hidden="1">
      <c r="A274" s="15" t="s">
        <v>266</v>
      </c>
      <c r="B274" s="26">
        <v>7</v>
      </c>
      <c r="C274" s="26">
        <v>3</v>
      </c>
      <c r="D274" s="27" t="s">
        <v>265</v>
      </c>
      <c r="E274" s="28" t="s">
        <v>698</v>
      </c>
      <c r="F274" s="16">
        <v>20991.5</v>
      </c>
      <c r="G274" s="16">
        <v>20052.5</v>
      </c>
    </row>
    <row r="275" spans="1:7" s="3" customFormat="1" ht="31.5" hidden="1">
      <c r="A275" s="15" t="s">
        <v>188</v>
      </c>
      <c r="B275" s="26">
        <v>7</v>
      </c>
      <c r="C275" s="26">
        <v>3</v>
      </c>
      <c r="D275" s="27" t="s">
        <v>264</v>
      </c>
      <c r="E275" s="28" t="s">
        <v>698</v>
      </c>
      <c r="F275" s="16">
        <v>12478.9</v>
      </c>
      <c r="G275" s="16">
        <v>11539.9</v>
      </c>
    </row>
    <row r="276" spans="1:7" s="3" customFormat="1" ht="63" hidden="1">
      <c r="A276" s="15" t="s">
        <v>697</v>
      </c>
      <c r="B276" s="26">
        <v>7</v>
      </c>
      <c r="C276" s="26">
        <v>3</v>
      </c>
      <c r="D276" s="27" t="s">
        <v>264</v>
      </c>
      <c r="E276" s="28" t="s">
        <v>696</v>
      </c>
      <c r="F276" s="16">
        <v>11040.2</v>
      </c>
      <c r="G276" s="16">
        <v>10105.799999999999</v>
      </c>
    </row>
    <row r="277" spans="1:7" s="3" customFormat="1" ht="31.5" hidden="1">
      <c r="A277" s="15" t="s">
        <v>711</v>
      </c>
      <c r="B277" s="26">
        <v>7</v>
      </c>
      <c r="C277" s="26">
        <v>3</v>
      </c>
      <c r="D277" s="27" t="s">
        <v>264</v>
      </c>
      <c r="E277" s="28" t="s">
        <v>710</v>
      </c>
      <c r="F277" s="16">
        <v>1227.7</v>
      </c>
      <c r="G277" s="16">
        <v>1223.0999999999999</v>
      </c>
    </row>
    <row r="278" spans="1:7" s="3" customFormat="1" ht="15.75" hidden="1">
      <c r="A278" s="15" t="s">
        <v>707</v>
      </c>
      <c r="B278" s="26">
        <v>7</v>
      </c>
      <c r="C278" s="26">
        <v>3</v>
      </c>
      <c r="D278" s="27" t="s">
        <v>264</v>
      </c>
      <c r="E278" s="28" t="s">
        <v>705</v>
      </c>
      <c r="F278" s="16">
        <v>211</v>
      </c>
      <c r="G278" s="16">
        <v>211</v>
      </c>
    </row>
    <row r="279" spans="1:7" s="3" customFormat="1" ht="47.25" hidden="1">
      <c r="A279" s="15" t="s">
        <v>699</v>
      </c>
      <c r="B279" s="26">
        <v>7</v>
      </c>
      <c r="C279" s="26">
        <v>3</v>
      </c>
      <c r="D279" s="27" t="s">
        <v>263</v>
      </c>
      <c r="E279" s="28" t="s">
        <v>698</v>
      </c>
      <c r="F279" s="16">
        <v>8512.6</v>
      </c>
      <c r="G279" s="16">
        <v>8512.6</v>
      </c>
    </row>
    <row r="280" spans="1:7" s="3" customFormat="1" ht="63" hidden="1">
      <c r="A280" s="15" t="s">
        <v>697</v>
      </c>
      <c r="B280" s="26">
        <v>7</v>
      </c>
      <c r="C280" s="26">
        <v>3</v>
      </c>
      <c r="D280" s="27" t="s">
        <v>263</v>
      </c>
      <c r="E280" s="28" t="s">
        <v>696</v>
      </c>
      <c r="F280" s="16">
        <v>8512.6</v>
      </c>
      <c r="G280" s="16">
        <v>8512.6</v>
      </c>
    </row>
    <row r="281" spans="1:7" s="3" customFormat="1" ht="31.5" hidden="1">
      <c r="A281" s="15" t="s">
        <v>261</v>
      </c>
      <c r="B281" s="26">
        <v>7</v>
      </c>
      <c r="C281" s="26">
        <v>3</v>
      </c>
      <c r="D281" s="27" t="s">
        <v>260</v>
      </c>
      <c r="E281" s="28" t="s">
        <v>698</v>
      </c>
      <c r="F281" s="16">
        <v>80</v>
      </c>
      <c r="G281" s="16">
        <v>80</v>
      </c>
    </row>
    <row r="282" spans="1:7" s="3" customFormat="1" ht="47.25" hidden="1">
      <c r="A282" s="15" t="s">
        <v>259</v>
      </c>
      <c r="B282" s="26">
        <v>7</v>
      </c>
      <c r="C282" s="26">
        <v>3</v>
      </c>
      <c r="D282" s="27" t="s">
        <v>258</v>
      </c>
      <c r="E282" s="28" t="s">
        <v>698</v>
      </c>
      <c r="F282" s="16">
        <v>80</v>
      </c>
      <c r="G282" s="16">
        <v>80</v>
      </c>
    </row>
    <row r="283" spans="1:7" s="3" customFormat="1" ht="31.5" hidden="1">
      <c r="A283" s="15" t="s">
        <v>257</v>
      </c>
      <c r="B283" s="26">
        <v>7</v>
      </c>
      <c r="C283" s="26">
        <v>3</v>
      </c>
      <c r="D283" s="27" t="s">
        <v>256</v>
      </c>
      <c r="E283" s="28" t="s">
        <v>698</v>
      </c>
      <c r="F283" s="16">
        <v>80</v>
      </c>
      <c r="G283" s="16">
        <v>80</v>
      </c>
    </row>
    <row r="284" spans="1:7" s="3" customFormat="1" ht="31.5" hidden="1">
      <c r="A284" s="15" t="s">
        <v>711</v>
      </c>
      <c r="B284" s="26">
        <v>7</v>
      </c>
      <c r="C284" s="26">
        <v>3</v>
      </c>
      <c r="D284" s="27" t="s">
        <v>256</v>
      </c>
      <c r="E284" s="28" t="s">
        <v>710</v>
      </c>
      <c r="F284" s="16">
        <v>80</v>
      </c>
      <c r="G284" s="16">
        <v>80</v>
      </c>
    </row>
    <row r="285" spans="1:7" s="3" customFormat="1" ht="47.25" hidden="1">
      <c r="A285" s="15" t="s">
        <v>101</v>
      </c>
      <c r="B285" s="26">
        <v>7</v>
      </c>
      <c r="C285" s="26">
        <v>3</v>
      </c>
      <c r="D285" s="27" t="s">
        <v>100</v>
      </c>
      <c r="E285" s="28" t="s">
        <v>698</v>
      </c>
      <c r="F285" s="16">
        <v>73.8</v>
      </c>
      <c r="G285" s="16">
        <v>23</v>
      </c>
    </row>
    <row r="286" spans="1:7" s="3" customFormat="1" ht="62.45" hidden="1" customHeight="1">
      <c r="A286" s="15" t="s">
        <v>99</v>
      </c>
      <c r="B286" s="26">
        <v>7</v>
      </c>
      <c r="C286" s="26">
        <v>3</v>
      </c>
      <c r="D286" s="27" t="s">
        <v>98</v>
      </c>
      <c r="E286" s="28" t="s">
        <v>698</v>
      </c>
      <c r="F286" s="16">
        <v>73.8</v>
      </c>
      <c r="G286" s="16">
        <v>23</v>
      </c>
    </row>
    <row r="287" spans="1:7" s="3" customFormat="1" ht="47.25" hidden="1">
      <c r="A287" s="15" t="s">
        <v>255</v>
      </c>
      <c r="B287" s="26">
        <v>7</v>
      </c>
      <c r="C287" s="26">
        <v>3</v>
      </c>
      <c r="D287" s="27" t="s">
        <v>254</v>
      </c>
      <c r="E287" s="28" t="s">
        <v>698</v>
      </c>
      <c r="F287" s="16">
        <v>73.8</v>
      </c>
      <c r="G287" s="16">
        <v>23</v>
      </c>
    </row>
    <row r="288" spans="1:7" s="3" customFormat="1" ht="31.5" hidden="1">
      <c r="A288" s="15" t="s">
        <v>711</v>
      </c>
      <c r="B288" s="26">
        <v>7</v>
      </c>
      <c r="C288" s="26">
        <v>3</v>
      </c>
      <c r="D288" s="27" t="s">
        <v>254</v>
      </c>
      <c r="E288" s="28" t="s">
        <v>710</v>
      </c>
      <c r="F288" s="16">
        <v>73.8</v>
      </c>
      <c r="G288" s="16">
        <v>23</v>
      </c>
    </row>
    <row r="289" spans="1:7" s="3" customFormat="1" ht="31.5" hidden="1">
      <c r="A289" s="15" t="s">
        <v>331</v>
      </c>
      <c r="B289" s="26">
        <v>7</v>
      </c>
      <c r="C289" s="26">
        <v>3</v>
      </c>
      <c r="D289" s="27" t="s">
        <v>330</v>
      </c>
      <c r="E289" s="28" t="s">
        <v>698</v>
      </c>
      <c r="F289" s="16">
        <v>14.4</v>
      </c>
      <c r="G289" s="16">
        <v>14.4</v>
      </c>
    </row>
    <row r="290" spans="1:7" s="3" customFormat="1" ht="31.5" hidden="1">
      <c r="A290" s="15" t="s">
        <v>329</v>
      </c>
      <c r="B290" s="26">
        <v>7</v>
      </c>
      <c r="C290" s="26">
        <v>3</v>
      </c>
      <c r="D290" s="27" t="s">
        <v>328</v>
      </c>
      <c r="E290" s="28" t="s">
        <v>698</v>
      </c>
      <c r="F290" s="16">
        <v>14.4</v>
      </c>
      <c r="G290" s="16">
        <v>14.4</v>
      </c>
    </row>
    <row r="291" spans="1:7" s="3" customFormat="1" ht="31.5" hidden="1">
      <c r="A291" s="15" t="s">
        <v>348</v>
      </c>
      <c r="B291" s="26">
        <v>7</v>
      </c>
      <c r="C291" s="26">
        <v>3</v>
      </c>
      <c r="D291" s="27" t="s">
        <v>347</v>
      </c>
      <c r="E291" s="28" t="s">
        <v>698</v>
      </c>
      <c r="F291" s="16">
        <v>14.4</v>
      </c>
      <c r="G291" s="16">
        <v>14.4</v>
      </c>
    </row>
    <row r="292" spans="1:7" s="3" customFormat="1" ht="15.75" hidden="1">
      <c r="A292" s="15" t="s">
        <v>709</v>
      </c>
      <c r="B292" s="26">
        <v>7</v>
      </c>
      <c r="C292" s="26">
        <v>3</v>
      </c>
      <c r="D292" s="27" t="s">
        <v>347</v>
      </c>
      <c r="E292" s="28" t="s">
        <v>708</v>
      </c>
      <c r="F292" s="16">
        <v>14.4</v>
      </c>
      <c r="G292" s="16">
        <v>14.4</v>
      </c>
    </row>
    <row r="293" spans="1:7" s="3" customFormat="1" ht="19.899999999999999" customHeight="1">
      <c r="A293" s="15" t="s">
        <v>28</v>
      </c>
      <c r="B293" s="26">
        <v>7</v>
      </c>
      <c r="C293" s="26">
        <v>5</v>
      </c>
      <c r="D293" s="27" t="s">
        <v>698</v>
      </c>
      <c r="E293" s="28" t="s">
        <v>698</v>
      </c>
      <c r="F293" s="16">
        <v>165.5</v>
      </c>
      <c r="G293" s="16">
        <v>165</v>
      </c>
    </row>
    <row r="294" spans="1:7" s="3" customFormat="1" ht="15.75" hidden="1">
      <c r="A294" s="15" t="s">
        <v>27</v>
      </c>
      <c r="B294" s="26">
        <v>7</v>
      </c>
      <c r="C294" s="26">
        <v>5</v>
      </c>
      <c r="D294" s="27" t="s">
        <v>26</v>
      </c>
      <c r="E294" s="28" t="s">
        <v>698</v>
      </c>
      <c r="F294" s="16">
        <v>80</v>
      </c>
      <c r="G294" s="16">
        <v>75.5</v>
      </c>
    </row>
    <row r="295" spans="1:7" s="3" customFormat="1" ht="15.75" hidden="1">
      <c r="A295" s="15" t="s">
        <v>25</v>
      </c>
      <c r="B295" s="26">
        <v>7</v>
      </c>
      <c r="C295" s="26">
        <v>5</v>
      </c>
      <c r="D295" s="27" t="s">
        <v>24</v>
      </c>
      <c r="E295" s="28" t="s">
        <v>698</v>
      </c>
      <c r="F295" s="16">
        <v>80</v>
      </c>
      <c r="G295" s="16">
        <v>75.5</v>
      </c>
    </row>
    <row r="296" spans="1:7" s="3" customFormat="1" ht="31.5" hidden="1">
      <c r="A296" s="15" t="s">
        <v>711</v>
      </c>
      <c r="B296" s="26">
        <v>7</v>
      </c>
      <c r="C296" s="26">
        <v>5</v>
      </c>
      <c r="D296" s="27" t="s">
        <v>24</v>
      </c>
      <c r="E296" s="28" t="s">
        <v>710</v>
      </c>
      <c r="F296" s="16">
        <v>80</v>
      </c>
      <c r="G296" s="16">
        <v>75.5</v>
      </c>
    </row>
    <row r="297" spans="1:7" s="3" customFormat="1" ht="46.9" hidden="1" customHeight="1">
      <c r="A297" s="15" t="s">
        <v>171</v>
      </c>
      <c r="B297" s="26">
        <v>7</v>
      </c>
      <c r="C297" s="26">
        <v>5</v>
      </c>
      <c r="D297" s="27" t="s">
        <v>170</v>
      </c>
      <c r="E297" s="28" t="s">
        <v>698</v>
      </c>
      <c r="F297" s="16">
        <v>42</v>
      </c>
      <c r="G297" s="16">
        <v>46</v>
      </c>
    </row>
    <row r="298" spans="1:7" s="3" customFormat="1" ht="15.75" hidden="1">
      <c r="A298" s="15" t="s">
        <v>169</v>
      </c>
      <c r="B298" s="26">
        <v>7</v>
      </c>
      <c r="C298" s="26">
        <v>5</v>
      </c>
      <c r="D298" s="27" t="s">
        <v>168</v>
      </c>
      <c r="E298" s="28" t="s">
        <v>698</v>
      </c>
      <c r="F298" s="16">
        <v>42</v>
      </c>
      <c r="G298" s="16">
        <v>46</v>
      </c>
    </row>
    <row r="299" spans="1:7" s="3" customFormat="1" ht="15.75" hidden="1">
      <c r="A299" s="15" t="s">
        <v>186</v>
      </c>
      <c r="B299" s="26">
        <v>7</v>
      </c>
      <c r="C299" s="26">
        <v>5</v>
      </c>
      <c r="D299" s="27" t="s">
        <v>185</v>
      </c>
      <c r="E299" s="28" t="s">
        <v>698</v>
      </c>
      <c r="F299" s="16">
        <v>42</v>
      </c>
      <c r="G299" s="16">
        <v>46</v>
      </c>
    </row>
    <row r="300" spans="1:7" s="3" customFormat="1" ht="31.5" hidden="1">
      <c r="A300" s="15" t="s">
        <v>711</v>
      </c>
      <c r="B300" s="26">
        <v>7</v>
      </c>
      <c r="C300" s="26">
        <v>5</v>
      </c>
      <c r="D300" s="27" t="s">
        <v>185</v>
      </c>
      <c r="E300" s="28" t="s">
        <v>710</v>
      </c>
      <c r="F300" s="16">
        <v>42</v>
      </c>
      <c r="G300" s="16">
        <v>46</v>
      </c>
    </row>
    <row r="301" spans="1:7" s="3" customFormat="1" ht="31.5" hidden="1">
      <c r="A301" s="15" t="s">
        <v>331</v>
      </c>
      <c r="B301" s="26">
        <v>7</v>
      </c>
      <c r="C301" s="26">
        <v>5</v>
      </c>
      <c r="D301" s="27" t="s">
        <v>330</v>
      </c>
      <c r="E301" s="28" t="s">
        <v>698</v>
      </c>
      <c r="F301" s="16">
        <v>20</v>
      </c>
      <c r="G301" s="16">
        <v>20</v>
      </c>
    </row>
    <row r="302" spans="1:7" s="3" customFormat="1" ht="31.5" hidden="1">
      <c r="A302" s="15" t="s">
        <v>329</v>
      </c>
      <c r="B302" s="26">
        <v>7</v>
      </c>
      <c r="C302" s="26">
        <v>5</v>
      </c>
      <c r="D302" s="27" t="s">
        <v>328</v>
      </c>
      <c r="E302" s="28" t="s">
        <v>698</v>
      </c>
      <c r="F302" s="16">
        <v>20</v>
      </c>
      <c r="G302" s="16">
        <v>20</v>
      </c>
    </row>
    <row r="303" spans="1:7" s="3" customFormat="1" ht="15.75" hidden="1">
      <c r="A303" s="15" t="s">
        <v>346</v>
      </c>
      <c r="B303" s="26">
        <v>7</v>
      </c>
      <c r="C303" s="26">
        <v>5</v>
      </c>
      <c r="D303" s="27" t="s">
        <v>345</v>
      </c>
      <c r="E303" s="28" t="s">
        <v>698</v>
      </c>
      <c r="F303" s="16">
        <v>20</v>
      </c>
      <c r="G303" s="16">
        <v>20</v>
      </c>
    </row>
    <row r="304" spans="1:7" s="3" customFormat="1" ht="31.5" hidden="1">
      <c r="A304" s="15" t="s">
        <v>711</v>
      </c>
      <c r="B304" s="26">
        <v>7</v>
      </c>
      <c r="C304" s="26">
        <v>5</v>
      </c>
      <c r="D304" s="27" t="s">
        <v>345</v>
      </c>
      <c r="E304" s="28" t="s">
        <v>710</v>
      </c>
      <c r="F304" s="16">
        <v>20</v>
      </c>
      <c r="G304" s="16">
        <v>20</v>
      </c>
    </row>
    <row r="305" spans="1:7" s="3" customFormat="1" ht="47.25" hidden="1">
      <c r="A305" s="15" t="s">
        <v>23</v>
      </c>
      <c r="B305" s="26">
        <v>7</v>
      </c>
      <c r="C305" s="26">
        <v>5</v>
      </c>
      <c r="D305" s="27" t="s">
        <v>22</v>
      </c>
      <c r="E305" s="28" t="s">
        <v>698</v>
      </c>
      <c r="F305" s="16">
        <v>23.5</v>
      </c>
      <c r="G305" s="16">
        <v>23.5</v>
      </c>
    </row>
    <row r="306" spans="1:7" s="3" customFormat="1" ht="46.9" hidden="1" customHeight="1">
      <c r="A306" s="15" t="s">
        <v>21</v>
      </c>
      <c r="B306" s="26">
        <v>7</v>
      </c>
      <c r="C306" s="26">
        <v>5</v>
      </c>
      <c r="D306" s="27" t="s">
        <v>20</v>
      </c>
      <c r="E306" s="28" t="s">
        <v>698</v>
      </c>
      <c r="F306" s="16">
        <v>23.5</v>
      </c>
      <c r="G306" s="16">
        <v>23.5</v>
      </c>
    </row>
    <row r="307" spans="1:7" s="3" customFormat="1" ht="46.9" hidden="1" customHeight="1">
      <c r="A307" s="15" t="s">
        <v>19</v>
      </c>
      <c r="B307" s="26">
        <v>7</v>
      </c>
      <c r="C307" s="26">
        <v>5</v>
      </c>
      <c r="D307" s="27" t="s">
        <v>18</v>
      </c>
      <c r="E307" s="28" t="s">
        <v>698</v>
      </c>
      <c r="F307" s="16">
        <v>9.5</v>
      </c>
      <c r="G307" s="16">
        <v>9.5</v>
      </c>
    </row>
    <row r="308" spans="1:7" s="3" customFormat="1" ht="31.5" hidden="1">
      <c r="A308" s="15" t="s">
        <v>711</v>
      </c>
      <c r="B308" s="26">
        <v>7</v>
      </c>
      <c r="C308" s="26">
        <v>5</v>
      </c>
      <c r="D308" s="27" t="s">
        <v>18</v>
      </c>
      <c r="E308" s="28" t="s">
        <v>710</v>
      </c>
      <c r="F308" s="16">
        <v>9.5</v>
      </c>
      <c r="G308" s="16">
        <v>9.5</v>
      </c>
    </row>
    <row r="309" spans="1:7" s="3" customFormat="1" ht="47.25" hidden="1">
      <c r="A309" s="15" t="s">
        <v>17</v>
      </c>
      <c r="B309" s="26">
        <v>7</v>
      </c>
      <c r="C309" s="26">
        <v>5</v>
      </c>
      <c r="D309" s="27" t="s">
        <v>16</v>
      </c>
      <c r="E309" s="28" t="s">
        <v>698</v>
      </c>
      <c r="F309" s="16">
        <v>5.5</v>
      </c>
      <c r="G309" s="16">
        <v>8.5</v>
      </c>
    </row>
    <row r="310" spans="1:7" s="3" customFormat="1" ht="31.5" hidden="1">
      <c r="A310" s="15" t="s">
        <v>711</v>
      </c>
      <c r="B310" s="26">
        <v>7</v>
      </c>
      <c r="C310" s="26">
        <v>5</v>
      </c>
      <c r="D310" s="27" t="s">
        <v>16</v>
      </c>
      <c r="E310" s="28" t="s">
        <v>710</v>
      </c>
      <c r="F310" s="16">
        <v>5.5</v>
      </c>
      <c r="G310" s="16">
        <v>8.5</v>
      </c>
    </row>
    <row r="311" spans="1:7" s="3" customFormat="1" ht="47.25" hidden="1">
      <c r="A311" s="15" t="s">
        <v>15</v>
      </c>
      <c r="B311" s="26">
        <v>7</v>
      </c>
      <c r="C311" s="26">
        <v>5</v>
      </c>
      <c r="D311" s="27" t="s">
        <v>14</v>
      </c>
      <c r="E311" s="28" t="s">
        <v>698</v>
      </c>
      <c r="F311" s="16">
        <v>8.5</v>
      </c>
      <c r="G311" s="16">
        <v>5.5</v>
      </c>
    </row>
    <row r="312" spans="1:7" s="3" customFormat="1" ht="31.5" hidden="1">
      <c r="A312" s="15" t="s">
        <v>711</v>
      </c>
      <c r="B312" s="26">
        <v>7</v>
      </c>
      <c r="C312" s="26">
        <v>5</v>
      </c>
      <c r="D312" s="27" t="s">
        <v>14</v>
      </c>
      <c r="E312" s="28" t="s">
        <v>710</v>
      </c>
      <c r="F312" s="16">
        <v>8.5</v>
      </c>
      <c r="G312" s="16">
        <v>5.5</v>
      </c>
    </row>
    <row r="313" spans="1:7" s="3" customFormat="1" ht="15.75">
      <c r="A313" s="15" t="s">
        <v>13</v>
      </c>
      <c r="B313" s="26">
        <v>7</v>
      </c>
      <c r="C313" s="26">
        <v>7</v>
      </c>
      <c r="D313" s="27" t="s">
        <v>698</v>
      </c>
      <c r="E313" s="28" t="s">
        <v>698</v>
      </c>
      <c r="F313" s="16">
        <v>989.7</v>
      </c>
      <c r="G313" s="16">
        <v>1045.7</v>
      </c>
    </row>
    <row r="314" spans="1:7" s="3" customFormat="1" ht="31.5" hidden="1">
      <c r="A314" s="15" t="s">
        <v>231</v>
      </c>
      <c r="B314" s="26">
        <v>7</v>
      </c>
      <c r="C314" s="26">
        <v>7</v>
      </c>
      <c r="D314" s="27" t="s">
        <v>230</v>
      </c>
      <c r="E314" s="28" t="s">
        <v>698</v>
      </c>
      <c r="F314" s="16">
        <v>825.7</v>
      </c>
      <c r="G314" s="16">
        <v>825.7</v>
      </c>
    </row>
    <row r="315" spans="1:7" s="3" customFormat="1" ht="47.25" hidden="1">
      <c r="A315" s="15" t="s">
        <v>229</v>
      </c>
      <c r="B315" s="26">
        <v>7</v>
      </c>
      <c r="C315" s="26">
        <v>7</v>
      </c>
      <c r="D315" s="27" t="s">
        <v>228</v>
      </c>
      <c r="E315" s="28" t="s">
        <v>698</v>
      </c>
      <c r="F315" s="16">
        <v>825.7</v>
      </c>
      <c r="G315" s="16">
        <v>825.7</v>
      </c>
    </row>
    <row r="316" spans="1:7" s="3" customFormat="1" ht="110.25" hidden="1">
      <c r="A316" s="15" t="s">
        <v>253</v>
      </c>
      <c r="B316" s="26">
        <v>7</v>
      </c>
      <c r="C316" s="26">
        <v>7</v>
      </c>
      <c r="D316" s="27" t="s">
        <v>252</v>
      </c>
      <c r="E316" s="28" t="s">
        <v>698</v>
      </c>
      <c r="F316" s="16">
        <v>247.6</v>
      </c>
      <c r="G316" s="16">
        <v>247.6</v>
      </c>
    </row>
    <row r="317" spans="1:7" s="3" customFormat="1" ht="31.5" hidden="1">
      <c r="A317" s="15" t="s">
        <v>711</v>
      </c>
      <c r="B317" s="26">
        <v>7</v>
      </c>
      <c r="C317" s="26">
        <v>7</v>
      </c>
      <c r="D317" s="27" t="s">
        <v>252</v>
      </c>
      <c r="E317" s="28" t="s">
        <v>710</v>
      </c>
      <c r="F317" s="16">
        <v>247.6</v>
      </c>
      <c r="G317" s="16">
        <v>247.6</v>
      </c>
    </row>
    <row r="318" spans="1:7" s="3" customFormat="1" ht="15.75" hidden="1">
      <c r="A318" s="15" t="s">
        <v>251</v>
      </c>
      <c r="B318" s="26">
        <v>7</v>
      </c>
      <c r="C318" s="26">
        <v>7</v>
      </c>
      <c r="D318" s="27" t="s">
        <v>250</v>
      </c>
      <c r="E318" s="28" t="s">
        <v>698</v>
      </c>
      <c r="F318" s="16">
        <v>578.1</v>
      </c>
      <c r="G318" s="16">
        <v>578.1</v>
      </c>
    </row>
    <row r="319" spans="1:7" s="3" customFormat="1" ht="31.5" hidden="1">
      <c r="A319" s="15" t="s">
        <v>711</v>
      </c>
      <c r="B319" s="26">
        <v>7</v>
      </c>
      <c r="C319" s="26">
        <v>7</v>
      </c>
      <c r="D319" s="27" t="s">
        <v>250</v>
      </c>
      <c r="E319" s="28" t="s">
        <v>710</v>
      </c>
      <c r="F319" s="16">
        <v>578.1</v>
      </c>
      <c r="G319" s="16">
        <v>578.1</v>
      </c>
    </row>
    <row r="320" spans="1:7" s="3" customFormat="1" ht="63" hidden="1">
      <c r="A320" s="15" t="s">
        <v>12</v>
      </c>
      <c r="B320" s="26">
        <v>7</v>
      </c>
      <c r="C320" s="26">
        <v>7</v>
      </c>
      <c r="D320" s="27" t="s">
        <v>11</v>
      </c>
      <c r="E320" s="28" t="s">
        <v>698</v>
      </c>
      <c r="F320" s="16">
        <v>64</v>
      </c>
      <c r="G320" s="16">
        <v>70</v>
      </c>
    </row>
    <row r="321" spans="1:7" s="3" customFormat="1" ht="63" hidden="1">
      <c r="A321" s="15" t="s">
        <v>10</v>
      </c>
      <c r="B321" s="26">
        <v>7</v>
      </c>
      <c r="C321" s="26">
        <v>7</v>
      </c>
      <c r="D321" s="27" t="s">
        <v>9</v>
      </c>
      <c r="E321" s="28" t="s">
        <v>698</v>
      </c>
      <c r="F321" s="16">
        <v>64</v>
      </c>
      <c r="G321" s="16">
        <v>70</v>
      </c>
    </row>
    <row r="322" spans="1:7" s="3" customFormat="1" ht="47.25" hidden="1">
      <c r="A322" s="15" t="s">
        <v>8</v>
      </c>
      <c r="B322" s="26">
        <v>7</v>
      </c>
      <c r="C322" s="26">
        <v>7</v>
      </c>
      <c r="D322" s="27" t="s">
        <v>7</v>
      </c>
      <c r="E322" s="28" t="s">
        <v>698</v>
      </c>
      <c r="F322" s="16">
        <v>20</v>
      </c>
      <c r="G322" s="16">
        <v>20</v>
      </c>
    </row>
    <row r="323" spans="1:7" s="3" customFormat="1" ht="31.5" hidden="1">
      <c r="A323" s="15" t="s">
        <v>711</v>
      </c>
      <c r="B323" s="26">
        <v>7</v>
      </c>
      <c r="C323" s="26">
        <v>7</v>
      </c>
      <c r="D323" s="27" t="s">
        <v>7</v>
      </c>
      <c r="E323" s="28" t="s">
        <v>710</v>
      </c>
      <c r="F323" s="16">
        <v>20</v>
      </c>
      <c r="G323" s="16">
        <v>20</v>
      </c>
    </row>
    <row r="324" spans="1:7" s="3" customFormat="1" ht="63" hidden="1">
      <c r="A324" s="15" t="s">
        <v>6</v>
      </c>
      <c r="B324" s="26">
        <v>7</v>
      </c>
      <c r="C324" s="26">
        <v>7</v>
      </c>
      <c r="D324" s="27" t="s">
        <v>5</v>
      </c>
      <c r="E324" s="28" t="s">
        <v>698</v>
      </c>
      <c r="F324" s="16">
        <v>24</v>
      </c>
      <c r="G324" s="16">
        <v>30</v>
      </c>
    </row>
    <row r="325" spans="1:7" s="3" customFormat="1" ht="31.5" hidden="1">
      <c r="A325" s="15" t="s">
        <v>711</v>
      </c>
      <c r="B325" s="26">
        <v>7</v>
      </c>
      <c r="C325" s="26">
        <v>7</v>
      </c>
      <c r="D325" s="27" t="s">
        <v>5</v>
      </c>
      <c r="E325" s="28" t="s">
        <v>710</v>
      </c>
      <c r="F325" s="16">
        <v>24</v>
      </c>
      <c r="G325" s="16">
        <v>30</v>
      </c>
    </row>
    <row r="326" spans="1:7" s="3" customFormat="1" ht="31.5" hidden="1">
      <c r="A326" s="15" t="s">
        <v>4</v>
      </c>
      <c r="B326" s="26">
        <v>7</v>
      </c>
      <c r="C326" s="26">
        <v>7</v>
      </c>
      <c r="D326" s="27" t="s">
        <v>3</v>
      </c>
      <c r="E326" s="28" t="s">
        <v>698</v>
      </c>
      <c r="F326" s="16">
        <v>20</v>
      </c>
      <c r="G326" s="16">
        <v>20</v>
      </c>
    </row>
    <row r="327" spans="1:7" s="3" customFormat="1" ht="31.5" hidden="1">
      <c r="A327" s="15" t="s">
        <v>711</v>
      </c>
      <c r="B327" s="26">
        <v>7</v>
      </c>
      <c r="C327" s="26">
        <v>7</v>
      </c>
      <c r="D327" s="27" t="s">
        <v>3</v>
      </c>
      <c r="E327" s="28" t="s">
        <v>710</v>
      </c>
      <c r="F327" s="16">
        <v>20</v>
      </c>
      <c r="G327" s="16">
        <v>20</v>
      </c>
    </row>
    <row r="328" spans="1:7" s="3" customFormat="1" ht="31.5" hidden="1">
      <c r="A328" s="15" t="s">
        <v>2</v>
      </c>
      <c r="B328" s="26">
        <v>7</v>
      </c>
      <c r="C328" s="26">
        <v>7</v>
      </c>
      <c r="D328" s="27" t="s">
        <v>1</v>
      </c>
      <c r="E328" s="28" t="s">
        <v>698</v>
      </c>
      <c r="F328" s="16">
        <v>100</v>
      </c>
      <c r="G328" s="16">
        <v>150</v>
      </c>
    </row>
    <row r="329" spans="1:7" s="3" customFormat="1" ht="94.5" hidden="1">
      <c r="A329" s="15" t="s">
        <v>0</v>
      </c>
      <c r="B329" s="26">
        <v>7</v>
      </c>
      <c r="C329" s="26">
        <v>7</v>
      </c>
      <c r="D329" s="27" t="s">
        <v>837</v>
      </c>
      <c r="E329" s="28" t="s">
        <v>698</v>
      </c>
      <c r="F329" s="16">
        <v>100</v>
      </c>
      <c r="G329" s="16">
        <v>150</v>
      </c>
    </row>
    <row r="330" spans="1:7" s="3" customFormat="1" ht="31.5" hidden="1">
      <c r="A330" s="15" t="s">
        <v>832</v>
      </c>
      <c r="B330" s="26">
        <v>7</v>
      </c>
      <c r="C330" s="26">
        <v>7</v>
      </c>
      <c r="D330" s="27" t="s">
        <v>831</v>
      </c>
      <c r="E330" s="28" t="s">
        <v>698</v>
      </c>
      <c r="F330" s="16">
        <v>15</v>
      </c>
      <c r="G330" s="16">
        <v>25</v>
      </c>
    </row>
    <row r="331" spans="1:7" s="3" customFormat="1" ht="31.5" hidden="1">
      <c r="A331" s="15" t="s">
        <v>711</v>
      </c>
      <c r="B331" s="26">
        <v>7</v>
      </c>
      <c r="C331" s="26">
        <v>7</v>
      </c>
      <c r="D331" s="27" t="s">
        <v>831</v>
      </c>
      <c r="E331" s="28" t="s">
        <v>710</v>
      </c>
      <c r="F331" s="16">
        <v>15</v>
      </c>
      <c r="G331" s="16">
        <v>25</v>
      </c>
    </row>
    <row r="332" spans="1:7" s="3" customFormat="1" ht="47.25" hidden="1">
      <c r="A332" s="15" t="s">
        <v>830</v>
      </c>
      <c r="B332" s="26">
        <v>7</v>
      </c>
      <c r="C332" s="26">
        <v>7</v>
      </c>
      <c r="D332" s="27" t="s">
        <v>829</v>
      </c>
      <c r="E332" s="28" t="s">
        <v>698</v>
      </c>
      <c r="F332" s="16">
        <v>25</v>
      </c>
      <c r="G332" s="16">
        <v>45</v>
      </c>
    </row>
    <row r="333" spans="1:7" s="3" customFormat="1" ht="31.5" hidden="1">
      <c r="A333" s="15" t="s">
        <v>711</v>
      </c>
      <c r="B333" s="26">
        <v>7</v>
      </c>
      <c r="C333" s="26">
        <v>7</v>
      </c>
      <c r="D333" s="27" t="s">
        <v>829</v>
      </c>
      <c r="E333" s="28" t="s">
        <v>710</v>
      </c>
      <c r="F333" s="16">
        <v>25</v>
      </c>
      <c r="G333" s="16">
        <v>45</v>
      </c>
    </row>
    <row r="334" spans="1:7" s="3" customFormat="1" ht="31.5" hidden="1">
      <c r="A334" s="15" t="s">
        <v>828</v>
      </c>
      <c r="B334" s="26">
        <v>7</v>
      </c>
      <c r="C334" s="26">
        <v>7</v>
      </c>
      <c r="D334" s="27" t="s">
        <v>827</v>
      </c>
      <c r="E334" s="28" t="s">
        <v>698</v>
      </c>
      <c r="F334" s="16">
        <v>35</v>
      </c>
      <c r="G334" s="16">
        <v>40</v>
      </c>
    </row>
    <row r="335" spans="1:7" s="3" customFormat="1" ht="31.5" hidden="1">
      <c r="A335" s="15" t="s">
        <v>711</v>
      </c>
      <c r="B335" s="26">
        <v>7</v>
      </c>
      <c r="C335" s="26">
        <v>7</v>
      </c>
      <c r="D335" s="27" t="s">
        <v>827</v>
      </c>
      <c r="E335" s="28" t="s">
        <v>710</v>
      </c>
      <c r="F335" s="16">
        <v>35</v>
      </c>
      <c r="G335" s="16">
        <v>40</v>
      </c>
    </row>
    <row r="336" spans="1:7" s="3" customFormat="1" ht="15.75" hidden="1">
      <c r="A336" s="15" t="s">
        <v>826</v>
      </c>
      <c r="B336" s="26">
        <v>7</v>
      </c>
      <c r="C336" s="26">
        <v>7</v>
      </c>
      <c r="D336" s="27" t="s">
        <v>825</v>
      </c>
      <c r="E336" s="28" t="s">
        <v>698</v>
      </c>
      <c r="F336" s="16">
        <v>5</v>
      </c>
      <c r="G336" s="16">
        <v>10</v>
      </c>
    </row>
    <row r="337" spans="1:7" s="3" customFormat="1" ht="31.5" hidden="1">
      <c r="A337" s="15" t="s">
        <v>711</v>
      </c>
      <c r="B337" s="26">
        <v>7</v>
      </c>
      <c r="C337" s="26">
        <v>7</v>
      </c>
      <c r="D337" s="27" t="s">
        <v>825</v>
      </c>
      <c r="E337" s="28" t="s">
        <v>710</v>
      </c>
      <c r="F337" s="16">
        <v>5</v>
      </c>
      <c r="G337" s="16">
        <v>10</v>
      </c>
    </row>
    <row r="338" spans="1:7" s="3" customFormat="1" ht="15.75" hidden="1">
      <c r="A338" s="15" t="s">
        <v>824</v>
      </c>
      <c r="B338" s="26">
        <v>7</v>
      </c>
      <c r="C338" s="26">
        <v>7</v>
      </c>
      <c r="D338" s="27" t="s">
        <v>823</v>
      </c>
      <c r="E338" s="28" t="s">
        <v>698</v>
      </c>
      <c r="F338" s="16">
        <v>10</v>
      </c>
      <c r="G338" s="16">
        <v>15</v>
      </c>
    </row>
    <row r="339" spans="1:7" s="3" customFormat="1" ht="31.5" hidden="1">
      <c r="A339" s="15" t="s">
        <v>711</v>
      </c>
      <c r="B339" s="26">
        <v>7</v>
      </c>
      <c r="C339" s="26">
        <v>7</v>
      </c>
      <c r="D339" s="27" t="s">
        <v>823</v>
      </c>
      <c r="E339" s="28" t="s">
        <v>710</v>
      </c>
      <c r="F339" s="16">
        <v>10</v>
      </c>
      <c r="G339" s="16">
        <v>15</v>
      </c>
    </row>
    <row r="340" spans="1:7" s="3" customFormat="1" ht="31.5" hidden="1">
      <c r="A340" s="15" t="s">
        <v>822</v>
      </c>
      <c r="B340" s="26">
        <v>7</v>
      </c>
      <c r="C340" s="26">
        <v>7</v>
      </c>
      <c r="D340" s="27" t="s">
        <v>821</v>
      </c>
      <c r="E340" s="28" t="s">
        <v>698</v>
      </c>
      <c r="F340" s="16">
        <v>10</v>
      </c>
      <c r="G340" s="16">
        <v>15</v>
      </c>
    </row>
    <row r="341" spans="1:7" s="3" customFormat="1" ht="31.5" hidden="1">
      <c r="A341" s="15" t="s">
        <v>711</v>
      </c>
      <c r="B341" s="26">
        <v>7</v>
      </c>
      <c r="C341" s="26">
        <v>7</v>
      </c>
      <c r="D341" s="27" t="s">
        <v>821</v>
      </c>
      <c r="E341" s="28" t="s">
        <v>710</v>
      </c>
      <c r="F341" s="16">
        <v>10</v>
      </c>
      <c r="G341" s="16">
        <v>15</v>
      </c>
    </row>
    <row r="342" spans="1:7" s="3" customFormat="1" ht="15.75">
      <c r="A342" s="15" t="s">
        <v>249</v>
      </c>
      <c r="B342" s="26">
        <v>7</v>
      </c>
      <c r="C342" s="26">
        <v>9</v>
      </c>
      <c r="D342" s="27" t="s">
        <v>698</v>
      </c>
      <c r="E342" s="28" t="s">
        <v>698</v>
      </c>
      <c r="F342" s="16">
        <v>5882.5</v>
      </c>
      <c r="G342" s="16">
        <v>5660.9</v>
      </c>
    </row>
    <row r="343" spans="1:7" s="3" customFormat="1" ht="31.5" hidden="1">
      <c r="A343" s="15" t="s">
        <v>715</v>
      </c>
      <c r="B343" s="26">
        <v>7</v>
      </c>
      <c r="C343" s="26">
        <v>9</v>
      </c>
      <c r="D343" s="27" t="s">
        <v>714</v>
      </c>
      <c r="E343" s="28" t="s">
        <v>698</v>
      </c>
      <c r="F343" s="16">
        <v>1647.5</v>
      </c>
      <c r="G343" s="16">
        <v>1581.9</v>
      </c>
    </row>
    <row r="344" spans="1:7" s="3" customFormat="1" ht="15.75" hidden="1">
      <c r="A344" s="15" t="s">
        <v>713</v>
      </c>
      <c r="B344" s="26">
        <v>7</v>
      </c>
      <c r="C344" s="26">
        <v>9</v>
      </c>
      <c r="D344" s="27" t="s">
        <v>712</v>
      </c>
      <c r="E344" s="28" t="s">
        <v>698</v>
      </c>
      <c r="F344" s="16">
        <v>1647.5</v>
      </c>
      <c r="G344" s="16">
        <v>1581.9</v>
      </c>
    </row>
    <row r="345" spans="1:7" s="3" customFormat="1" ht="15.75" hidden="1">
      <c r="A345" s="15" t="s">
        <v>701</v>
      </c>
      <c r="B345" s="26">
        <v>7</v>
      </c>
      <c r="C345" s="26">
        <v>9</v>
      </c>
      <c r="D345" s="27" t="s">
        <v>706</v>
      </c>
      <c r="E345" s="28" t="s">
        <v>698</v>
      </c>
      <c r="F345" s="16">
        <v>1647.5</v>
      </c>
      <c r="G345" s="16">
        <v>1581.9</v>
      </c>
    </row>
    <row r="346" spans="1:7" s="3" customFormat="1" ht="63" hidden="1">
      <c r="A346" s="15" t="s">
        <v>697</v>
      </c>
      <c r="B346" s="26">
        <v>7</v>
      </c>
      <c r="C346" s="26">
        <v>9</v>
      </c>
      <c r="D346" s="27" t="s">
        <v>706</v>
      </c>
      <c r="E346" s="28" t="s">
        <v>696</v>
      </c>
      <c r="F346" s="16">
        <v>1429.5</v>
      </c>
      <c r="G346" s="16">
        <v>1365.5</v>
      </c>
    </row>
    <row r="347" spans="1:7" s="3" customFormat="1" ht="31.5" hidden="1">
      <c r="A347" s="15" t="s">
        <v>711</v>
      </c>
      <c r="B347" s="26">
        <v>7</v>
      </c>
      <c r="C347" s="26">
        <v>9</v>
      </c>
      <c r="D347" s="27" t="s">
        <v>706</v>
      </c>
      <c r="E347" s="28" t="s">
        <v>710</v>
      </c>
      <c r="F347" s="16">
        <v>203.6</v>
      </c>
      <c r="G347" s="16">
        <v>202</v>
      </c>
    </row>
    <row r="348" spans="1:7" s="3" customFormat="1" ht="15.75" hidden="1">
      <c r="A348" s="15" t="s">
        <v>707</v>
      </c>
      <c r="B348" s="26">
        <v>7</v>
      </c>
      <c r="C348" s="26">
        <v>9</v>
      </c>
      <c r="D348" s="27" t="s">
        <v>706</v>
      </c>
      <c r="E348" s="28" t="s">
        <v>705</v>
      </c>
      <c r="F348" s="16">
        <v>14.4</v>
      </c>
      <c r="G348" s="16">
        <v>14.4</v>
      </c>
    </row>
    <row r="349" spans="1:7" s="3" customFormat="1" ht="31.5" hidden="1">
      <c r="A349" s="15" t="s">
        <v>245</v>
      </c>
      <c r="B349" s="26">
        <v>7</v>
      </c>
      <c r="C349" s="26">
        <v>9</v>
      </c>
      <c r="D349" s="27" t="s">
        <v>244</v>
      </c>
      <c r="E349" s="28" t="s">
        <v>698</v>
      </c>
      <c r="F349" s="16">
        <v>4167.7</v>
      </c>
      <c r="G349" s="16">
        <v>4011.7</v>
      </c>
    </row>
    <row r="350" spans="1:7" s="3" customFormat="1" ht="15.75" hidden="1">
      <c r="A350" s="15" t="s">
        <v>243</v>
      </c>
      <c r="B350" s="26">
        <v>7</v>
      </c>
      <c r="C350" s="26">
        <v>9</v>
      </c>
      <c r="D350" s="27" t="s">
        <v>242</v>
      </c>
      <c r="E350" s="28" t="s">
        <v>698</v>
      </c>
      <c r="F350" s="16">
        <v>4167.7</v>
      </c>
      <c r="G350" s="16">
        <v>4011.7</v>
      </c>
    </row>
    <row r="351" spans="1:7" s="3" customFormat="1" ht="31.5" hidden="1">
      <c r="A351" s="15" t="s">
        <v>188</v>
      </c>
      <c r="B351" s="26">
        <v>7</v>
      </c>
      <c r="C351" s="26">
        <v>9</v>
      </c>
      <c r="D351" s="27" t="s">
        <v>241</v>
      </c>
      <c r="E351" s="28" t="s">
        <v>698</v>
      </c>
      <c r="F351" s="16">
        <v>3667.7</v>
      </c>
      <c r="G351" s="16">
        <v>3511.7</v>
      </c>
    </row>
    <row r="352" spans="1:7" s="3" customFormat="1" ht="63" hidden="1">
      <c r="A352" s="15" t="s">
        <v>697</v>
      </c>
      <c r="B352" s="26">
        <v>7</v>
      </c>
      <c r="C352" s="26">
        <v>9</v>
      </c>
      <c r="D352" s="27" t="s">
        <v>241</v>
      </c>
      <c r="E352" s="28" t="s">
        <v>696</v>
      </c>
      <c r="F352" s="16">
        <v>3562.8</v>
      </c>
      <c r="G352" s="16">
        <v>3406.8</v>
      </c>
    </row>
    <row r="353" spans="1:7" s="3" customFormat="1" ht="31.5" hidden="1">
      <c r="A353" s="15" t="s">
        <v>711</v>
      </c>
      <c r="B353" s="26">
        <v>7</v>
      </c>
      <c r="C353" s="26">
        <v>9</v>
      </c>
      <c r="D353" s="27" t="s">
        <v>241</v>
      </c>
      <c r="E353" s="28" t="s">
        <v>710</v>
      </c>
      <c r="F353" s="16">
        <v>104.9</v>
      </c>
      <c r="G353" s="16">
        <v>104.9</v>
      </c>
    </row>
    <row r="354" spans="1:7" s="3" customFormat="1" ht="47.25" hidden="1">
      <c r="A354" s="15" t="s">
        <v>699</v>
      </c>
      <c r="B354" s="26">
        <v>7</v>
      </c>
      <c r="C354" s="26">
        <v>9</v>
      </c>
      <c r="D354" s="27" t="s">
        <v>240</v>
      </c>
      <c r="E354" s="28" t="s">
        <v>698</v>
      </c>
      <c r="F354" s="16">
        <v>500</v>
      </c>
      <c r="G354" s="16">
        <v>500</v>
      </c>
    </row>
    <row r="355" spans="1:7" s="3" customFormat="1" ht="63" hidden="1">
      <c r="A355" s="15" t="s">
        <v>697</v>
      </c>
      <c r="B355" s="26">
        <v>7</v>
      </c>
      <c r="C355" s="26">
        <v>9</v>
      </c>
      <c r="D355" s="27" t="s">
        <v>240</v>
      </c>
      <c r="E355" s="28" t="s">
        <v>696</v>
      </c>
      <c r="F355" s="16">
        <v>500</v>
      </c>
      <c r="G355" s="16">
        <v>500</v>
      </c>
    </row>
    <row r="356" spans="1:7" s="3" customFormat="1" ht="31.5" hidden="1">
      <c r="A356" s="15" t="s">
        <v>756</v>
      </c>
      <c r="B356" s="26">
        <v>7</v>
      </c>
      <c r="C356" s="26">
        <v>9</v>
      </c>
      <c r="D356" s="27" t="s">
        <v>755</v>
      </c>
      <c r="E356" s="28" t="s">
        <v>698</v>
      </c>
      <c r="F356" s="16">
        <v>37.299999999999997</v>
      </c>
      <c r="G356" s="16">
        <v>37.299999999999997</v>
      </c>
    </row>
    <row r="357" spans="1:7" s="3" customFormat="1" ht="31.5" hidden="1">
      <c r="A357" s="15" t="s">
        <v>754</v>
      </c>
      <c r="B357" s="26">
        <v>7</v>
      </c>
      <c r="C357" s="26">
        <v>9</v>
      </c>
      <c r="D357" s="27" t="s">
        <v>753</v>
      </c>
      <c r="E357" s="28" t="s">
        <v>698</v>
      </c>
      <c r="F357" s="16">
        <v>37.299999999999997</v>
      </c>
      <c r="G357" s="16">
        <v>37.299999999999997</v>
      </c>
    </row>
    <row r="358" spans="1:7" s="3" customFormat="1" ht="15.75" hidden="1">
      <c r="A358" s="15" t="s">
        <v>223</v>
      </c>
      <c r="B358" s="26">
        <v>7</v>
      </c>
      <c r="C358" s="26">
        <v>9</v>
      </c>
      <c r="D358" s="27" t="s">
        <v>222</v>
      </c>
      <c r="E358" s="28" t="s">
        <v>698</v>
      </c>
      <c r="F358" s="16">
        <v>26</v>
      </c>
      <c r="G358" s="16">
        <v>26</v>
      </c>
    </row>
    <row r="359" spans="1:7" s="3" customFormat="1" ht="31.5" hidden="1">
      <c r="A359" s="15" t="s">
        <v>711</v>
      </c>
      <c r="B359" s="26">
        <v>7</v>
      </c>
      <c r="C359" s="26">
        <v>9</v>
      </c>
      <c r="D359" s="27" t="s">
        <v>222</v>
      </c>
      <c r="E359" s="28" t="s">
        <v>710</v>
      </c>
      <c r="F359" s="16">
        <v>26</v>
      </c>
      <c r="G359" s="16">
        <v>26</v>
      </c>
    </row>
    <row r="360" spans="1:7" s="3" customFormat="1" ht="15.75" hidden="1">
      <c r="A360" s="15" t="s">
        <v>221</v>
      </c>
      <c r="B360" s="26">
        <v>7</v>
      </c>
      <c r="C360" s="26">
        <v>9</v>
      </c>
      <c r="D360" s="27" t="s">
        <v>220</v>
      </c>
      <c r="E360" s="28" t="s">
        <v>698</v>
      </c>
      <c r="F360" s="16">
        <v>11.3</v>
      </c>
      <c r="G360" s="16">
        <v>11.3</v>
      </c>
    </row>
    <row r="361" spans="1:7" s="3" customFormat="1" ht="31.5" hidden="1">
      <c r="A361" s="15" t="s">
        <v>711</v>
      </c>
      <c r="B361" s="26">
        <v>7</v>
      </c>
      <c r="C361" s="26">
        <v>9</v>
      </c>
      <c r="D361" s="27" t="s">
        <v>220</v>
      </c>
      <c r="E361" s="28" t="s">
        <v>710</v>
      </c>
      <c r="F361" s="16">
        <v>11.3</v>
      </c>
      <c r="G361" s="16">
        <v>11.3</v>
      </c>
    </row>
    <row r="362" spans="1:7" s="3" customFormat="1" ht="46.9" hidden="1" customHeight="1">
      <c r="A362" s="15" t="s">
        <v>219</v>
      </c>
      <c r="B362" s="26">
        <v>7</v>
      </c>
      <c r="C362" s="26">
        <v>9</v>
      </c>
      <c r="D362" s="27" t="s">
        <v>218</v>
      </c>
      <c r="E362" s="28" t="s">
        <v>698</v>
      </c>
      <c r="F362" s="16">
        <v>15</v>
      </c>
      <c r="G362" s="16">
        <v>15</v>
      </c>
    </row>
    <row r="363" spans="1:7" s="3" customFormat="1" ht="62.45" hidden="1" customHeight="1">
      <c r="A363" s="15" t="s">
        <v>217</v>
      </c>
      <c r="B363" s="26">
        <v>7</v>
      </c>
      <c r="C363" s="26">
        <v>9</v>
      </c>
      <c r="D363" s="27" t="s">
        <v>216</v>
      </c>
      <c r="E363" s="28" t="s">
        <v>698</v>
      </c>
      <c r="F363" s="16">
        <v>15</v>
      </c>
      <c r="G363" s="16">
        <v>15</v>
      </c>
    </row>
    <row r="364" spans="1:7" s="3" customFormat="1" ht="78.75" hidden="1">
      <c r="A364" s="15" t="s">
        <v>215</v>
      </c>
      <c r="B364" s="26">
        <v>7</v>
      </c>
      <c r="C364" s="26">
        <v>9</v>
      </c>
      <c r="D364" s="27" t="s">
        <v>214</v>
      </c>
      <c r="E364" s="28" t="s">
        <v>698</v>
      </c>
      <c r="F364" s="16">
        <v>10</v>
      </c>
      <c r="G364" s="16">
        <v>10</v>
      </c>
    </row>
    <row r="365" spans="1:7" s="3" customFormat="1" ht="31.5" hidden="1">
      <c r="A365" s="15" t="s">
        <v>711</v>
      </c>
      <c r="B365" s="26">
        <v>7</v>
      </c>
      <c r="C365" s="26">
        <v>9</v>
      </c>
      <c r="D365" s="27" t="s">
        <v>214</v>
      </c>
      <c r="E365" s="28" t="s">
        <v>710</v>
      </c>
      <c r="F365" s="16">
        <v>10</v>
      </c>
      <c r="G365" s="16">
        <v>10</v>
      </c>
    </row>
    <row r="366" spans="1:7" s="3" customFormat="1" ht="63" hidden="1">
      <c r="A366" s="15" t="s">
        <v>213</v>
      </c>
      <c r="B366" s="26">
        <v>7</v>
      </c>
      <c r="C366" s="26">
        <v>9</v>
      </c>
      <c r="D366" s="27" t="s">
        <v>212</v>
      </c>
      <c r="E366" s="28" t="s">
        <v>698</v>
      </c>
      <c r="F366" s="16">
        <v>5</v>
      </c>
      <c r="G366" s="16">
        <v>5</v>
      </c>
    </row>
    <row r="367" spans="1:7" s="3" customFormat="1" ht="31.5" hidden="1">
      <c r="A367" s="15" t="s">
        <v>711</v>
      </c>
      <c r="B367" s="26">
        <v>7</v>
      </c>
      <c r="C367" s="26">
        <v>9</v>
      </c>
      <c r="D367" s="27" t="s">
        <v>212</v>
      </c>
      <c r="E367" s="28" t="s">
        <v>710</v>
      </c>
      <c r="F367" s="16">
        <v>5</v>
      </c>
      <c r="G367" s="16">
        <v>5</v>
      </c>
    </row>
    <row r="368" spans="1:7" s="3" customFormat="1" ht="31.5" hidden="1">
      <c r="A368" s="15" t="s">
        <v>211</v>
      </c>
      <c r="B368" s="26">
        <v>7</v>
      </c>
      <c r="C368" s="26">
        <v>9</v>
      </c>
      <c r="D368" s="27" t="s">
        <v>210</v>
      </c>
      <c r="E368" s="28" t="s">
        <v>698</v>
      </c>
      <c r="F368" s="16">
        <v>15</v>
      </c>
      <c r="G368" s="16">
        <v>15</v>
      </c>
    </row>
    <row r="369" spans="1:7" s="3" customFormat="1" ht="47.25" hidden="1">
      <c r="A369" s="15" t="s">
        <v>209</v>
      </c>
      <c r="B369" s="26">
        <v>7</v>
      </c>
      <c r="C369" s="26">
        <v>9</v>
      </c>
      <c r="D369" s="27" t="s">
        <v>208</v>
      </c>
      <c r="E369" s="28" t="s">
        <v>698</v>
      </c>
      <c r="F369" s="16">
        <v>15</v>
      </c>
      <c r="G369" s="16">
        <v>15</v>
      </c>
    </row>
    <row r="370" spans="1:7" s="3" customFormat="1" ht="78.75" hidden="1">
      <c r="A370" s="15" t="s">
        <v>207</v>
      </c>
      <c r="B370" s="26">
        <v>7</v>
      </c>
      <c r="C370" s="26">
        <v>9</v>
      </c>
      <c r="D370" s="27" t="s">
        <v>206</v>
      </c>
      <c r="E370" s="28" t="s">
        <v>698</v>
      </c>
      <c r="F370" s="16">
        <v>15</v>
      </c>
      <c r="G370" s="16">
        <v>15</v>
      </c>
    </row>
    <row r="371" spans="1:7" s="3" customFormat="1" ht="31.5" hidden="1">
      <c r="A371" s="15" t="s">
        <v>711</v>
      </c>
      <c r="B371" s="26">
        <v>7</v>
      </c>
      <c r="C371" s="26">
        <v>9</v>
      </c>
      <c r="D371" s="27" t="s">
        <v>206</v>
      </c>
      <c r="E371" s="28" t="s">
        <v>710</v>
      </c>
      <c r="F371" s="16">
        <v>15</v>
      </c>
      <c r="G371" s="16">
        <v>15</v>
      </c>
    </row>
    <row r="372" spans="1:7" s="19" customFormat="1" ht="15.75">
      <c r="A372" s="17" t="s">
        <v>126</v>
      </c>
      <c r="B372" s="23">
        <v>8</v>
      </c>
      <c r="C372" s="23">
        <v>0</v>
      </c>
      <c r="D372" s="24" t="s">
        <v>698</v>
      </c>
      <c r="E372" s="25" t="s">
        <v>698</v>
      </c>
      <c r="F372" s="18">
        <v>20645</v>
      </c>
      <c r="G372" s="18">
        <v>20222.3</v>
      </c>
    </row>
    <row r="373" spans="1:7" s="3" customFormat="1" ht="15.75">
      <c r="A373" s="15" t="s">
        <v>125</v>
      </c>
      <c r="B373" s="26">
        <v>8</v>
      </c>
      <c r="C373" s="26">
        <v>1</v>
      </c>
      <c r="D373" s="27" t="s">
        <v>698</v>
      </c>
      <c r="E373" s="28" t="s">
        <v>698</v>
      </c>
      <c r="F373" s="16">
        <v>19732.099999999999</v>
      </c>
      <c r="G373" s="16">
        <v>19340.5</v>
      </c>
    </row>
    <row r="374" spans="1:7" s="3" customFormat="1" ht="15.75" hidden="1">
      <c r="A374" s="15" t="s">
        <v>344</v>
      </c>
      <c r="B374" s="26">
        <v>8</v>
      </c>
      <c r="C374" s="26">
        <v>1</v>
      </c>
      <c r="D374" s="27" t="s">
        <v>343</v>
      </c>
      <c r="E374" s="28" t="s">
        <v>698</v>
      </c>
      <c r="F374" s="16">
        <v>5733.3</v>
      </c>
      <c r="G374" s="16">
        <v>5590</v>
      </c>
    </row>
    <row r="375" spans="1:7" s="3" customFormat="1" ht="31.5" hidden="1">
      <c r="A375" s="15" t="s">
        <v>188</v>
      </c>
      <c r="B375" s="26">
        <v>8</v>
      </c>
      <c r="C375" s="26">
        <v>1</v>
      </c>
      <c r="D375" s="27" t="s">
        <v>342</v>
      </c>
      <c r="E375" s="28" t="s">
        <v>698</v>
      </c>
      <c r="F375" s="16">
        <v>5233.3</v>
      </c>
      <c r="G375" s="16">
        <v>5090</v>
      </c>
    </row>
    <row r="376" spans="1:7" s="3" customFormat="1" ht="63" hidden="1">
      <c r="A376" s="15" t="s">
        <v>697</v>
      </c>
      <c r="B376" s="26">
        <v>8</v>
      </c>
      <c r="C376" s="26">
        <v>1</v>
      </c>
      <c r="D376" s="27" t="s">
        <v>342</v>
      </c>
      <c r="E376" s="28" t="s">
        <v>696</v>
      </c>
      <c r="F376" s="16">
        <v>4950.1000000000004</v>
      </c>
      <c r="G376" s="16">
        <v>4810.5</v>
      </c>
    </row>
    <row r="377" spans="1:7" s="3" customFormat="1" ht="31.5" hidden="1">
      <c r="A377" s="15" t="s">
        <v>711</v>
      </c>
      <c r="B377" s="26">
        <v>8</v>
      </c>
      <c r="C377" s="26">
        <v>1</v>
      </c>
      <c r="D377" s="27" t="s">
        <v>342</v>
      </c>
      <c r="E377" s="28" t="s">
        <v>710</v>
      </c>
      <c r="F377" s="16">
        <v>263.2</v>
      </c>
      <c r="G377" s="16">
        <v>259.39999999999998</v>
      </c>
    </row>
    <row r="378" spans="1:7" s="3" customFormat="1" ht="15.75" hidden="1">
      <c r="A378" s="15" t="s">
        <v>707</v>
      </c>
      <c r="B378" s="26">
        <v>8</v>
      </c>
      <c r="C378" s="26">
        <v>1</v>
      </c>
      <c r="D378" s="27" t="s">
        <v>342</v>
      </c>
      <c r="E378" s="28" t="s">
        <v>705</v>
      </c>
      <c r="F378" s="16">
        <v>20</v>
      </c>
      <c r="G378" s="16">
        <v>20.100000000000001</v>
      </c>
    </row>
    <row r="379" spans="1:7" s="3" customFormat="1" ht="47.25" hidden="1">
      <c r="A379" s="15" t="s">
        <v>699</v>
      </c>
      <c r="B379" s="26">
        <v>8</v>
      </c>
      <c r="C379" s="26">
        <v>1</v>
      </c>
      <c r="D379" s="27" t="s">
        <v>341</v>
      </c>
      <c r="E379" s="28" t="s">
        <v>698</v>
      </c>
      <c r="F379" s="16">
        <v>500</v>
      </c>
      <c r="G379" s="16">
        <v>500</v>
      </c>
    </row>
    <row r="380" spans="1:7" s="3" customFormat="1" ht="63" hidden="1">
      <c r="A380" s="15" t="s">
        <v>697</v>
      </c>
      <c r="B380" s="26">
        <v>8</v>
      </c>
      <c r="C380" s="26">
        <v>1</v>
      </c>
      <c r="D380" s="27" t="s">
        <v>341</v>
      </c>
      <c r="E380" s="28" t="s">
        <v>696</v>
      </c>
      <c r="F380" s="16">
        <v>500</v>
      </c>
      <c r="G380" s="16">
        <v>500</v>
      </c>
    </row>
    <row r="381" spans="1:7" s="3" customFormat="1" ht="15.75" hidden="1">
      <c r="A381" s="15" t="s">
        <v>339</v>
      </c>
      <c r="B381" s="26">
        <v>8</v>
      </c>
      <c r="C381" s="26">
        <v>1</v>
      </c>
      <c r="D381" s="27" t="s">
        <v>338</v>
      </c>
      <c r="E381" s="28" t="s">
        <v>698</v>
      </c>
      <c r="F381" s="16">
        <v>1135.5</v>
      </c>
      <c r="G381" s="16">
        <v>1092.9000000000001</v>
      </c>
    </row>
    <row r="382" spans="1:7" s="3" customFormat="1" ht="31.5" hidden="1">
      <c r="A382" s="15" t="s">
        <v>188</v>
      </c>
      <c r="B382" s="26">
        <v>8</v>
      </c>
      <c r="C382" s="26">
        <v>1</v>
      </c>
      <c r="D382" s="27" t="s">
        <v>337</v>
      </c>
      <c r="E382" s="28" t="s">
        <v>698</v>
      </c>
      <c r="F382" s="16">
        <v>1135.5</v>
      </c>
      <c r="G382" s="16">
        <v>1092.9000000000001</v>
      </c>
    </row>
    <row r="383" spans="1:7" s="3" customFormat="1" ht="63" hidden="1">
      <c r="A383" s="15" t="s">
        <v>697</v>
      </c>
      <c r="B383" s="26">
        <v>8</v>
      </c>
      <c r="C383" s="26">
        <v>1</v>
      </c>
      <c r="D383" s="27" t="s">
        <v>337</v>
      </c>
      <c r="E383" s="28" t="s">
        <v>696</v>
      </c>
      <c r="F383" s="16">
        <v>984</v>
      </c>
      <c r="G383" s="16">
        <v>941</v>
      </c>
    </row>
    <row r="384" spans="1:7" s="3" customFormat="1" ht="31.5" hidden="1">
      <c r="A384" s="15" t="s">
        <v>711</v>
      </c>
      <c r="B384" s="26">
        <v>8</v>
      </c>
      <c r="C384" s="26">
        <v>1</v>
      </c>
      <c r="D384" s="27" t="s">
        <v>337</v>
      </c>
      <c r="E384" s="28" t="s">
        <v>710</v>
      </c>
      <c r="F384" s="16">
        <v>130.1</v>
      </c>
      <c r="G384" s="16">
        <v>130.5</v>
      </c>
    </row>
    <row r="385" spans="1:7" s="3" customFormat="1" ht="15.75" hidden="1">
      <c r="A385" s="15" t="s">
        <v>707</v>
      </c>
      <c r="B385" s="26">
        <v>8</v>
      </c>
      <c r="C385" s="26">
        <v>1</v>
      </c>
      <c r="D385" s="27" t="s">
        <v>337</v>
      </c>
      <c r="E385" s="28" t="s">
        <v>705</v>
      </c>
      <c r="F385" s="16">
        <v>21.4</v>
      </c>
      <c r="G385" s="16">
        <v>21.4</v>
      </c>
    </row>
    <row r="386" spans="1:7" s="3" customFormat="1" ht="15.75" hidden="1">
      <c r="A386" s="15" t="s">
        <v>124</v>
      </c>
      <c r="B386" s="26">
        <v>8</v>
      </c>
      <c r="C386" s="26">
        <v>1</v>
      </c>
      <c r="D386" s="27" t="s">
        <v>123</v>
      </c>
      <c r="E386" s="28" t="s">
        <v>698</v>
      </c>
      <c r="F386" s="16">
        <v>11909.3</v>
      </c>
      <c r="G386" s="16">
        <v>11626.6</v>
      </c>
    </row>
    <row r="387" spans="1:7" s="3" customFormat="1" ht="31.5" hidden="1">
      <c r="A387" s="15" t="s">
        <v>188</v>
      </c>
      <c r="B387" s="26">
        <v>8</v>
      </c>
      <c r="C387" s="26">
        <v>1</v>
      </c>
      <c r="D387" s="27" t="s">
        <v>335</v>
      </c>
      <c r="E387" s="28" t="s">
        <v>698</v>
      </c>
      <c r="F387" s="16">
        <v>8787.9</v>
      </c>
      <c r="G387" s="16">
        <v>8505.2000000000007</v>
      </c>
    </row>
    <row r="388" spans="1:7" s="3" customFormat="1" ht="63" hidden="1">
      <c r="A388" s="15" t="s">
        <v>697</v>
      </c>
      <c r="B388" s="26">
        <v>8</v>
      </c>
      <c r="C388" s="26">
        <v>1</v>
      </c>
      <c r="D388" s="27" t="s">
        <v>335</v>
      </c>
      <c r="E388" s="28" t="s">
        <v>696</v>
      </c>
      <c r="F388" s="16">
        <v>8196.7000000000007</v>
      </c>
      <c r="G388" s="16">
        <v>7920.8</v>
      </c>
    </row>
    <row r="389" spans="1:7" s="3" customFormat="1" ht="31.5" hidden="1">
      <c r="A389" s="15" t="s">
        <v>711</v>
      </c>
      <c r="B389" s="26">
        <v>8</v>
      </c>
      <c r="C389" s="26">
        <v>1</v>
      </c>
      <c r="D389" s="27" t="s">
        <v>335</v>
      </c>
      <c r="E389" s="28" t="s">
        <v>710</v>
      </c>
      <c r="F389" s="16">
        <v>571.4</v>
      </c>
      <c r="G389" s="16">
        <v>564.6</v>
      </c>
    </row>
    <row r="390" spans="1:7" s="3" customFormat="1" ht="15.75" hidden="1">
      <c r="A390" s="15" t="s">
        <v>707</v>
      </c>
      <c r="B390" s="26">
        <v>8</v>
      </c>
      <c r="C390" s="26">
        <v>1</v>
      </c>
      <c r="D390" s="27" t="s">
        <v>335</v>
      </c>
      <c r="E390" s="28" t="s">
        <v>705</v>
      </c>
      <c r="F390" s="16">
        <v>19.8</v>
      </c>
      <c r="G390" s="16">
        <v>19.8</v>
      </c>
    </row>
    <row r="391" spans="1:7" s="3" customFormat="1" ht="47.25" hidden="1">
      <c r="A391" s="15" t="s">
        <v>699</v>
      </c>
      <c r="B391" s="26">
        <v>8</v>
      </c>
      <c r="C391" s="26">
        <v>1</v>
      </c>
      <c r="D391" s="27" t="s">
        <v>334</v>
      </c>
      <c r="E391" s="28" t="s">
        <v>698</v>
      </c>
      <c r="F391" s="16">
        <v>3121.4</v>
      </c>
      <c r="G391" s="16">
        <v>3121.4</v>
      </c>
    </row>
    <row r="392" spans="1:7" s="3" customFormat="1" ht="63" hidden="1">
      <c r="A392" s="15" t="s">
        <v>697</v>
      </c>
      <c r="B392" s="26">
        <v>8</v>
      </c>
      <c r="C392" s="26">
        <v>1</v>
      </c>
      <c r="D392" s="27" t="s">
        <v>334</v>
      </c>
      <c r="E392" s="28" t="s">
        <v>696</v>
      </c>
      <c r="F392" s="16">
        <v>3121.4</v>
      </c>
      <c r="G392" s="16">
        <v>3121.4</v>
      </c>
    </row>
    <row r="393" spans="1:7" s="3" customFormat="1" ht="47.25" hidden="1">
      <c r="A393" s="15" t="s">
        <v>101</v>
      </c>
      <c r="B393" s="26">
        <v>8</v>
      </c>
      <c r="C393" s="26">
        <v>1</v>
      </c>
      <c r="D393" s="27" t="s">
        <v>100</v>
      </c>
      <c r="E393" s="28" t="s">
        <v>698</v>
      </c>
      <c r="F393" s="16">
        <v>380</v>
      </c>
      <c r="G393" s="16">
        <v>385</v>
      </c>
    </row>
    <row r="394" spans="1:7" s="3" customFormat="1" ht="62.45" hidden="1" customHeight="1">
      <c r="A394" s="15" t="s">
        <v>99</v>
      </c>
      <c r="B394" s="26">
        <v>8</v>
      </c>
      <c r="C394" s="26">
        <v>1</v>
      </c>
      <c r="D394" s="27" t="s">
        <v>98</v>
      </c>
      <c r="E394" s="28" t="s">
        <v>698</v>
      </c>
      <c r="F394" s="16">
        <v>380</v>
      </c>
      <c r="G394" s="16">
        <v>385</v>
      </c>
    </row>
    <row r="395" spans="1:7" s="3" customFormat="1" ht="47.25" hidden="1">
      <c r="A395" s="15" t="s">
        <v>255</v>
      </c>
      <c r="B395" s="26">
        <v>8</v>
      </c>
      <c r="C395" s="26">
        <v>1</v>
      </c>
      <c r="D395" s="27" t="s">
        <v>254</v>
      </c>
      <c r="E395" s="28" t="s">
        <v>698</v>
      </c>
      <c r="F395" s="16">
        <v>280</v>
      </c>
      <c r="G395" s="16">
        <v>185</v>
      </c>
    </row>
    <row r="396" spans="1:7" s="3" customFormat="1" ht="31.5" hidden="1">
      <c r="A396" s="15" t="s">
        <v>711</v>
      </c>
      <c r="B396" s="26">
        <v>8</v>
      </c>
      <c r="C396" s="26">
        <v>1</v>
      </c>
      <c r="D396" s="27" t="s">
        <v>254</v>
      </c>
      <c r="E396" s="28" t="s">
        <v>710</v>
      </c>
      <c r="F396" s="16">
        <v>280</v>
      </c>
      <c r="G396" s="16">
        <v>185</v>
      </c>
    </row>
    <row r="397" spans="1:7" s="3" customFormat="1" ht="47.25" hidden="1">
      <c r="A397" s="15" t="s">
        <v>333</v>
      </c>
      <c r="B397" s="26">
        <v>8</v>
      </c>
      <c r="C397" s="26">
        <v>1</v>
      </c>
      <c r="D397" s="27" t="s">
        <v>332</v>
      </c>
      <c r="E397" s="28" t="s">
        <v>698</v>
      </c>
      <c r="F397" s="16">
        <v>100</v>
      </c>
      <c r="G397" s="16">
        <v>200</v>
      </c>
    </row>
    <row r="398" spans="1:7" s="3" customFormat="1" ht="31.5" hidden="1">
      <c r="A398" s="15" t="s">
        <v>711</v>
      </c>
      <c r="B398" s="26">
        <v>8</v>
      </c>
      <c r="C398" s="26">
        <v>1</v>
      </c>
      <c r="D398" s="27" t="s">
        <v>332</v>
      </c>
      <c r="E398" s="28" t="s">
        <v>710</v>
      </c>
      <c r="F398" s="16">
        <v>100</v>
      </c>
      <c r="G398" s="16">
        <v>200</v>
      </c>
    </row>
    <row r="399" spans="1:7" s="3" customFormat="1" ht="31.5" hidden="1">
      <c r="A399" s="15" t="s">
        <v>331</v>
      </c>
      <c r="B399" s="26">
        <v>8</v>
      </c>
      <c r="C399" s="26">
        <v>1</v>
      </c>
      <c r="D399" s="27" t="s">
        <v>330</v>
      </c>
      <c r="E399" s="28" t="s">
        <v>698</v>
      </c>
      <c r="F399" s="16">
        <v>574</v>
      </c>
      <c r="G399" s="16">
        <v>646</v>
      </c>
    </row>
    <row r="400" spans="1:7" s="3" customFormat="1" ht="31.5" hidden="1">
      <c r="A400" s="15" t="s">
        <v>329</v>
      </c>
      <c r="B400" s="26">
        <v>8</v>
      </c>
      <c r="C400" s="26">
        <v>1</v>
      </c>
      <c r="D400" s="27" t="s">
        <v>328</v>
      </c>
      <c r="E400" s="28" t="s">
        <v>698</v>
      </c>
      <c r="F400" s="16">
        <v>574</v>
      </c>
      <c r="G400" s="16">
        <v>646</v>
      </c>
    </row>
    <row r="401" spans="1:7" s="3" customFormat="1" ht="31.5" hidden="1">
      <c r="A401" s="15" t="s">
        <v>323</v>
      </c>
      <c r="B401" s="26">
        <v>8</v>
      </c>
      <c r="C401" s="26">
        <v>1</v>
      </c>
      <c r="D401" s="27" t="s">
        <v>322</v>
      </c>
      <c r="E401" s="28" t="s">
        <v>698</v>
      </c>
      <c r="F401" s="16">
        <v>304</v>
      </c>
      <c r="G401" s="16">
        <v>365</v>
      </c>
    </row>
    <row r="402" spans="1:7" s="3" customFormat="1" ht="31.5" hidden="1">
      <c r="A402" s="15" t="s">
        <v>711</v>
      </c>
      <c r="B402" s="26">
        <v>8</v>
      </c>
      <c r="C402" s="26">
        <v>1</v>
      </c>
      <c r="D402" s="27" t="s">
        <v>322</v>
      </c>
      <c r="E402" s="28" t="s">
        <v>710</v>
      </c>
      <c r="F402" s="16">
        <v>304</v>
      </c>
      <c r="G402" s="16">
        <v>365</v>
      </c>
    </row>
    <row r="403" spans="1:7" s="3" customFormat="1" ht="31.5" hidden="1">
      <c r="A403" s="15" t="s">
        <v>321</v>
      </c>
      <c r="B403" s="26">
        <v>8</v>
      </c>
      <c r="C403" s="26">
        <v>1</v>
      </c>
      <c r="D403" s="27" t="s">
        <v>320</v>
      </c>
      <c r="E403" s="28" t="s">
        <v>698</v>
      </c>
      <c r="F403" s="16">
        <v>270</v>
      </c>
      <c r="G403" s="16">
        <v>281</v>
      </c>
    </row>
    <row r="404" spans="1:7" s="3" customFormat="1" ht="31.5" hidden="1">
      <c r="A404" s="15" t="s">
        <v>711</v>
      </c>
      <c r="B404" s="26">
        <v>8</v>
      </c>
      <c r="C404" s="26">
        <v>1</v>
      </c>
      <c r="D404" s="27" t="s">
        <v>320</v>
      </c>
      <c r="E404" s="28" t="s">
        <v>710</v>
      </c>
      <c r="F404" s="16">
        <v>270</v>
      </c>
      <c r="G404" s="16">
        <v>281</v>
      </c>
    </row>
    <row r="405" spans="1:7" s="3" customFormat="1" ht="15.75">
      <c r="A405" s="15" t="s">
        <v>319</v>
      </c>
      <c r="B405" s="26">
        <v>8</v>
      </c>
      <c r="C405" s="26">
        <v>4</v>
      </c>
      <c r="D405" s="27" t="s">
        <v>698</v>
      </c>
      <c r="E405" s="28" t="s">
        <v>698</v>
      </c>
      <c r="F405" s="16">
        <v>912.9</v>
      </c>
      <c r="G405" s="16">
        <v>881.8</v>
      </c>
    </row>
    <row r="406" spans="1:7" s="3" customFormat="1" ht="31.5" hidden="1">
      <c r="A406" s="15" t="s">
        <v>715</v>
      </c>
      <c r="B406" s="26">
        <v>8</v>
      </c>
      <c r="C406" s="26">
        <v>4</v>
      </c>
      <c r="D406" s="27" t="s">
        <v>714</v>
      </c>
      <c r="E406" s="28" t="s">
        <v>698</v>
      </c>
      <c r="F406" s="16">
        <v>912.9</v>
      </c>
      <c r="G406" s="16">
        <v>881.8</v>
      </c>
    </row>
    <row r="407" spans="1:7" s="3" customFormat="1" ht="15.75" hidden="1">
      <c r="A407" s="15" t="s">
        <v>713</v>
      </c>
      <c r="B407" s="26">
        <v>8</v>
      </c>
      <c r="C407" s="26">
        <v>4</v>
      </c>
      <c r="D407" s="27" t="s">
        <v>712</v>
      </c>
      <c r="E407" s="28" t="s">
        <v>698</v>
      </c>
      <c r="F407" s="16">
        <v>912.9</v>
      </c>
      <c r="G407" s="16">
        <v>881.8</v>
      </c>
    </row>
    <row r="408" spans="1:7" s="3" customFormat="1" ht="15.75" hidden="1">
      <c r="A408" s="15" t="s">
        <v>701</v>
      </c>
      <c r="B408" s="26">
        <v>8</v>
      </c>
      <c r="C408" s="26">
        <v>4</v>
      </c>
      <c r="D408" s="27" t="s">
        <v>706</v>
      </c>
      <c r="E408" s="28" t="s">
        <v>698</v>
      </c>
      <c r="F408" s="16">
        <v>712.9</v>
      </c>
      <c r="G408" s="16">
        <v>681.8</v>
      </c>
    </row>
    <row r="409" spans="1:7" s="3" customFormat="1" ht="63" hidden="1">
      <c r="A409" s="15" t="s">
        <v>697</v>
      </c>
      <c r="B409" s="26">
        <v>8</v>
      </c>
      <c r="C409" s="26">
        <v>4</v>
      </c>
      <c r="D409" s="27" t="s">
        <v>706</v>
      </c>
      <c r="E409" s="28" t="s">
        <v>696</v>
      </c>
      <c r="F409" s="16">
        <v>710</v>
      </c>
      <c r="G409" s="16">
        <v>678.9</v>
      </c>
    </row>
    <row r="410" spans="1:7" s="3" customFormat="1" ht="31.5" hidden="1">
      <c r="A410" s="15" t="s">
        <v>711</v>
      </c>
      <c r="B410" s="26">
        <v>8</v>
      </c>
      <c r="C410" s="26">
        <v>4</v>
      </c>
      <c r="D410" s="27" t="s">
        <v>706</v>
      </c>
      <c r="E410" s="28" t="s">
        <v>710</v>
      </c>
      <c r="F410" s="16">
        <v>2.9</v>
      </c>
      <c r="G410" s="16">
        <v>2.9</v>
      </c>
    </row>
    <row r="411" spans="1:7" s="3" customFormat="1" ht="47.25" hidden="1">
      <c r="A411" s="15" t="s">
        <v>699</v>
      </c>
      <c r="B411" s="26">
        <v>8</v>
      </c>
      <c r="C411" s="26">
        <v>4</v>
      </c>
      <c r="D411" s="27" t="s">
        <v>704</v>
      </c>
      <c r="E411" s="28" t="s">
        <v>698</v>
      </c>
      <c r="F411" s="16">
        <v>200</v>
      </c>
      <c r="G411" s="16">
        <v>200</v>
      </c>
    </row>
    <row r="412" spans="1:7" s="3" customFormat="1" ht="63" hidden="1">
      <c r="A412" s="15" t="s">
        <v>697</v>
      </c>
      <c r="B412" s="26">
        <v>8</v>
      </c>
      <c r="C412" s="26">
        <v>4</v>
      </c>
      <c r="D412" s="27" t="s">
        <v>704</v>
      </c>
      <c r="E412" s="28" t="s">
        <v>696</v>
      </c>
      <c r="F412" s="16">
        <v>200</v>
      </c>
      <c r="G412" s="16">
        <v>200</v>
      </c>
    </row>
    <row r="413" spans="1:7" s="19" customFormat="1" ht="15.75">
      <c r="A413" s="17" t="s">
        <v>820</v>
      </c>
      <c r="B413" s="23">
        <v>9</v>
      </c>
      <c r="C413" s="23">
        <v>0</v>
      </c>
      <c r="D413" s="24" t="s">
        <v>698</v>
      </c>
      <c r="E413" s="25" t="s">
        <v>698</v>
      </c>
      <c r="F413" s="18">
        <v>70</v>
      </c>
      <c r="G413" s="18">
        <v>70</v>
      </c>
    </row>
    <row r="414" spans="1:7" s="3" customFormat="1" ht="15.75">
      <c r="A414" s="15" t="s">
        <v>819</v>
      </c>
      <c r="B414" s="26">
        <v>9</v>
      </c>
      <c r="C414" s="26">
        <v>9</v>
      </c>
      <c r="D414" s="27" t="s">
        <v>698</v>
      </c>
      <c r="E414" s="28" t="s">
        <v>698</v>
      </c>
      <c r="F414" s="16">
        <v>70</v>
      </c>
      <c r="G414" s="16">
        <v>70</v>
      </c>
    </row>
    <row r="415" spans="1:7" s="3" customFormat="1" ht="31.5" hidden="1">
      <c r="A415" s="15" t="s">
        <v>818</v>
      </c>
      <c r="B415" s="26">
        <v>9</v>
      </c>
      <c r="C415" s="26">
        <v>9</v>
      </c>
      <c r="D415" s="27" t="s">
        <v>817</v>
      </c>
      <c r="E415" s="28" t="s">
        <v>698</v>
      </c>
      <c r="F415" s="16">
        <v>70</v>
      </c>
      <c r="G415" s="16">
        <v>70</v>
      </c>
    </row>
    <row r="416" spans="1:7" s="3" customFormat="1" ht="47.25" hidden="1">
      <c r="A416" s="15" t="s">
        <v>816</v>
      </c>
      <c r="B416" s="26">
        <v>9</v>
      </c>
      <c r="C416" s="26">
        <v>9</v>
      </c>
      <c r="D416" s="27" t="s">
        <v>815</v>
      </c>
      <c r="E416" s="28" t="s">
        <v>698</v>
      </c>
      <c r="F416" s="16">
        <v>70</v>
      </c>
      <c r="G416" s="16">
        <v>70</v>
      </c>
    </row>
    <row r="417" spans="1:7" s="3" customFormat="1" ht="31.15" hidden="1" customHeight="1">
      <c r="A417" s="15" t="s">
        <v>814</v>
      </c>
      <c r="B417" s="26">
        <v>9</v>
      </c>
      <c r="C417" s="26">
        <v>9</v>
      </c>
      <c r="D417" s="27" t="s">
        <v>813</v>
      </c>
      <c r="E417" s="28" t="s">
        <v>698</v>
      </c>
      <c r="F417" s="16">
        <v>50</v>
      </c>
      <c r="G417" s="16">
        <v>50</v>
      </c>
    </row>
    <row r="418" spans="1:7" s="3" customFormat="1" ht="15.75" hidden="1">
      <c r="A418" s="15" t="s">
        <v>709</v>
      </c>
      <c r="B418" s="26">
        <v>9</v>
      </c>
      <c r="C418" s="26">
        <v>9</v>
      </c>
      <c r="D418" s="27" t="s">
        <v>813</v>
      </c>
      <c r="E418" s="28" t="s">
        <v>708</v>
      </c>
      <c r="F418" s="16">
        <v>50</v>
      </c>
      <c r="G418" s="16">
        <v>50</v>
      </c>
    </row>
    <row r="419" spans="1:7" s="3" customFormat="1" ht="31.15" hidden="1" customHeight="1">
      <c r="A419" s="15" t="s">
        <v>812</v>
      </c>
      <c r="B419" s="26">
        <v>9</v>
      </c>
      <c r="C419" s="26">
        <v>9</v>
      </c>
      <c r="D419" s="27" t="s">
        <v>811</v>
      </c>
      <c r="E419" s="28" t="s">
        <v>698</v>
      </c>
      <c r="F419" s="16">
        <v>20</v>
      </c>
      <c r="G419" s="16">
        <v>20</v>
      </c>
    </row>
    <row r="420" spans="1:7" s="3" customFormat="1" ht="31.5" hidden="1">
      <c r="A420" s="15" t="s">
        <v>711</v>
      </c>
      <c r="B420" s="26">
        <v>9</v>
      </c>
      <c r="C420" s="26">
        <v>9</v>
      </c>
      <c r="D420" s="27" t="s">
        <v>811</v>
      </c>
      <c r="E420" s="28" t="s">
        <v>710</v>
      </c>
      <c r="F420" s="16">
        <v>20</v>
      </c>
      <c r="G420" s="16">
        <v>20</v>
      </c>
    </row>
    <row r="421" spans="1:7" s="19" customFormat="1" ht="15.75">
      <c r="A421" s="17" t="s">
        <v>739</v>
      </c>
      <c r="B421" s="23">
        <v>10</v>
      </c>
      <c r="C421" s="23">
        <v>0</v>
      </c>
      <c r="D421" s="24" t="s">
        <v>698</v>
      </c>
      <c r="E421" s="25" t="s">
        <v>698</v>
      </c>
      <c r="F421" s="18">
        <v>19735.900000000001</v>
      </c>
      <c r="G421" s="18">
        <v>19252.900000000001</v>
      </c>
    </row>
    <row r="422" spans="1:7" s="3" customFormat="1" ht="15.75">
      <c r="A422" s="15" t="s">
        <v>810</v>
      </c>
      <c r="B422" s="26">
        <v>10</v>
      </c>
      <c r="C422" s="26">
        <v>1</v>
      </c>
      <c r="D422" s="27" t="s">
        <v>698</v>
      </c>
      <c r="E422" s="28" t="s">
        <v>698</v>
      </c>
      <c r="F422" s="16">
        <v>4865.6000000000004</v>
      </c>
      <c r="G422" s="16">
        <v>5074.8</v>
      </c>
    </row>
    <row r="423" spans="1:7" s="3" customFormat="1" ht="15.75" hidden="1">
      <c r="A423" s="15" t="s">
        <v>809</v>
      </c>
      <c r="B423" s="26">
        <v>10</v>
      </c>
      <c r="C423" s="26">
        <v>1</v>
      </c>
      <c r="D423" s="27" t="s">
        <v>808</v>
      </c>
      <c r="E423" s="28" t="s">
        <v>698</v>
      </c>
      <c r="F423" s="16">
        <v>4865.6000000000004</v>
      </c>
      <c r="G423" s="16">
        <v>5074.8</v>
      </c>
    </row>
    <row r="424" spans="1:7" s="3" customFormat="1" ht="15.75" hidden="1">
      <c r="A424" s="15" t="s">
        <v>807</v>
      </c>
      <c r="B424" s="26">
        <v>10</v>
      </c>
      <c r="C424" s="26">
        <v>1</v>
      </c>
      <c r="D424" s="27" t="s">
        <v>806</v>
      </c>
      <c r="E424" s="28" t="s">
        <v>698</v>
      </c>
      <c r="F424" s="16">
        <v>4865.6000000000004</v>
      </c>
      <c r="G424" s="16">
        <v>5074.8</v>
      </c>
    </row>
    <row r="425" spans="1:7" s="3" customFormat="1" ht="78" hidden="1" customHeight="1">
      <c r="A425" s="15" t="s">
        <v>805</v>
      </c>
      <c r="B425" s="26">
        <v>10</v>
      </c>
      <c r="C425" s="26">
        <v>1</v>
      </c>
      <c r="D425" s="27" t="s">
        <v>804</v>
      </c>
      <c r="E425" s="28" t="s">
        <v>698</v>
      </c>
      <c r="F425" s="16">
        <v>4865.6000000000004</v>
      </c>
      <c r="G425" s="16">
        <v>5074.8</v>
      </c>
    </row>
    <row r="426" spans="1:7" s="3" customFormat="1" ht="15.75" hidden="1">
      <c r="A426" s="15" t="s">
        <v>709</v>
      </c>
      <c r="B426" s="26">
        <v>10</v>
      </c>
      <c r="C426" s="26">
        <v>1</v>
      </c>
      <c r="D426" s="27" t="s">
        <v>804</v>
      </c>
      <c r="E426" s="28" t="s">
        <v>708</v>
      </c>
      <c r="F426" s="16">
        <v>4865.6000000000004</v>
      </c>
      <c r="G426" s="16">
        <v>5074.8</v>
      </c>
    </row>
    <row r="427" spans="1:7" s="3" customFormat="1" ht="15.75">
      <c r="A427" s="15" t="s">
        <v>738</v>
      </c>
      <c r="B427" s="26">
        <v>10</v>
      </c>
      <c r="C427" s="26">
        <v>3</v>
      </c>
      <c r="D427" s="27" t="s">
        <v>698</v>
      </c>
      <c r="E427" s="28" t="s">
        <v>698</v>
      </c>
      <c r="F427" s="16">
        <v>8458</v>
      </c>
      <c r="G427" s="16">
        <v>8097.9</v>
      </c>
    </row>
    <row r="428" spans="1:7" s="3" customFormat="1" ht="31.5" hidden="1">
      <c r="A428" s="15" t="s">
        <v>715</v>
      </c>
      <c r="B428" s="26">
        <v>10</v>
      </c>
      <c r="C428" s="26">
        <v>3</v>
      </c>
      <c r="D428" s="27" t="s">
        <v>714</v>
      </c>
      <c r="E428" s="28" t="s">
        <v>698</v>
      </c>
      <c r="F428" s="16">
        <v>7248.5</v>
      </c>
      <c r="G428" s="16">
        <v>6866.9</v>
      </c>
    </row>
    <row r="429" spans="1:7" s="3" customFormat="1" ht="15.75" hidden="1">
      <c r="A429" s="15" t="s">
        <v>734</v>
      </c>
      <c r="B429" s="26">
        <v>10</v>
      </c>
      <c r="C429" s="26">
        <v>3</v>
      </c>
      <c r="D429" s="27" t="s">
        <v>733</v>
      </c>
      <c r="E429" s="28" t="s">
        <v>698</v>
      </c>
      <c r="F429" s="16">
        <v>7248.5</v>
      </c>
      <c r="G429" s="16">
        <v>6866.9</v>
      </c>
    </row>
    <row r="430" spans="1:7" s="3" customFormat="1" ht="63" hidden="1">
      <c r="A430" s="15" t="s">
        <v>732</v>
      </c>
      <c r="B430" s="26">
        <v>10</v>
      </c>
      <c r="C430" s="26">
        <v>3</v>
      </c>
      <c r="D430" s="27" t="s">
        <v>731</v>
      </c>
      <c r="E430" s="28" t="s">
        <v>698</v>
      </c>
      <c r="F430" s="16">
        <v>829.3</v>
      </c>
      <c r="G430" s="16">
        <v>785.6</v>
      </c>
    </row>
    <row r="431" spans="1:7" s="3" customFormat="1" ht="63" hidden="1">
      <c r="A431" s="15" t="s">
        <v>697</v>
      </c>
      <c r="B431" s="26">
        <v>10</v>
      </c>
      <c r="C431" s="26">
        <v>3</v>
      </c>
      <c r="D431" s="27" t="s">
        <v>731</v>
      </c>
      <c r="E431" s="28" t="s">
        <v>696</v>
      </c>
      <c r="F431" s="16">
        <v>789.8</v>
      </c>
      <c r="G431" s="16">
        <v>748.2</v>
      </c>
    </row>
    <row r="432" spans="1:7" s="3" customFormat="1" ht="31.5" hidden="1">
      <c r="A432" s="15" t="s">
        <v>711</v>
      </c>
      <c r="B432" s="26">
        <v>10</v>
      </c>
      <c r="C432" s="26">
        <v>3</v>
      </c>
      <c r="D432" s="27" t="s">
        <v>731</v>
      </c>
      <c r="E432" s="28" t="s">
        <v>710</v>
      </c>
      <c r="F432" s="16">
        <v>39.5</v>
      </c>
      <c r="G432" s="16">
        <v>37.4</v>
      </c>
    </row>
    <row r="433" spans="1:7" s="3" customFormat="1" ht="31.5" hidden="1">
      <c r="A433" s="15" t="s">
        <v>737</v>
      </c>
      <c r="B433" s="26">
        <v>10</v>
      </c>
      <c r="C433" s="26">
        <v>3</v>
      </c>
      <c r="D433" s="27" t="s">
        <v>736</v>
      </c>
      <c r="E433" s="28" t="s">
        <v>698</v>
      </c>
      <c r="F433" s="16">
        <v>6419.2</v>
      </c>
      <c r="G433" s="16">
        <v>6081.3</v>
      </c>
    </row>
    <row r="434" spans="1:7" s="3" customFormat="1" ht="31.5" hidden="1">
      <c r="A434" s="15" t="s">
        <v>711</v>
      </c>
      <c r="B434" s="26">
        <v>10</v>
      </c>
      <c r="C434" s="26">
        <v>3</v>
      </c>
      <c r="D434" s="27" t="s">
        <v>736</v>
      </c>
      <c r="E434" s="28" t="s">
        <v>710</v>
      </c>
      <c r="F434" s="16">
        <v>117</v>
      </c>
      <c r="G434" s="16">
        <v>117</v>
      </c>
    </row>
    <row r="435" spans="1:7" s="3" customFormat="1" ht="15.75" hidden="1">
      <c r="A435" s="15" t="s">
        <v>709</v>
      </c>
      <c r="B435" s="26">
        <v>10</v>
      </c>
      <c r="C435" s="26">
        <v>3</v>
      </c>
      <c r="D435" s="27" t="s">
        <v>736</v>
      </c>
      <c r="E435" s="28" t="s">
        <v>708</v>
      </c>
      <c r="F435" s="16">
        <v>6302.2</v>
      </c>
      <c r="G435" s="16">
        <v>5964.3</v>
      </c>
    </row>
    <row r="436" spans="1:7" s="3" customFormat="1" ht="15.75" hidden="1">
      <c r="A436" s="15" t="s">
        <v>803</v>
      </c>
      <c r="B436" s="26">
        <v>10</v>
      </c>
      <c r="C436" s="26">
        <v>3</v>
      </c>
      <c r="D436" s="27" t="s">
        <v>802</v>
      </c>
      <c r="E436" s="28" t="s">
        <v>698</v>
      </c>
      <c r="F436" s="16">
        <v>929.5</v>
      </c>
      <c r="G436" s="16">
        <v>941</v>
      </c>
    </row>
    <row r="437" spans="1:7" s="3" customFormat="1" ht="15.75" hidden="1">
      <c r="A437" s="15" t="s">
        <v>801</v>
      </c>
      <c r="B437" s="26">
        <v>10</v>
      </c>
      <c r="C437" s="26">
        <v>3</v>
      </c>
      <c r="D437" s="27" t="s">
        <v>800</v>
      </c>
      <c r="E437" s="28" t="s">
        <v>698</v>
      </c>
      <c r="F437" s="16">
        <v>929.5</v>
      </c>
      <c r="G437" s="16">
        <v>941</v>
      </c>
    </row>
    <row r="438" spans="1:7" s="3" customFormat="1" ht="63" hidden="1">
      <c r="A438" s="15" t="s">
        <v>799</v>
      </c>
      <c r="B438" s="26">
        <v>10</v>
      </c>
      <c r="C438" s="26">
        <v>3</v>
      </c>
      <c r="D438" s="27" t="s">
        <v>798</v>
      </c>
      <c r="E438" s="28" t="s">
        <v>698</v>
      </c>
      <c r="F438" s="16">
        <v>926.5</v>
      </c>
      <c r="G438" s="16">
        <v>938</v>
      </c>
    </row>
    <row r="439" spans="1:7" s="3" customFormat="1" ht="15.75" hidden="1">
      <c r="A439" s="15" t="s">
        <v>709</v>
      </c>
      <c r="B439" s="26">
        <v>10</v>
      </c>
      <c r="C439" s="26">
        <v>3</v>
      </c>
      <c r="D439" s="27" t="s">
        <v>798</v>
      </c>
      <c r="E439" s="28" t="s">
        <v>708</v>
      </c>
      <c r="F439" s="16">
        <v>926.5</v>
      </c>
      <c r="G439" s="16">
        <v>938</v>
      </c>
    </row>
    <row r="440" spans="1:7" s="3" customFormat="1" ht="31.15" hidden="1" customHeight="1">
      <c r="A440" s="15" t="s">
        <v>797</v>
      </c>
      <c r="B440" s="26">
        <v>10</v>
      </c>
      <c r="C440" s="26">
        <v>3</v>
      </c>
      <c r="D440" s="27" t="s">
        <v>796</v>
      </c>
      <c r="E440" s="28" t="s">
        <v>698</v>
      </c>
      <c r="F440" s="16">
        <v>3</v>
      </c>
      <c r="G440" s="16">
        <v>3</v>
      </c>
    </row>
    <row r="441" spans="1:7" s="3" customFormat="1" ht="15.75" hidden="1">
      <c r="A441" s="15" t="s">
        <v>709</v>
      </c>
      <c r="B441" s="26">
        <v>10</v>
      </c>
      <c r="C441" s="26">
        <v>3</v>
      </c>
      <c r="D441" s="27" t="s">
        <v>796</v>
      </c>
      <c r="E441" s="28" t="s">
        <v>708</v>
      </c>
      <c r="F441" s="16">
        <v>3</v>
      </c>
      <c r="G441" s="16">
        <v>3</v>
      </c>
    </row>
    <row r="442" spans="1:7" s="3" customFormat="1" ht="31.5" hidden="1">
      <c r="A442" s="15" t="s">
        <v>795</v>
      </c>
      <c r="B442" s="26">
        <v>10</v>
      </c>
      <c r="C442" s="26">
        <v>3</v>
      </c>
      <c r="D442" s="27" t="s">
        <v>794</v>
      </c>
      <c r="E442" s="28" t="s">
        <v>698</v>
      </c>
      <c r="F442" s="16">
        <v>280</v>
      </c>
      <c r="G442" s="16">
        <v>290</v>
      </c>
    </row>
    <row r="443" spans="1:7" s="3" customFormat="1" ht="62.45" hidden="1" customHeight="1">
      <c r="A443" s="15" t="s">
        <v>793</v>
      </c>
      <c r="B443" s="26">
        <v>10</v>
      </c>
      <c r="C443" s="26">
        <v>3</v>
      </c>
      <c r="D443" s="27" t="s">
        <v>792</v>
      </c>
      <c r="E443" s="28" t="s">
        <v>698</v>
      </c>
      <c r="F443" s="16">
        <v>280</v>
      </c>
      <c r="G443" s="16">
        <v>290</v>
      </c>
    </row>
    <row r="444" spans="1:7" s="3" customFormat="1" ht="47.25" hidden="1">
      <c r="A444" s="15" t="s">
        <v>791</v>
      </c>
      <c r="B444" s="26">
        <v>10</v>
      </c>
      <c r="C444" s="26">
        <v>3</v>
      </c>
      <c r="D444" s="27" t="s">
        <v>790</v>
      </c>
      <c r="E444" s="28" t="s">
        <v>698</v>
      </c>
      <c r="F444" s="16">
        <v>260</v>
      </c>
      <c r="G444" s="16">
        <v>270</v>
      </c>
    </row>
    <row r="445" spans="1:7" s="3" customFormat="1" ht="15.75" hidden="1">
      <c r="A445" s="15" t="s">
        <v>709</v>
      </c>
      <c r="B445" s="26">
        <v>10</v>
      </c>
      <c r="C445" s="26">
        <v>3</v>
      </c>
      <c r="D445" s="27" t="s">
        <v>790</v>
      </c>
      <c r="E445" s="28" t="s">
        <v>708</v>
      </c>
      <c r="F445" s="16">
        <v>260</v>
      </c>
      <c r="G445" s="16">
        <v>270</v>
      </c>
    </row>
    <row r="446" spans="1:7" s="3" customFormat="1" ht="47.25" hidden="1">
      <c r="A446" s="15" t="s">
        <v>789</v>
      </c>
      <c r="B446" s="26">
        <v>10</v>
      </c>
      <c r="C446" s="26">
        <v>3</v>
      </c>
      <c r="D446" s="27" t="s">
        <v>788</v>
      </c>
      <c r="E446" s="28" t="s">
        <v>698</v>
      </c>
      <c r="F446" s="16">
        <v>20</v>
      </c>
      <c r="G446" s="16">
        <v>20</v>
      </c>
    </row>
    <row r="447" spans="1:7" s="3" customFormat="1" ht="15.75" hidden="1">
      <c r="A447" s="15" t="s">
        <v>709</v>
      </c>
      <c r="B447" s="26">
        <v>10</v>
      </c>
      <c r="C447" s="26">
        <v>3</v>
      </c>
      <c r="D447" s="27" t="s">
        <v>788</v>
      </c>
      <c r="E447" s="28" t="s">
        <v>708</v>
      </c>
      <c r="F447" s="16">
        <v>20</v>
      </c>
      <c r="G447" s="16">
        <v>20</v>
      </c>
    </row>
    <row r="448" spans="1:7" s="3" customFormat="1" ht="15.75">
      <c r="A448" s="15" t="s">
        <v>205</v>
      </c>
      <c r="B448" s="26">
        <v>10</v>
      </c>
      <c r="C448" s="26">
        <v>4</v>
      </c>
      <c r="D448" s="27" t="s">
        <v>698</v>
      </c>
      <c r="E448" s="28" t="s">
        <v>698</v>
      </c>
      <c r="F448" s="16">
        <v>5154.1000000000004</v>
      </c>
      <c r="G448" s="16">
        <v>4882.8999999999996</v>
      </c>
    </row>
    <row r="449" spans="1:7" s="3" customFormat="1" ht="31.5" hidden="1">
      <c r="A449" s="15" t="s">
        <v>715</v>
      </c>
      <c r="B449" s="26">
        <v>10</v>
      </c>
      <c r="C449" s="26">
        <v>4</v>
      </c>
      <c r="D449" s="27" t="s">
        <v>714</v>
      </c>
      <c r="E449" s="28" t="s">
        <v>698</v>
      </c>
      <c r="F449" s="16">
        <v>5154.1000000000004</v>
      </c>
      <c r="G449" s="16">
        <v>4882.8999999999996</v>
      </c>
    </row>
    <row r="450" spans="1:7" s="3" customFormat="1" ht="15.75" hidden="1">
      <c r="A450" s="15" t="s">
        <v>734</v>
      </c>
      <c r="B450" s="26">
        <v>10</v>
      </c>
      <c r="C450" s="26">
        <v>4</v>
      </c>
      <c r="D450" s="27" t="s">
        <v>733</v>
      </c>
      <c r="E450" s="28" t="s">
        <v>698</v>
      </c>
      <c r="F450" s="16">
        <v>5154.1000000000004</v>
      </c>
      <c r="G450" s="16">
        <v>4882.8999999999996</v>
      </c>
    </row>
    <row r="451" spans="1:7" s="3" customFormat="1" ht="47.25" hidden="1">
      <c r="A451" s="15" t="s">
        <v>204</v>
      </c>
      <c r="B451" s="26">
        <v>10</v>
      </c>
      <c r="C451" s="26">
        <v>4</v>
      </c>
      <c r="D451" s="27" t="s">
        <v>203</v>
      </c>
      <c r="E451" s="28" t="s">
        <v>698</v>
      </c>
      <c r="F451" s="16">
        <v>5154.1000000000004</v>
      </c>
      <c r="G451" s="16">
        <v>4882.8999999999996</v>
      </c>
    </row>
    <row r="452" spans="1:7" s="3" customFormat="1" ht="15.75" hidden="1">
      <c r="A452" s="15" t="s">
        <v>709</v>
      </c>
      <c r="B452" s="26">
        <v>10</v>
      </c>
      <c r="C452" s="26">
        <v>4</v>
      </c>
      <c r="D452" s="27" t="s">
        <v>203</v>
      </c>
      <c r="E452" s="28" t="s">
        <v>708</v>
      </c>
      <c r="F452" s="16">
        <v>5154.1000000000004</v>
      </c>
      <c r="G452" s="16">
        <v>4882.8999999999996</v>
      </c>
    </row>
    <row r="453" spans="1:7" s="3" customFormat="1" ht="15.75">
      <c r="A453" s="15" t="s">
        <v>735</v>
      </c>
      <c r="B453" s="26">
        <v>10</v>
      </c>
      <c r="C453" s="26">
        <v>6</v>
      </c>
      <c r="D453" s="27" t="s">
        <v>698</v>
      </c>
      <c r="E453" s="28" t="s">
        <v>698</v>
      </c>
      <c r="F453" s="16">
        <v>1258.2</v>
      </c>
      <c r="G453" s="16">
        <v>1197.3</v>
      </c>
    </row>
    <row r="454" spans="1:7" s="3" customFormat="1" ht="31.5" hidden="1">
      <c r="A454" s="15" t="s">
        <v>715</v>
      </c>
      <c r="B454" s="26">
        <v>10</v>
      </c>
      <c r="C454" s="26">
        <v>6</v>
      </c>
      <c r="D454" s="27" t="s">
        <v>714</v>
      </c>
      <c r="E454" s="28" t="s">
        <v>698</v>
      </c>
      <c r="F454" s="16">
        <v>1158.2</v>
      </c>
      <c r="G454" s="16">
        <v>1097.3</v>
      </c>
    </row>
    <row r="455" spans="1:7" s="3" customFormat="1" ht="15.75" hidden="1">
      <c r="A455" s="15" t="s">
        <v>734</v>
      </c>
      <c r="B455" s="26">
        <v>10</v>
      </c>
      <c r="C455" s="26">
        <v>6</v>
      </c>
      <c r="D455" s="27" t="s">
        <v>733</v>
      </c>
      <c r="E455" s="28" t="s">
        <v>698</v>
      </c>
      <c r="F455" s="16">
        <v>1158.2</v>
      </c>
      <c r="G455" s="16">
        <v>1097.3</v>
      </c>
    </row>
    <row r="456" spans="1:7" s="3" customFormat="1" ht="63" hidden="1">
      <c r="A456" s="15" t="s">
        <v>787</v>
      </c>
      <c r="B456" s="26">
        <v>10</v>
      </c>
      <c r="C456" s="26">
        <v>6</v>
      </c>
      <c r="D456" s="27" t="s">
        <v>786</v>
      </c>
      <c r="E456" s="28" t="s">
        <v>698</v>
      </c>
      <c r="F456" s="16">
        <v>1158.2</v>
      </c>
      <c r="G456" s="16">
        <v>1097.3</v>
      </c>
    </row>
    <row r="457" spans="1:7" s="3" customFormat="1" ht="63" hidden="1">
      <c r="A457" s="15" t="s">
        <v>697</v>
      </c>
      <c r="B457" s="26">
        <v>10</v>
      </c>
      <c r="C457" s="26">
        <v>6</v>
      </c>
      <c r="D457" s="27" t="s">
        <v>786</v>
      </c>
      <c r="E457" s="28" t="s">
        <v>696</v>
      </c>
      <c r="F457" s="16">
        <v>1065.4000000000001</v>
      </c>
      <c r="G457" s="16">
        <v>1010</v>
      </c>
    </row>
    <row r="458" spans="1:7" s="3" customFormat="1" ht="31.5" hidden="1">
      <c r="A458" s="15" t="s">
        <v>711</v>
      </c>
      <c r="B458" s="26">
        <v>10</v>
      </c>
      <c r="C458" s="26">
        <v>6</v>
      </c>
      <c r="D458" s="27" t="s">
        <v>786</v>
      </c>
      <c r="E458" s="28" t="s">
        <v>710</v>
      </c>
      <c r="F458" s="16">
        <v>92.8</v>
      </c>
      <c r="G458" s="16">
        <v>87.3</v>
      </c>
    </row>
    <row r="459" spans="1:7" s="3" customFormat="1" ht="47.25" hidden="1">
      <c r="A459" s="15" t="s">
        <v>785</v>
      </c>
      <c r="B459" s="26">
        <v>10</v>
      </c>
      <c r="C459" s="26">
        <v>6</v>
      </c>
      <c r="D459" s="27" t="s">
        <v>784</v>
      </c>
      <c r="E459" s="28" t="s">
        <v>698</v>
      </c>
      <c r="F459" s="16">
        <v>100</v>
      </c>
      <c r="G459" s="16">
        <v>100</v>
      </c>
    </row>
    <row r="460" spans="1:7" s="3" customFormat="1" ht="47.25" hidden="1">
      <c r="A460" s="15" t="s">
        <v>783</v>
      </c>
      <c r="B460" s="26">
        <v>10</v>
      </c>
      <c r="C460" s="26">
        <v>6</v>
      </c>
      <c r="D460" s="27" t="s">
        <v>782</v>
      </c>
      <c r="E460" s="28" t="s">
        <v>698</v>
      </c>
      <c r="F460" s="16">
        <v>100</v>
      </c>
      <c r="G460" s="16">
        <v>100</v>
      </c>
    </row>
    <row r="461" spans="1:7" s="3" customFormat="1" ht="47.25" hidden="1">
      <c r="A461" s="15" t="s">
        <v>781</v>
      </c>
      <c r="B461" s="26">
        <v>10</v>
      </c>
      <c r="C461" s="26">
        <v>6</v>
      </c>
      <c r="D461" s="27" t="s">
        <v>780</v>
      </c>
      <c r="E461" s="28" t="s">
        <v>698</v>
      </c>
      <c r="F461" s="16">
        <v>100</v>
      </c>
      <c r="G461" s="16">
        <v>100</v>
      </c>
    </row>
    <row r="462" spans="1:7" s="3" customFormat="1" ht="31.5" hidden="1">
      <c r="A462" s="15" t="s">
        <v>711</v>
      </c>
      <c r="B462" s="26">
        <v>10</v>
      </c>
      <c r="C462" s="26">
        <v>6</v>
      </c>
      <c r="D462" s="27" t="s">
        <v>780</v>
      </c>
      <c r="E462" s="28" t="s">
        <v>710</v>
      </c>
      <c r="F462" s="16">
        <v>100</v>
      </c>
      <c r="G462" s="16">
        <v>100</v>
      </c>
    </row>
    <row r="463" spans="1:7" s="19" customFormat="1" ht="15.75">
      <c r="A463" s="17" t="s">
        <v>730</v>
      </c>
      <c r="B463" s="23">
        <v>11</v>
      </c>
      <c r="C463" s="23">
        <v>0</v>
      </c>
      <c r="D463" s="24" t="s">
        <v>698</v>
      </c>
      <c r="E463" s="25" t="s">
        <v>698</v>
      </c>
      <c r="F463" s="18">
        <v>171.4</v>
      </c>
      <c r="G463" s="18">
        <v>170</v>
      </c>
    </row>
    <row r="464" spans="1:7" s="3" customFormat="1" ht="15.75">
      <c r="A464" s="15" t="s">
        <v>729</v>
      </c>
      <c r="B464" s="26">
        <v>11</v>
      </c>
      <c r="C464" s="26">
        <v>1</v>
      </c>
      <c r="D464" s="27" t="s">
        <v>698</v>
      </c>
      <c r="E464" s="28" t="s">
        <v>698</v>
      </c>
      <c r="F464" s="16">
        <v>171.4</v>
      </c>
      <c r="G464" s="16">
        <v>170</v>
      </c>
    </row>
    <row r="465" spans="1:7" s="3" customFormat="1" ht="47.25" hidden="1">
      <c r="A465" s="15" t="s">
        <v>779</v>
      </c>
      <c r="B465" s="26">
        <v>11</v>
      </c>
      <c r="C465" s="26">
        <v>1</v>
      </c>
      <c r="D465" s="27" t="s">
        <v>778</v>
      </c>
      <c r="E465" s="28" t="s">
        <v>698</v>
      </c>
      <c r="F465" s="16">
        <v>120</v>
      </c>
      <c r="G465" s="16">
        <v>170</v>
      </c>
    </row>
    <row r="466" spans="1:7" s="3" customFormat="1" ht="47.25" hidden="1">
      <c r="A466" s="15" t="s">
        <v>777</v>
      </c>
      <c r="B466" s="26">
        <v>11</v>
      </c>
      <c r="C466" s="26">
        <v>1</v>
      </c>
      <c r="D466" s="27" t="s">
        <v>776</v>
      </c>
      <c r="E466" s="28" t="s">
        <v>698</v>
      </c>
      <c r="F466" s="16">
        <v>120</v>
      </c>
      <c r="G466" s="16">
        <v>170</v>
      </c>
    </row>
    <row r="467" spans="1:7" s="3" customFormat="1" ht="31.5" hidden="1">
      <c r="A467" s="15" t="s">
        <v>771</v>
      </c>
      <c r="B467" s="26">
        <v>11</v>
      </c>
      <c r="C467" s="26">
        <v>1</v>
      </c>
      <c r="D467" s="27" t="s">
        <v>770</v>
      </c>
      <c r="E467" s="28" t="s">
        <v>698</v>
      </c>
      <c r="F467" s="16">
        <v>120</v>
      </c>
      <c r="G467" s="16">
        <v>170</v>
      </c>
    </row>
    <row r="468" spans="1:7" s="3" customFormat="1" ht="31.5" hidden="1">
      <c r="A468" s="15" t="s">
        <v>711</v>
      </c>
      <c r="B468" s="26">
        <v>11</v>
      </c>
      <c r="C468" s="26">
        <v>1</v>
      </c>
      <c r="D468" s="27" t="s">
        <v>770</v>
      </c>
      <c r="E468" s="28" t="s">
        <v>710</v>
      </c>
      <c r="F468" s="16">
        <v>120</v>
      </c>
      <c r="G468" s="16">
        <v>170</v>
      </c>
    </row>
    <row r="469" spans="1:7" s="3" customFormat="1" ht="47.25" hidden="1">
      <c r="A469" s="15" t="s">
        <v>728</v>
      </c>
      <c r="B469" s="26">
        <v>11</v>
      </c>
      <c r="C469" s="26">
        <v>1</v>
      </c>
      <c r="D469" s="27" t="s">
        <v>727</v>
      </c>
      <c r="E469" s="28" t="s">
        <v>698</v>
      </c>
      <c r="F469" s="16">
        <v>51.4</v>
      </c>
      <c r="G469" s="16">
        <v>0</v>
      </c>
    </row>
    <row r="470" spans="1:7" s="3" customFormat="1" ht="15.75" hidden="1">
      <c r="A470" s="15" t="s">
        <v>726</v>
      </c>
      <c r="B470" s="26">
        <v>11</v>
      </c>
      <c r="C470" s="26">
        <v>1</v>
      </c>
      <c r="D470" s="27" t="s">
        <v>725</v>
      </c>
      <c r="E470" s="28" t="s">
        <v>698</v>
      </c>
      <c r="F470" s="16">
        <v>51.4</v>
      </c>
      <c r="G470" s="16">
        <v>0</v>
      </c>
    </row>
    <row r="471" spans="1:7" s="3" customFormat="1" ht="46.9" hidden="1" customHeight="1">
      <c r="A471" s="15" t="s">
        <v>724</v>
      </c>
      <c r="B471" s="26">
        <v>11</v>
      </c>
      <c r="C471" s="26">
        <v>1</v>
      </c>
      <c r="D471" s="27" t="s">
        <v>722</v>
      </c>
      <c r="E471" s="28" t="s">
        <v>698</v>
      </c>
      <c r="F471" s="16">
        <v>51.4</v>
      </c>
      <c r="G471" s="16">
        <v>0</v>
      </c>
    </row>
    <row r="472" spans="1:7" s="3" customFormat="1" ht="31.5" hidden="1">
      <c r="A472" s="15" t="s">
        <v>723</v>
      </c>
      <c r="B472" s="26">
        <v>11</v>
      </c>
      <c r="C472" s="26">
        <v>1</v>
      </c>
      <c r="D472" s="27" t="s">
        <v>722</v>
      </c>
      <c r="E472" s="28" t="s">
        <v>721</v>
      </c>
      <c r="F472" s="16">
        <v>51.4</v>
      </c>
      <c r="G472" s="16">
        <v>0</v>
      </c>
    </row>
    <row r="473" spans="1:7" s="19" customFormat="1" ht="15.75">
      <c r="A473" s="17" t="s">
        <v>120</v>
      </c>
      <c r="B473" s="23">
        <v>12</v>
      </c>
      <c r="C473" s="23">
        <v>0</v>
      </c>
      <c r="D473" s="24" t="s">
        <v>698</v>
      </c>
      <c r="E473" s="25" t="s">
        <v>698</v>
      </c>
      <c r="F473" s="18">
        <v>2500</v>
      </c>
      <c r="G473" s="18">
        <v>2500</v>
      </c>
    </row>
    <row r="474" spans="1:7" s="3" customFormat="1" ht="15.75">
      <c r="A474" s="15" t="s">
        <v>119</v>
      </c>
      <c r="B474" s="26">
        <v>12</v>
      </c>
      <c r="C474" s="26">
        <v>2</v>
      </c>
      <c r="D474" s="27" t="s">
        <v>698</v>
      </c>
      <c r="E474" s="28" t="s">
        <v>698</v>
      </c>
      <c r="F474" s="16">
        <v>2500</v>
      </c>
      <c r="G474" s="16">
        <v>2500</v>
      </c>
    </row>
    <row r="475" spans="1:7" s="3" customFormat="1" ht="15.75" hidden="1">
      <c r="A475" s="15" t="s">
        <v>118</v>
      </c>
      <c r="B475" s="26">
        <v>12</v>
      </c>
      <c r="C475" s="26">
        <v>2</v>
      </c>
      <c r="D475" s="27" t="s">
        <v>117</v>
      </c>
      <c r="E475" s="28" t="s">
        <v>698</v>
      </c>
      <c r="F475" s="16">
        <v>2500</v>
      </c>
      <c r="G475" s="16">
        <v>2500</v>
      </c>
    </row>
    <row r="476" spans="1:7" s="3" customFormat="1" ht="15.75" hidden="1">
      <c r="A476" s="15" t="s">
        <v>116</v>
      </c>
      <c r="B476" s="26">
        <v>12</v>
      </c>
      <c r="C476" s="26">
        <v>2</v>
      </c>
      <c r="D476" s="27" t="s">
        <v>115</v>
      </c>
      <c r="E476" s="28" t="s">
        <v>698</v>
      </c>
      <c r="F476" s="16">
        <v>2500</v>
      </c>
      <c r="G476" s="16">
        <v>2500</v>
      </c>
    </row>
    <row r="477" spans="1:7" s="3" customFormat="1" ht="15.75" hidden="1">
      <c r="A477" s="15" t="s">
        <v>707</v>
      </c>
      <c r="B477" s="26">
        <v>12</v>
      </c>
      <c r="C477" s="26">
        <v>2</v>
      </c>
      <c r="D477" s="27" t="s">
        <v>115</v>
      </c>
      <c r="E477" s="28" t="s">
        <v>705</v>
      </c>
      <c r="F477" s="16">
        <v>2500</v>
      </c>
      <c r="G477" s="16">
        <v>2500</v>
      </c>
    </row>
    <row r="478" spans="1:7" s="19" customFormat="1" ht="31.5">
      <c r="A478" s="17" t="s">
        <v>184</v>
      </c>
      <c r="B478" s="23">
        <v>13</v>
      </c>
      <c r="C478" s="23">
        <v>0</v>
      </c>
      <c r="D478" s="24" t="s">
        <v>698</v>
      </c>
      <c r="E478" s="25" t="s">
        <v>698</v>
      </c>
      <c r="F478" s="18">
        <v>73.5</v>
      </c>
      <c r="G478" s="18">
        <v>4.4000000000000004</v>
      </c>
    </row>
    <row r="479" spans="1:7" s="3" customFormat="1" ht="15.75">
      <c r="A479" s="15" t="s">
        <v>183</v>
      </c>
      <c r="B479" s="26">
        <v>13</v>
      </c>
      <c r="C479" s="26">
        <v>1</v>
      </c>
      <c r="D479" s="27" t="s">
        <v>698</v>
      </c>
      <c r="E479" s="28" t="s">
        <v>698</v>
      </c>
      <c r="F479" s="16">
        <v>73.5</v>
      </c>
      <c r="G479" s="16">
        <v>4.4000000000000004</v>
      </c>
    </row>
    <row r="480" spans="1:7" s="3" customFormat="1" ht="46.9" hidden="1" customHeight="1">
      <c r="A480" s="15" t="s">
        <v>171</v>
      </c>
      <c r="B480" s="26">
        <v>13</v>
      </c>
      <c r="C480" s="26">
        <v>1</v>
      </c>
      <c r="D480" s="27" t="s">
        <v>170</v>
      </c>
      <c r="E480" s="28" t="s">
        <v>698</v>
      </c>
      <c r="F480" s="16">
        <v>73.5</v>
      </c>
      <c r="G480" s="16">
        <v>4.4000000000000004</v>
      </c>
    </row>
    <row r="481" spans="1:7" s="3" customFormat="1" ht="15.75" hidden="1">
      <c r="A481" s="15" t="s">
        <v>169</v>
      </c>
      <c r="B481" s="26">
        <v>13</v>
      </c>
      <c r="C481" s="26">
        <v>1</v>
      </c>
      <c r="D481" s="27" t="s">
        <v>168</v>
      </c>
      <c r="E481" s="28" t="s">
        <v>698</v>
      </c>
      <c r="F481" s="16">
        <v>73.5</v>
      </c>
      <c r="G481" s="16">
        <v>4.4000000000000004</v>
      </c>
    </row>
    <row r="482" spans="1:7" s="3" customFormat="1" ht="15.6" hidden="1" customHeight="1">
      <c r="A482" s="15" t="s">
        <v>182</v>
      </c>
      <c r="B482" s="26">
        <v>13</v>
      </c>
      <c r="C482" s="26">
        <v>1</v>
      </c>
      <c r="D482" s="27" t="s">
        <v>180</v>
      </c>
      <c r="E482" s="28" t="s">
        <v>698</v>
      </c>
      <c r="F482" s="16">
        <v>73.5</v>
      </c>
      <c r="G482" s="16">
        <v>4.4000000000000004</v>
      </c>
    </row>
    <row r="483" spans="1:7" s="3" customFormat="1" ht="15.6" hidden="1" customHeight="1">
      <c r="A483" s="15" t="s">
        <v>181</v>
      </c>
      <c r="B483" s="26">
        <v>13</v>
      </c>
      <c r="C483" s="26">
        <v>1</v>
      </c>
      <c r="D483" s="27" t="s">
        <v>180</v>
      </c>
      <c r="E483" s="28" t="s">
        <v>179</v>
      </c>
      <c r="F483" s="16">
        <v>73.5</v>
      </c>
      <c r="G483" s="16">
        <v>4.4000000000000004</v>
      </c>
    </row>
    <row r="484" spans="1:7" s="19" customFormat="1" ht="32.450000000000003" customHeight="1">
      <c r="A484" s="17" t="s">
        <v>178</v>
      </c>
      <c r="B484" s="23">
        <v>14</v>
      </c>
      <c r="C484" s="23">
        <v>0</v>
      </c>
      <c r="D484" s="24" t="s">
        <v>698</v>
      </c>
      <c r="E484" s="25" t="s">
        <v>698</v>
      </c>
      <c r="F484" s="18">
        <v>47537.4</v>
      </c>
      <c r="G484" s="18">
        <v>47593.7</v>
      </c>
    </row>
    <row r="485" spans="1:7" s="3" customFormat="1" ht="31.5">
      <c r="A485" s="15" t="s">
        <v>177</v>
      </c>
      <c r="B485" s="26">
        <v>14</v>
      </c>
      <c r="C485" s="26">
        <v>1</v>
      </c>
      <c r="D485" s="27" t="s">
        <v>698</v>
      </c>
      <c r="E485" s="28" t="s">
        <v>698</v>
      </c>
      <c r="F485" s="16">
        <v>47537.4</v>
      </c>
      <c r="G485" s="16">
        <v>47593.7</v>
      </c>
    </row>
    <row r="486" spans="1:7" s="3" customFormat="1" ht="46.9" hidden="1" customHeight="1">
      <c r="A486" s="15" t="s">
        <v>171</v>
      </c>
      <c r="B486" s="26">
        <v>14</v>
      </c>
      <c r="C486" s="26">
        <v>1</v>
      </c>
      <c r="D486" s="27" t="s">
        <v>170</v>
      </c>
      <c r="E486" s="28" t="s">
        <v>698</v>
      </c>
      <c r="F486" s="16">
        <v>47537.4</v>
      </c>
      <c r="G486" s="16">
        <v>47593.7</v>
      </c>
    </row>
    <row r="487" spans="1:7" s="3" customFormat="1" ht="15.75" hidden="1">
      <c r="A487" s="15" t="s">
        <v>169</v>
      </c>
      <c r="B487" s="26">
        <v>14</v>
      </c>
      <c r="C487" s="26">
        <v>1</v>
      </c>
      <c r="D487" s="27" t="s">
        <v>168</v>
      </c>
      <c r="E487" s="28" t="s">
        <v>698</v>
      </c>
      <c r="F487" s="16">
        <v>47537.4</v>
      </c>
      <c r="G487" s="16">
        <v>47593.7</v>
      </c>
    </row>
    <row r="488" spans="1:7" s="3" customFormat="1" ht="31.5" hidden="1">
      <c r="A488" s="15" t="s">
        <v>176</v>
      </c>
      <c r="B488" s="26">
        <v>14</v>
      </c>
      <c r="C488" s="26">
        <v>1</v>
      </c>
      <c r="D488" s="27" t="s">
        <v>175</v>
      </c>
      <c r="E488" s="28" t="s">
        <v>698</v>
      </c>
      <c r="F488" s="16">
        <v>38101.1</v>
      </c>
      <c r="G488" s="16">
        <v>37871.4</v>
      </c>
    </row>
    <row r="489" spans="1:7" s="3" customFormat="1" ht="15.75" hidden="1">
      <c r="A489" s="15" t="s">
        <v>166</v>
      </c>
      <c r="B489" s="26">
        <v>14</v>
      </c>
      <c r="C489" s="26">
        <v>1</v>
      </c>
      <c r="D489" s="27" t="s">
        <v>175</v>
      </c>
      <c r="E489" s="28" t="s">
        <v>164</v>
      </c>
      <c r="F489" s="16">
        <v>38101.1</v>
      </c>
      <c r="G489" s="16">
        <v>37871.4</v>
      </c>
    </row>
    <row r="490" spans="1:7" s="3" customFormat="1" ht="46.9" hidden="1" customHeight="1">
      <c r="A490" s="15" t="s">
        <v>174</v>
      </c>
      <c r="B490" s="26">
        <v>14</v>
      </c>
      <c r="C490" s="26">
        <v>1</v>
      </c>
      <c r="D490" s="27" t="s">
        <v>173</v>
      </c>
      <c r="E490" s="28" t="s">
        <v>698</v>
      </c>
      <c r="F490" s="16">
        <v>9436.2999999999993</v>
      </c>
      <c r="G490" s="16">
        <v>9722.2999999999993</v>
      </c>
    </row>
    <row r="491" spans="1:7" s="3" customFormat="1" ht="15.75" hidden="1">
      <c r="A491" s="15" t="s">
        <v>166</v>
      </c>
      <c r="B491" s="26">
        <v>14</v>
      </c>
      <c r="C491" s="26">
        <v>1</v>
      </c>
      <c r="D491" s="27" t="s">
        <v>173</v>
      </c>
      <c r="E491" s="28" t="s">
        <v>164</v>
      </c>
      <c r="F491" s="16">
        <v>9436.2999999999993</v>
      </c>
      <c r="G491" s="16">
        <v>9722.2999999999993</v>
      </c>
    </row>
    <row r="492" spans="1:7" s="3" customFormat="1" ht="15.75">
      <c r="A492" s="265" t="s">
        <v>358</v>
      </c>
      <c r="B492" s="265"/>
      <c r="C492" s="265"/>
      <c r="D492" s="265"/>
      <c r="E492" s="265"/>
      <c r="F492" s="18">
        <f>675878.3-3879</f>
        <v>671999.3</v>
      </c>
      <c r="G492" s="18">
        <f>657309.4-7968</f>
        <v>649341.4</v>
      </c>
    </row>
    <row r="493" spans="1:7" ht="25.5" customHeight="1">
      <c r="A493" s="37"/>
      <c r="B493" s="39"/>
      <c r="C493" s="39"/>
      <c r="D493" s="38"/>
      <c r="E493" s="38"/>
      <c r="F493" s="2"/>
      <c r="G493" s="2"/>
    </row>
    <row r="494" spans="1:7" s="7" customFormat="1" ht="13.15" customHeight="1">
      <c r="A494" s="20" t="s">
        <v>359</v>
      </c>
      <c r="B494" s="21"/>
      <c r="C494" s="21"/>
      <c r="D494" s="21"/>
      <c r="E494" s="21"/>
      <c r="F494" s="266" t="s">
        <v>360</v>
      </c>
      <c r="G494" s="266"/>
    </row>
  </sheetData>
  <autoFilter ref="A20:AB494">
    <filterColumn colId="3">
      <filters blank="1"/>
    </filterColumn>
  </autoFilter>
  <mergeCells count="6">
    <mergeCell ref="F494:G494"/>
    <mergeCell ref="A15:G15"/>
    <mergeCell ref="A17:A18"/>
    <mergeCell ref="B17:E17"/>
    <mergeCell ref="F17:G17"/>
    <mergeCell ref="A492:E492"/>
  </mergeCells>
  <phoneticPr fontId="0" type="noConversion"/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59"/>
  <sheetViews>
    <sheetView showGridLines="0" workbookViewId="0">
      <selection activeCell="I548" sqref="I548"/>
    </sheetView>
  </sheetViews>
  <sheetFormatPr defaultRowHeight="15.75"/>
  <cols>
    <col min="1" max="1" width="56.7109375" style="3" customWidth="1"/>
    <col min="2" max="2" width="5.85546875" style="31" customWidth="1"/>
    <col min="3" max="3" width="7.42578125" style="31" customWidth="1"/>
    <col min="4" max="4" width="10.5703125" style="31" customWidth="1"/>
    <col min="5" max="5" width="12.28515625" style="31" customWidth="1"/>
    <col min="6" max="6" width="8.5703125" style="31" customWidth="1"/>
    <col min="7" max="7" width="10.42578125" style="3" customWidth="1"/>
    <col min="8" max="16384" width="9.140625" style="3"/>
  </cols>
  <sheetData>
    <row r="1" spans="1:7" s="7" customFormat="1">
      <c r="B1" s="8"/>
      <c r="C1" s="8"/>
      <c r="D1" s="8"/>
      <c r="E1" s="8"/>
      <c r="F1" s="8"/>
    </row>
    <row r="2" spans="1:7" s="7" customFormat="1">
      <c r="B2" s="8"/>
      <c r="C2" s="8"/>
      <c r="D2" s="8"/>
      <c r="E2" s="8"/>
      <c r="F2" s="8"/>
    </row>
    <row r="3" spans="1:7" s="7" customFormat="1">
      <c r="B3" s="8"/>
      <c r="C3" s="8"/>
      <c r="D3" s="8"/>
      <c r="E3" s="8"/>
      <c r="F3" s="8"/>
    </row>
    <row r="4" spans="1:7" s="7" customFormat="1">
      <c r="B4" s="8"/>
      <c r="C4" s="8"/>
      <c r="D4" s="8"/>
      <c r="E4" s="8"/>
      <c r="F4" s="8"/>
    </row>
    <row r="5" spans="1:7" s="7" customFormat="1">
      <c r="B5" s="8"/>
      <c r="C5" s="8"/>
      <c r="D5" s="8"/>
      <c r="E5" s="8"/>
      <c r="F5" s="8"/>
    </row>
    <row r="6" spans="1:7" s="7" customFormat="1">
      <c r="B6" s="8"/>
      <c r="C6" s="8"/>
      <c r="D6" s="8"/>
      <c r="E6" s="8"/>
      <c r="F6" s="8"/>
    </row>
    <row r="7" spans="1:7" s="7" customFormat="1">
      <c r="B7" s="8"/>
      <c r="C7" s="8"/>
      <c r="D7" s="8"/>
      <c r="E7" s="8"/>
      <c r="F7" s="8"/>
    </row>
    <row r="8" spans="1:7" s="7" customFormat="1">
      <c r="A8" s="9"/>
      <c r="B8" s="10"/>
      <c r="C8" s="10"/>
      <c r="D8" s="10"/>
      <c r="E8" s="10"/>
      <c r="F8" s="10"/>
      <c r="G8" s="9"/>
    </row>
    <row r="9" spans="1:7" s="7" customFormat="1">
      <c r="A9" s="9"/>
      <c r="B9" s="10"/>
      <c r="C9" s="10"/>
      <c r="D9" s="10"/>
      <c r="E9" s="10"/>
      <c r="F9" s="10"/>
      <c r="G9" s="9"/>
    </row>
    <row r="10" spans="1:7" s="7" customFormat="1">
      <c r="A10" s="9"/>
      <c r="B10" s="10"/>
      <c r="C10" s="10"/>
      <c r="D10" s="10"/>
      <c r="E10" s="10"/>
      <c r="F10" s="10"/>
      <c r="G10" s="9"/>
    </row>
    <row r="11" spans="1:7" s="7" customFormat="1">
      <c r="A11" s="9"/>
      <c r="B11" s="10"/>
      <c r="C11" s="10"/>
      <c r="D11" s="10"/>
      <c r="E11" s="10"/>
      <c r="F11" s="10"/>
      <c r="G11" s="9"/>
    </row>
    <row r="12" spans="1:7" s="7" customFormat="1">
      <c r="A12" s="9"/>
      <c r="B12" s="10"/>
      <c r="C12" s="10"/>
      <c r="D12" s="10"/>
      <c r="E12" s="10"/>
      <c r="F12" s="10"/>
      <c r="G12" s="9"/>
    </row>
    <row r="13" spans="1:7" s="7" customFormat="1">
      <c r="A13" s="9"/>
      <c r="B13" s="10"/>
      <c r="C13" s="10"/>
      <c r="D13" s="10"/>
      <c r="E13" s="10"/>
      <c r="F13" s="10"/>
      <c r="G13" s="9"/>
    </row>
    <row r="14" spans="1:7" s="44" customFormat="1" ht="37.9" customHeight="1">
      <c r="A14" s="271" t="s">
        <v>368</v>
      </c>
      <c r="B14" s="271"/>
      <c r="C14" s="271"/>
      <c r="D14" s="271"/>
      <c r="E14" s="271"/>
      <c r="F14" s="271"/>
      <c r="G14" s="271"/>
    </row>
    <row r="15" spans="1:7" ht="13.15" customHeight="1">
      <c r="A15" s="4"/>
      <c r="B15" s="30"/>
      <c r="C15" s="30"/>
      <c r="D15" s="30"/>
      <c r="E15" s="30"/>
      <c r="F15" s="30"/>
      <c r="G15" s="5"/>
    </row>
    <row r="16" spans="1:7" ht="16.5" customHeight="1">
      <c r="A16" s="6"/>
      <c r="B16" s="30"/>
      <c r="C16" s="30"/>
      <c r="D16" s="30"/>
      <c r="E16" s="30"/>
      <c r="F16" s="30"/>
      <c r="G16" s="5"/>
    </row>
    <row r="17" spans="1:7">
      <c r="A17" s="264" t="s">
        <v>351</v>
      </c>
      <c r="B17" s="264" t="s">
        <v>352</v>
      </c>
      <c r="C17" s="264"/>
      <c r="D17" s="264"/>
      <c r="E17" s="264"/>
      <c r="F17" s="264"/>
      <c r="G17" s="264" t="s">
        <v>353</v>
      </c>
    </row>
    <row r="18" spans="1:7" ht="25.5">
      <c r="A18" s="264"/>
      <c r="B18" s="41" t="s">
        <v>367</v>
      </c>
      <c r="C18" s="41" t="s">
        <v>354</v>
      </c>
      <c r="D18" s="41" t="s">
        <v>355</v>
      </c>
      <c r="E18" s="41" t="s">
        <v>356</v>
      </c>
      <c r="F18" s="41" t="s">
        <v>357</v>
      </c>
      <c r="G18" s="264"/>
    </row>
    <row r="19" spans="1:7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</row>
    <row r="20" spans="1:7" s="19" customFormat="1" ht="31.5">
      <c r="A20" s="17" t="s">
        <v>349</v>
      </c>
      <c r="B20" s="43">
        <v>904</v>
      </c>
      <c r="C20" s="23">
        <v>0</v>
      </c>
      <c r="D20" s="23">
        <v>0</v>
      </c>
      <c r="E20" s="24" t="s">
        <v>698</v>
      </c>
      <c r="F20" s="25" t="s">
        <v>698</v>
      </c>
      <c r="G20" s="18">
        <v>38974.300000000003</v>
      </c>
    </row>
    <row r="21" spans="1:7">
      <c r="A21" s="15" t="s">
        <v>29</v>
      </c>
      <c r="B21" s="42">
        <v>904</v>
      </c>
      <c r="C21" s="26">
        <v>7</v>
      </c>
      <c r="D21" s="26">
        <v>0</v>
      </c>
      <c r="E21" s="27" t="s">
        <v>698</v>
      </c>
      <c r="F21" s="28" t="s">
        <v>698</v>
      </c>
      <c r="G21" s="16">
        <v>7327.4</v>
      </c>
    </row>
    <row r="22" spans="1:7">
      <c r="A22" s="15" t="s">
        <v>267</v>
      </c>
      <c r="B22" s="42">
        <v>904</v>
      </c>
      <c r="C22" s="26">
        <v>7</v>
      </c>
      <c r="D22" s="26">
        <v>3</v>
      </c>
      <c r="E22" s="27" t="s">
        <v>698</v>
      </c>
      <c r="F22" s="28" t="s">
        <v>698</v>
      </c>
      <c r="G22" s="16">
        <v>7327.4</v>
      </c>
    </row>
    <row r="23" spans="1:7">
      <c r="A23" s="15" t="s">
        <v>266</v>
      </c>
      <c r="B23" s="42">
        <v>904</v>
      </c>
      <c r="C23" s="26">
        <v>7</v>
      </c>
      <c r="D23" s="26">
        <v>3</v>
      </c>
      <c r="E23" s="27" t="s">
        <v>265</v>
      </c>
      <c r="F23" s="28" t="s">
        <v>698</v>
      </c>
      <c r="G23" s="16">
        <v>7293</v>
      </c>
    </row>
    <row r="24" spans="1:7" ht="31.5">
      <c r="A24" s="15" t="s">
        <v>188</v>
      </c>
      <c r="B24" s="42">
        <v>904</v>
      </c>
      <c r="C24" s="26">
        <v>7</v>
      </c>
      <c r="D24" s="26">
        <v>3</v>
      </c>
      <c r="E24" s="27" t="s">
        <v>264</v>
      </c>
      <c r="F24" s="28" t="s">
        <v>698</v>
      </c>
      <c r="G24" s="16">
        <v>4449</v>
      </c>
    </row>
    <row r="25" spans="1:7" ht="61.9" customHeight="1">
      <c r="A25" s="15" t="s">
        <v>697</v>
      </c>
      <c r="B25" s="42">
        <v>904</v>
      </c>
      <c r="C25" s="26">
        <v>7</v>
      </c>
      <c r="D25" s="26">
        <v>3</v>
      </c>
      <c r="E25" s="27" t="s">
        <v>264</v>
      </c>
      <c r="F25" s="28" t="s">
        <v>696</v>
      </c>
      <c r="G25" s="16">
        <v>3655.5</v>
      </c>
    </row>
    <row r="26" spans="1:7" ht="31.5">
      <c r="A26" s="15" t="s">
        <v>711</v>
      </c>
      <c r="B26" s="42">
        <v>904</v>
      </c>
      <c r="C26" s="26">
        <v>7</v>
      </c>
      <c r="D26" s="26">
        <v>3</v>
      </c>
      <c r="E26" s="27" t="s">
        <v>264</v>
      </c>
      <c r="F26" s="28" t="s">
        <v>710</v>
      </c>
      <c r="G26" s="16">
        <v>793.5</v>
      </c>
    </row>
    <row r="27" spans="1:7" ht="47.25">
      <c r="A27" s="15" t="s">
        <v>699</v>
      </c>
      <c r="B27" s="42">
        <v>904</v>
      </c>
      <c r="C27" s="26">
        <v>7</v>
      </c>
      <c r="D27" s="26">
        <v>3</v>
      </c>
      <c r="E27" s="27" t="s">
        <v>263</v>
      </c>
      <c r="F27" s="28" t="s">
        <v>698</v>
      </c>
      <c r="G27" s="16">
        <v>2344</v>
      </c>
    </row>
    <row r="28" spans="1:7" ht="61.9" customHeight="1">
      <c r="A28" s="15" t="s">
        <v>697</v>
      </c>
      <c r="B28" s="42">
        <v>904</v>
      </c>
      <c r="C28" s="26">
        <v>7</v>
      </c>
      <c r="D28" s="26">
        <v>3</v>
      </c>
      <c r="E28" s="27" t="s">
        <v>263</v>
      </c>
      <c r="F28" s="28" t="s">
        <v>696</v>
      </c>
      <c r="G28" s="16">
        <v>2297.1</v>
      </c>
    </row>
    <row r="29" spans="1:7" ht="31.5">
      <c r="A29" s="15" t="s">
        <v>711</v>
      </c>
      <c r="B29" s="42">
        <v>904</v>
      </c>
      <c r="C29" s="26">
        <v>7</v>
      </c>
      <c r="D29" s="26">
        <v>3</v>
      </c>
      <c r="E29" s="27" t="s">
        <v>263</v>
      </c>
      <c r="F29" s="28" t="s">
        <v>710</v>
      </c>
      <c r="G29" s="16">
        <v>46.9</v>
      </c>
    </row>
    <row r="30" spans="1:7" ht="31.5">
      <c r="A30" s="15" t="s">
        <v>122</v>
      </c>
      <c r="B30" s="42">
        <v>904</v>
      </c>
      <c r="C30" s="26">
        <v>7</v>
      </c>
      <c r="D30" s="26">
        <v>3</v>
      </c>
      <c r="E30" s="27" t="s">
        <v>262</v>
      </c>
      <c r="F30" s="28" t="s">
        <v>698</v>
      </c>
      <c r="G30" s="16">
        <v>500</v>
      </c>
    </row>
    <row r="31" spans="1:7" ht="31.5">
      <c r="A31" s="15" t="s">
        <v>711</v>
      </c>
      <c r="B31" s="42">
        <v>904</v>
      </c>
      <c r="C31" s="26">
        <v>7</v>
      </c>
      <c r="D31" s="26">
        <v>3</v>
      </c>
      <c r="E31" s="27" t="s">
        <v>262</v>
      </c>
      <c r="F31" s="28" t="s">
        <v>710</v>
      </c>
      <c r="G31" s="16">
        <v>500</v>
      </c>
    </row>
    <row r="32" spans="1:7" ht="63">
      <c r="A32" s="15" t="s">
        <v>101</v>
      </c>
      <c r="B32" s="42">
        <v>904</v>
      </c>
      <c r="C32" s="26">
        <v>7</v>
      </c>
      <c r="D32" s="26">
        <v>3</v>
      </c>
      <c r="E32" s="27" t="s">
        <v>100</v>
      </c>
      <c r="F32" s="28" t="s">
        <v>698</v>
      </c>
      <c r="G32" s="16">
        <v>20</v>
      </c>
    </row>
    <row r="33" spans="1:7" ht="94.5">
      <c r="A33" s="15" t="s">
        <v>99</v>
      </c>
      <c r="B33" s="42">
        <v>904</v>
      </c>
      <c r="C33" s="26">
        <v>7</v>
      </c>
      <c r="D33" s="26">
        <v>3</v>
      </c>
      <c r="E33" s="27" t="s">
        <v>98</v>
      </c>
      <c r="F33" s="28" t="s">
        <v>698</v>
      </c>
      <c r="G33" s="16">
        <v>20</v>
      </c>
    </row>
    <row r="34" spans="1:7" ht="63">
      <c r="A34" s="15" t="s">
        <v>255</v>
      </c>
      <c r="B34" s="42">
        <v>904</v>
      </c>
      <c r="C34" s="26">
        <v>7</v>
      </c>
      <c r="D34" s="26">
        <v>3</v>
      </c>
      <c r="E34" s="27" t="s">
        <v>254</v>
      </c>
      <c r="F34" s="28" t="s">
        <v>698</v>
      </c>
      <c r="G34" s="16">
        <v>20</v>
      </c>
    </row>
    <row r="35" spans="1:7" ht="31.5">
      <c r="A35" s="15" t="s">
        <v>711</v>
      </c>
      <c r="B35" s="42">
        <v>904</v>
      </c>
      <c r="C35" s="26">
        <v>7</v>
      </c>
      <c r="D35" s="26">
        <v>3</v>
      </c>
      <c r="E35" s="27" t="s">
        <v>254</v>
      </c>
      <c r="F35" s="28" t="s">
        <v>710</v>
      </c>
      <c r="G35" s="16">
        <v>20</v>
      </c>
    </row>
    <row r="36" spans="1:7" ht="47.25">
      <c r="A36" s="15" t="s">
        <v>331</v>
      </c>
      <c r="B36" s="42">
        <v>904</v>
      </c>
      <c r="C36" s="26">
        <v>7</v>
      </c>
      <c r="D36" s="26">
        <v>3</v>
      </c>
      <c r="E36" s="27" t="s">
        <v>330</v>
      </c>
      <c r="F36" s="28" t="s">
        <v>698</v>
      </c>
      <c r="G36" s="16">
        <v>14.4</v>
      </c>
    </row>
    <row r="37" spans="1:7" ht="31.5">
      <c r="A37" s="15" t="s">
        <v>329</v>
      </c>
      <c r="B37" s="42">
        <v>904</v>
      </c>
      <c r="C37" s="26">
        <v>7</v>
      </c>
      <c r="D37" s="26">
        <v>3</v>
      </c>
      <c r="E37" s="27" t="s">
        <v>328</v>
      </c>
      <c r="F37" s="28" t="s">
        <v>698</v>
      </c>
      <c r="G37" s="16">
        <v>14.4</v>
      </c>
    </row>
    <row r="38" spans="1:7" ht="31.5">
      <c r="A38" s="15" t="s">
        <v>348</v>
      </c>
      <c r="B38" s="42">
        <v>904</v>
      </c>
      <c r="C38" s="26">
        <v>7</v>
      </c>
      <c r="D38" s="26">
        <v>3</v>
      </c>
      <c r="E38" s="27" t="s">
        <v>347</v>
      </c>
      <c r="F38" s="28" t="s">
        <v>698</v>
      </c>
      <c r="G38" s="16">
        <v>14.4</v>
      </c>
    </row>
    <row r="39" spans="1:7">
      <c r="A39" s="15" t="s">
        <v>709</v>
      </c>
      <c r="B39" s="42">
        <v>904</v>
      </c>
      <c r="C39" s="26">
        <v>7</v>
      </c>
      <c r="D39" s="26">
        <v>3</v>
      </c>
      <c r="E39" s="27" t="s">
        <v>347</v>
      </c>
      <c r="F39" s="28" t="s">
        <v>708</v>
      </c>
      <c r="G39" s="16">
        <v>14.4</v>
      </c>
    </row>
    <row r="40" spans="1:7">
      <c r="A40" s="15" t="s">
        <v>126</v>
      </c>
      <c r="B40" s="42">
        <v>904</v>
      </c>
      <c r="C40" s="26">
        <v>8</v>
      </c>
      <c r="D40" s="26">
        <v>0</v>
      </c>
      <c r="E40" s="27" t="s">
        <v>698</v>
      </c>
      <c r="F40" s="28" t="s">
        <v>698</v>
      </c>
      <c r="G40" s="16">
        <v>31646.9</v>
      </c>
    </row>
    <row r="41" spans="1:7">
      <c r="A41" s="15" t="s">
        <v>125</v>
      </c>
      <c r="B41" s="42">
        <v>904</v>
      </c>
      <c r="C41" s="26">
        <v>8</v>
      </c>
      <c r="D41" s="26">
        <v>1</v>
      </c>
      <c r="E41" s="27" t="s">
        <v>698</v>
      </c>
      <c r="F41" s="28" t="s">
        <v>698</v>
      </c>
      <c r="G41" s="16">
        <v>30214.7</v>
      </c>
    </row>
    <row r="42" spans="1:7">
      <c r="A42" s="15" t="s">
        <v>344</v>
      </c>
      <c r="B42" s="42">
        <v>904</v>
      </c>
      <c r="C42" s="26">
        <v>8</v>
      </c>
      <c r="D42" s="26">
        <v>1</v>
      </c>
      <c r="E42" s="27" t="s">
        <v>343</v>
      </c>
      <c r="F42" s="28" t="s">
        <v>698</v>
      </c>
      <c r="G42" s="16">
        <v>11223.6</v>
      </c>
    </row>
    <row r="43" spans="1:7" ht="31.5">
      <c r="A43" s="15" t="s">
        <v>188</v>
      </c>
      <c r="B43" s="42">
        <v>904</v>
      </c>
      <c r="C43" s="26">
        <v>8</v>
      </c>
      <c r="D43" s="26">
        <v>1</v>
      </c>
      <c r="E43" s="27" t="s">
        <v>342</v>
      </c>
      <c r="F43" s="28" t="s">
        <v>698</v>
      </c>
      <c r="G43" s="16">
        <v>7679.1</v>
      </c>
    </row>
    <row r="44" spans="1:7" ht="61.9" customHeight="1">
      <c r="A44" s="15" t="s">
        <v>697</v>
      </c>
      <c r="B44" s="42">
        <v>904</v>
      </c>
      <c r="C44" s="26">
        <v>8</v>
      </c>
      <c r="D44" s="26">
        <v>1</v>
      </c>
      <c r="E44" s="27" t="s">
        <v>342</v>
      </c>
      <c r="F44" s="28" t="s">
        <v>696</v>
      </c>
      <c r="G44" s="16">
        <v>4543.2</v>
      </c>
    </row>
    <row r="45" spans="1:7" ht="31.5">
      <c r="A45" s="15" t="s">
        <v>711</v>
      </c>
      <c r="B45" s="42">
        <v>904</v>
      </c>
      <c r="C45" s="26">
        <v>8</v>
      </c>
      <c r="D45" s="26">
        <v>1</v>
      </c>
      <c r="E45" s="27" t="s">
        <v>342</v>
      </c>
      <c r="F45" s="28" t="s">
        <v>710</v>
      </c>
      <c r="G45" s="16">
        <v>3116.1</v>
      </c>
    </row>
    <row r="46" spans="1:7">
      <c r="A46" s="15" t="s">
        <v>707</v>
      </c>
      <c r="B46" s="42">
        <v>904</v>
      </c>
      <c r="C46" s="26">
        <v>8</v>
      </c>
      <c r="D46" s="26">
        <v>1</v>
      </c>
      <c r="E46" s="27" t="s">
        <v>342</v>
      </c>
      <c r="F46" s="28" t="s">
        <v>705</v>
      </c>
      <c r="G46" s="16">
        <v>19.8</v>
      </c>
    </row>
    <row r="47" spans="1:7" ht="47.25">
      <c r="A47" s="15" t="s">
        <v>699</v>
      </c>
      <c r="B47" s="42">
        <v>904</v>
      </c>
      <c r="C47" s="26">
        <v>8</v>
      </c>
      <c r="D47" s="26">
        <v>1</v>
      </c>
      <c r="E47" s="27" t="s">
        <v>341</v>
      </c>
      <c r="F47" s="28" t="s">
        <v>698</v>
      </c>
      <c r="G47" s="16">
        <v>3404.5</v>
      </c>
    </row>
    <row r="48" spans="1:7" ht="61.9" customHeight="1">
      <c r="A48" s="15" t="s">
        <v>697</v>
      </c>
      <c r="B48" s="42">
        <v>904</v>
      </c>
      <c r="C48" s="26">
        <v>8</v>
      </c>
      <c r="D48" s="26">
        <v>1</v>
      </c>
      <c r="E48" s="27" t="s">
        <v>341</v>
      </c>
      <c r="F48" s="28" t="s">
        <v>696</v>
      </c>
      <c r="G48" s="16">
        <v>3169.4</v>
      </c>
    </row>
    <row r="49" spans="1:7" ht="31.5">
      <c r="A49" s="15" t="s">
        <v>711</v>
      </c>
      <c r="B49" s="42">
        <v>904</v>
      </c>
      <c r="C49" s="26">
        <v>8</v>
      </c>
      <c r="D49" s="26">
        <v>1</v>
      </c>
      <c r="E49" s="27" t="s">
        <v>341</v>
      </c>
      <c r="F49" s="28" t="s">
        <v>710</v>
      </c>
      <c r="G49" s="16">
        <v>235.1</v>
      </c>
    </row>
    <row r="50" spans="1:7" ht="31.5">
      <c r="A50" s="15" t="s">
        <v>122</v>
      </c>
      <c r="B50" s="42">
        <v>904</v>
      </c>
      <c r="C50" s="26">
        <v>8</v>
      </c>
      <c r="D50" s="26">
        <v>1</v>
      </c>
      <c r="E50" s="27" t="s">
        <v>340</v>
      </c>
      <c r="F50" s="28" t="s">
        <v>698</v>
      </c>
      <c r="G50" s="16">
        <v>140</v>
      </c>
    </row>
    <row r="51" spans="1:7" ht="31.5">
      <c r="A51" s="15" t="s">
        <v>711</v>
      </c>
      <c r="B51" s="42">
        <v>904</v>
      </c>
      <c r="C51" s="26">
        <v>8</v>
      </c>
      <c r="D51" s="26">
        <v>1</v>
      </c>
      <c r="E51" s="27" t="s">
        <v>340</v>
      </c>
      <c r="F51" s="28" t="s">
        <v>710</v>
      </c>
      <c r="G51" s="16">
        <v>140</v>
      </c>
    </row>
    <row r="52" spans="1:7">
      <c r="A52" s="15" t="s">
        <v>339</v>
      </c>
      <c r="B52" s="42">
        <v>904</v>
      </c>
      <c r="C52" s="26">
        <v>8</v>
      </c>
      <c r="D52" s="26">
        <v>1</v>
      </c>
      <c r="E52" s="27" t="s">
        <v>338</v>
      </c>
      <c r="F52" s="28" t="s">
        <v>698</v>
      </c>
      <c r="G52" s="16">
        <v>1947</v>
      </c>
    </row>
    <row r="53" spans="1:7" ht="31.5">
      <c r="A53" s="15" t="s">
        <v>188</v>
      </c>
      <c r="B53" s="42">
        <v>904</v>
      </c>
      <c r="C53" s="26">
        <v>8</v>
      </c>
      <c r="D53" s="26">
        <v>1</v>
      </c>
      <c r="E53" s="27" t="s">
        <v>337</v>
      </c>
      <c r="F53" s="28" t="s">
        <v>698</v>
      </c>
      <c r="G53" s="16">
        <v>1664</v>
      </c>
    </row>
    <row r="54" spans="1:7" ht="61.9" customHeight="1">
      <c r="A54" s="15" t="s">
        <v>697</v>
      </c>
      <c r="B54" s="42">
        <v>904</v>
      </c>
      <c r="C54" s="26">
        <v>8</v>
      </c>
      <c r="D54" s="26">
        <v>1</v>
      </c>
      <c r="E54" s="27" t="s">
        <v>337</v>
      </c>
      <c r="F54" s="28" t="s">
        <v>696</v>
      </c>
      <c r="G54" s="16">
        <v>1391.2</v>
      </c>
    </row>
    <row r="55" spans="1:7" ht="31.5">
      <c r="A55" s="15" t="s">
        <v>711</v>
      </c>
      <c r="B55" s="42">
        <v>904</v>
      </c>
      <c r="C55" s="26">
        <v>8</v>
      </c>
      <c r="D55" s="26">
        <v>1</v>
      </c>
      <c r="E55" s="27" t="s">
        <v>337</v>
      </c>
      <c r="F55" s="28" t="s">
        <v>710</v>
      </c>
      <c r="G55" s="16">
        <v>265.3</v>
      </c>
    </row>
    <row r="56" spans="1:7">
      <c r="A56" s="15" t="s">
        <v>707</v>
      </c>
      <c r="B56" s="42">
        <v>904</v>
      </c>
      <c r="C56" s="26">
        <v>8</v>
      </c>
      <c r="D56" s="26">
        <v>1</v>
      </c>
      <c r="E56" s="27" t="s">
        <v>337</v>
      </c>
      <c r="F56" s="28" t="s">
        <v>705</v>
      </c>
      <c r="G56" s="16">
        <v>7.5</v>
      </c>
    </row>
    <row r="57" spans="1:7" ht="47.25">
      <c r="A57" s="15" t="s">
        <v>699</v>
      </c>
      <c r="B57" s="42">
        <v>904</v>
      </c>
      <c r="C57" s="26">
        <v>8</v>
      </c>
      <c r="D57" s="26">
        <v>1</v>
      </c>
      <c r="E57" s="27" t="s">
        <v>336</v>
      </c>
      <c r="F57" s="28" t="s">
        <v>698</v>
      </c>
      <c r="G57" s="16">
        <v>283</v>
      </c>
    </row>
    <row r="58" spans="1:7" ht="61.9" customHeight="1">
      <c r="A58" s="15" t="s">
        <v>697</v>
      </c>
      <c r="B58" s="42">
        <v>904</v>
      </c>
      <c r="C58" s="26">
        <v>8</v>
      </c>
      <c r="D58" s="26">
        <v>1</v>
      </c>
      <c r="E58" s="27" t="s">
        <v>336</v>
      </c>
      <c r="F58" s="28" t="s">
        <v>696</v>
      </c>
      <c r="G58" s="16">
        <v>238.4</v>
      </c>
    </row>
    <row r="59" spans="1:7" ht="31.5">
      <c r="A59" s="15" t="s">
        <v>711</v>
      </c>
      <c r="B59" s="42">
        <v>904</v>
      </c>
      <c r="C59" s="26">
        <v>8</v>
      </c>
      <c r="D59" s="26">
        <v>1</v>
      </c>
      <c r="E59" s="27" t="s">
        <v>336</v>
      </c>
      <c r="F59" s="28" t="s">
        <v>710</v>
      </c>
      <c r="G59" s="16">
        <v>44.6</v>
      </c>
    </row>
    <row r="60" spans="1:7">
      <c r="A60" s="15" t="s">
        <v>124</v>
      </c>
      <c r="B60" s="42">
        <v>904</v>
      </c>
      <c r="C60" s="26">
        <v>8</v>
      </c>
      <c r="D60" s="26">
        <v>1</v>
      </c>
      <c r="E60" s="27" t="s">
        <v>123</v>
      </c>
      <c r="F60" s="28" t="s">
        <v>698</v>
      </c>
      <c r="G60" s="16">
        <v>15168.1</v>
      </c>
    </row>
    <row r="61" spans="1:7" ht="31.5">
      <c r="A61" s="15" t="s">
        <v>188</v>
      </c>
      <c r="B61" s="42">
        <v>904</v>
      </c>
      <c r="C61" s="26">
        <v>8</v>
      </c>
      <c r="D61" s="26">
        <v>1</v>
      </c>
      <c r="E61" s="27" t="s">
        <v>335</v>
      </c>
      <c r="F61" s="28" t="s">
        <v>698</v>
      </c>
      <c r="G61" s="16">
        <v>7151.3</v>
      </c>
    </row>
    <row r="62" spans="1:7" ht="61.9" customHeight="1">
      <c r="A62" s="15" t="s">
        <v>697</v>
      </c>
      <c r="B62" s="42">
        <v>904</v>
      </c>
      <c r="C62" s="26">
        <v>8</v>
      </c>
      <c r="D62" s="26">
        <v>1</v>
      </c>
      <c r="E62" s="27" t="s">
        <v>335</v>
      </c>
      <c r="F62" s="28" t="s">
        <v>696</v>
      </c>
      <c r="G62" s="16">
        <v>6097.3</v>
      </c>
    </row>
    <row r="63" spans="1:7" ht="31.5">
      <c r="A63" s="15" t="s">
        <v>711</v>
      </c>
      <c r="B63" s="42">
        <v>904</v>
      </c>
      <c r="C63" s="26">
        <v>8</v>
      </c>
      <c r="D63" s="26">
        <v>1</v>
      </c>
      <c r="E63" s="27" t="s">
        <v>335</v>
      </c>
      <c r="F63" s="28" t="s">
        <v>710</v>
      </c>
      <c r="G63" s="16">
        <v>1043.3</v>
      </c>
    </row>
    <row r="64" spans="1:7">
      <c r="A64" s="15" t="s">
        <v>707</v>
      </c>
      <c r="B64" s="42">
        <v>904</v>
      </c>
      <c r="C64" s="26">
        <v>8</v>
      </c>
      <c r="D64" s="26">
        <v>1</v>
      </c>
      <c r="E64" s="27" t="s">
        <v>335</v>
      </c>
      <c r="F64" s="28" t="s">
        <v>705</v>
      </c>
      <c r="G64" s="16">
        <v>10.7</v>
      </c>
    </row>
    <row r="65" spans="1:7" ht="47.25">
      <c r="A65" s="15" t="s">
        <v>699</v>
      </c>
      <c r="B65" s="42">
        <v>904</v>
      </c>
      <c r="C65" s="26">
        <v>8</v>
      </c>
      <c r="D65" s="26">
        <v>1</v>
      </c>
      <c r="E65" s="27" t="s">
        <v>334</v>
      </c>
      <c r="F65" s="28" t="s">
        <v>698</v>
      </c>
      <c r="G65" s="16">
        <v>7672.8</v>
      </c>
    </row>
    <row r="66" spans="1:7" ht="61.9" customHeight="1">
      <c r="A66" s="15" t="s">
        <v>697</v>
      </c>
      <c r="B66" s="42">
        <v>904</v>
      </c>
      <c r="C66" s="26">
        <v>8</v>
      </c>
      <c r="D66" s="26">
        <v>1</v>
      </c>
      <c r="E66" s="27" t="s">
        <v>334</v>
      </c>
      <c r="F66" s="28" t="s">
        <v>696</v>
      </c>
      <c r="G66" s="16">
        <v>7363.6</v>
      </c>
    </row>
    <row r="67" spans="1:7" ht="31.5">
      <c r="A67" s="15" t="s">
        <v>711</v>
      </c>
      <c r="B67" s="42">
        <v>904</v>
      </c>
      <c r="C67" s="26">
        <v>8</v>
      </c>
      <c r="D67" s="26">
        <v>1</v>
      </c>
      <c r="E67" s="27" t="s">
        <v>334</v>
      </c>
      <c r="F67" s="28" t="s">
        <v>710</v>
      </c>
      <c r="G67" s="16">
        <v>309.2</v>
      </c>
    </row>
    <row r="68" spans="1:7" ht="31.5">
      <c r="A68" s="15" t="s">
        <v>122</v>
      </c>
      <c r="B68" s="42">
        <v>904</v>
      </c>
      <c r="C68" s="26">
        <v>8</v>
      </c>
      <c r="D68" s="26">
        <v>1</v>
      </c>
      <c r="E68" s="27" t="s">
        <v>121</v>
      </c>
      <c r="F68" s="28" t="s">
        <v>698</v>
      </c>
      <c r="G68" s="16">
        <v>344</v>
      </c>
    </row>
    <row r="69" spans="1:7" ht="31.5">
      <c r="A69" s="15" t="s">
        <v>711</v>
      </c>
      <c r="B69" s="42">
        <v>904</v>
      </c>
      <c r="C69" s="26">
        <v>8</v>
      </c>
      <c r="D69" s="26">
        <v>1</v>
      </c>
      <c r="E69" s="27" t="s">
        <v>121</v>
      </c>
      <c r="F69" s="28" t="s">
        <v>710</v>
      </c>
      <c r="G69" s="16">
        <v>344</v>
      </c>
    </row>
    <row r="70" spans="1:7" ht="63">
      <c r="A70" s="15" t="s">
        <v>101</v>
      </c>
      <c r="B70" s="42">
        <v>904</v>
      </c>
      <c r="C70" s="26">
        <v>8</v>
      </c>
      <c r="D70" s="26">
        <v>1</v>
      </c>
      <c r="E70" s="27" t="s">
        <v>100</v>
      </c>
      <c r="F70" s="28" t="s">
        <v>698</v>
      </c>
      <c r="G70" s="16">
        <v>272</v>
      </c>
    </row>
    <row r="71" spans="1:7" ht="94.5">
      <c r="A71" s="15" t="s">
        <v>99</v>
      </c>
      <c r="B71" s="42">
        <v>904</v>
      </c>
      <c r="C71" s="26">
        <v>8</v>
      </c>
      <c r="D71" s="26">
        <v>1</v>
      </c>
      <c r="E71" s="27" t="s">
        <v>98</v>
      </c>
      <c r="F71" s="28" t="s">
        <v>698</v>
      </c>
      <c r="G71" s="16">
        <v>272</v>
      </c>
    </row>
    <row r="72" spans="1:7" ht="63">
      <c r="A72" s="15" t="s">
        <v>255</v>
      </c>
      <c r="B72" s="42">
        <v>904</v>
      </c>
      <c r="C72" s="26">
        <v>8</v>
      </c>
      <c r="D72" s="26">
        <v>1</v>
      </c>
      <c r="E72" s="27" t="s">
        <v>254</v>
      </c>
      <c r="F72" s="28" t="s">
        <v>698</v>
      </c>
      <c r="G72" s="16">
        <v>247</v>
      </c>
    </row>
    <row r="73" spans="1:7" ht="31.5">
      <c r="A73" s="15" t="s">
        <v>711</v>
      </c>
      <c r="B73" s="42">
        <v>904</v>
      </c>
      <c r="C73" s="26">
        <v>8</v>
      </c>
      <c r="D73" s="26">
        <v>1</v>
      </c>
      <c r="E73" s="27" t="s">
        <v>254</v>
      </c>
      <c r="F73" s="28" t="s">
        <v>710</v>
      </c>
      <c r="G73" s="16">
        <v>247</v>
      </c>
    </row>
    <row r="74" spans="1:7" ht="46.9" customHeight="1">
      <c r="A74" s="15" t="s">
        <v>333</v>
      </c>
      <c r="B74" s="42">
        <v>904</v>
      </c>
      <c r="C74" s="26">
        <v>8</v>
      </c>
      <c r="D74" s="26">
        <v>1</v>
      </c>
      <c r="E74" s="27" t="s">
        <v>332</v>
      </c>
      <c r="F74" s="28" t="s">
        <v>698</v>
      </c>
      <c r="G74" s="16">
        <v>25</v>
      </c>
    </row>
    <row r="75" spans="1:7" ht="31.5">
      <c r="A75" s="15" t="s">
        <v>711</v>
      </c>
      <c r="B75" s="42">
        <v>904</v>
      </c>
      <c r="C75" s="26">
        <v>8</v>
      </c>
      <c r="D75" s="26">
        <v>1</v>
      </c>
      <c r="E75" s="27" t="s">
        <v>332</v>
      </c>
      <c r="F75" s="28" t="s">
        <v>710</v>
      </c>
      <c r="G75" s="16">
        <v>25</v>
      </c>
    </row>
    <row r="76" spans="1:7" ht="47.25">
      <c r="A76" s="15" t="s">
        <v>331</v>
      </c>
      <c r="B76" s="42">
        <v>904</v>
      </c>
      <c r="C76" s="26">
        <v>8</v>
      </c>
      <c r="D76" s="26">
        <v>1</v>
      </c>
      <c r="E76" s="27" t="s">
        <v>330</v>
      </c>
      <c r="F76" s="28" t="s">
        <v>698</v>
      </c>
      <c r="G76" s="16">
        <v>1604</v>
      </c>
    </row>
    <row r="77" spans="1:7" ht="31.5">
      <c r="A77" s="15" t="s">
        <v>329</v>
      </c>
      <c r="B77" s="42">
        <v>904</v>
      </c>
      <c r="C77" s="26">
        <v>8</v>
      </c>
      <c r="D77" s="26">
        <v>1</v>
      </c>
      <c r="E77" s="27" t="s">
        <v>328</v>
      </c>
      <c r="F77" s="28" t="s">
        <v>698</v>
      </c>
      <c r="G77" s="16">
        <v>1604</v>
      </c>
    </row>
    <row r="78" spans="1:7" ht="78.75">
      <c r="A78" s="15" t="s">
        <v>327</v>
      </c>
      <c r="B78" s="42">
        <v>904</v>
      </c>
      <c r="C78" s="26">
        <v>8</v>
      </c>
      <c r="D78" s="26">
        <v>1</v>
      </c>
      <c r="E78" s="27" t="s">
        <v>326</v>
      </c>
      <c r="F78" s="28" t="s">
        <v>698</v>
      </c>
      <c r="G78" s="16">
        <v>150.4</v>
      </c>
    </row>
    <row r="79" spans="1:7" ht="31.5">
      <c r="A79" s="15" t="s">
        <v>711</v>
      </c>
      <c r="B79" s="42">
        <v>904</v>
      </c>
      <c r="C79" s="26">
        <v>8</v>
      </c>
      <c r="D79" s="26">
        <v>1</v>
      </c>
      <c r="E79" s="27" t="s">
        <v>326</v>
      </c>
      <c r="F79" s="28" t="s">
        <v>710</v>
      </c>
      <c r="G79" s="16">
        <v>150.4</v>
      </c>
    </row>
    <row r="80" spans="1:7" ht="31.5">
      <c r="A80" s="15" t="s">
        <v>325</v>
      </c>
      <c r="B80" s="42">
        <v>904</v>
      </c>
      <c r="C80" s="26">
        <v>8</v>
      </c>
      <c r="D80" s="26">
        <v>1</v>
      </c>
      <c r="E80" s="27" t="s">
        <v>324</v>
      </c>
      <c r="F80" s="28" t="s">
        <v>698</v>
      </c>
      <c r="G80" s="16">
        <v>929.5</v>
      </c>
    </row>
    <row r="81" spans="1:7" ht="31.5">
      <c r="A81" s="15" t="s">
        <v>711</v>
      </c>
      <c r="B81" s="42">
        <v>904</v>
      </c>
      <c r="C81" s="26">
        <v>8</v>
      </c>
      <c r="D81" s="26">
        <v>1</v>
      </c>
      <c r="E81" s="27" t="s">
        <v>324</v>
      </c>
      <c r="F81" s="28" t="s">
        <v>710</v>
      </c>
      <c r="G81" s="16">
        <v>929.5</v>
      </c>
    </row>
    <row r="82" spans="1:7" ht="47.25">
      <c r="A82" s="15" t="s">
        <v>323</v>
      </c>
      <c r="B82" s="42">
        <v>904</v>
      </c>
      <c r="C82" s="26">
        <v>8</v>
      </c>
      <c r="D82" s="26">
        <v>1</v>
      </c>
      <c r="E82" s="27" t="s">
        <v>322</v>
      </c>
      <c r="F82" s="28" t="s">
        <v>698</v>
      </c>
      <c r="G82" s="16">
        <v>246</v>
      </c>
    </row>
    <row r="83" spans="1:7" ht="31.5">
      <c r="A83" s="15" t="s">
        <v>711</v>
      </c>
      <c r="B83" s="42">
        <v>904</v>
      </c>
      <c r="C83" s="26">
        <v>8</v>
      </c>
      <c r="D83" s="26">
        <v>1</v>
      </c>
      <c r="E83" s="27" t="s">
        <v>322</v>
      </c>
      <c r="F83" s="28" t="s">
        <v>710</v>
      </c>
      <c r="G83" s="16">
        <v>246</v>
      </c>
    </row>
    <row r="84" spans="1:7" ht="31.5">
      <c r="A84" s="15" t="s">
        <v>321</v>
      </c>
      <c r="B84" s="42">
        <v>904</v>
      </c>
      <c r="C84" s="26">
        <v>8</v>
      </c>
      <c r="D84" s="26">
        <v>1</v>
      </c>
      <c r="E84" s="27" t="s">
        <v>320</v>
      </c>
      <c r="F84" s="28" t="s">
        <v>698</v>
      </c>
      <c r="G84" s="16">
        <v>278.10000000000002</v>
      </c>
    </row>
    <row r="85" spans="1:7" ht="31.5">
      <c r="A85" s="15" t="s">
        <v>711</v>
      </c>
      <c r="B85" s="42">
        <v>904</v>
      </c>
      <c r="C85" s="26">
        <v>8</v>
      </c>
      <c r="D85" s="26">
        <v>1</v>
      </c>
      <c r="E85" s="27" t="s">
        <v>320</v>
      </c>
      <c r="F85" s="28" t="s">
        <v>710</v>
      </c>
      <c r="G85" s="16">
        <v>278.10000000000002</v>
      </c>
    </row>
    <row r="86" spans="1:7">
      <c r="A86" s="15" t="s">
        <v>319</v>
      </c>
      <c r="B86" s="42">
        <v>904</v>
      </c>
      <c r="C86" s="26">
        <v>8</v>
      </c>
      <c r="D86" s="26">
        <v>4</v>
      </c>
      <c r="E86" s="27" t="s">
        <v>698</v>
      </c>
      <c r="F86" s="28" t="s">
        <v>698</v>
      </c>
      <c r="G86" s="16">
        <v>1432.2</v>
      </c>
    </row>
    <row r="87" spans="1:7" ht="31.5">
      <c r="A87" s="15" t="s">
        <v>715</v>
      </c>
      <c r="B87" s="42">
        <v>904</v>
      </c>
      <c r="C87" s="26">
        <v>8</v>
      </c>
      <c r="D87" s="26">
        <v>4</v>
      </c>
      <c r="E87" s="27" t="s">
        <v>714</v>
      </c>
      <c r="F87" s="28" t="s">
        <v>698</v>
      </c>
      <c r="G87" s="16">
        <v>1432.2</v>
      </c>
    </row>
    <row r="88" spans="1:7">
      <c r="A88" s="15" t="s">
        <v>713</v>
      </c>
      <c r="B88" s="42">
        <v>904</v>
      </c>
      <c r="C88" s="26">
        <v>8</v>
      </c>
      <c r="D88" s="26">
        <v>4</v>
      </c>
      <c r="E88" s="27" t="s">
        <v>712</v>
      </c>
      <c r="F88" s="28" t="s">
        <v>698</v>
      </c>
      <c r="G88" s="16">
        <v>1432.2</v>
      </c>
    </row>
    <row r="89" spans="1:7" ht="31.5">
      <c r="A89" s="15" t="s">
        <v>701</v>
      </c>
      <c r="B89" s="42">
        <v>904</v>
      </c>
      <c r="C89" s="26">
        <v>8</v>
      </c>
      <c r="D89" s="26">
        <v>4</v>
      </c>
      <c r="E89" s="27" t="s">
        <v>706</v>
      </c>
      <c r="F89" s="28" t="s">
        <v>698</v>
      </c>
      <c r="G89" s="16">
        <v>838.5</v>
      </c>
    </row>
    <row r="90" spans="1:7" ht="61.9" customHeight="1">
      <c r="A90" s="15" t="s">
        <v>697</v>
      </c>
      <c r="B90" s="42">
        <v>904</v>
      </c>
      <c r="C90" s="26">
        <v>8</v>
      </c>
      <c r="D90" s="26">
        <v>4</v>
      </c>
      <c r="E90" s="27" t="s">
        <v>706</v>
      </c>
      <c r="F90" s="28" t="s">
        <v>696</v>
      </c>
      <c r="G90" s="16">
        <v>812.8</v>
      </c>
    </row>
    <row r="91" spans="1:7" ht="31.5">
      <c r="A91" s="15" t="s">
        <v>711</v>
      </c>
      <c r="B91" s="42">
        <v>904</v>
      </c>
      <c r="C91" s="26">
        <v>8</v>
      </c>
      <c r="D91" s="26">
        <v>4</v>
      </c>
      <c r="E91" s="27" t="s">
        <v>706</v>
      </c>
      <c r="F91" s="28" t="s">
        <v>710</v>
      </c>
      <c r="G91" s="16">
        <v>25.7</v>
      </c>
    </row>
    <row r="92" spans="1:7" ht="47.25">
      <c r="A92" s="15" t="s">
        <v>699</v>
      </c>
      <c r="B92" s="42">
        <v>904</v>
      </c>
      <c r="C92" s="26">
        <v>8</v>
      </c>
      <c r="D92" s="26">
        <v>4</v>
      </c>
      <c r="E92" s="27" t="s">
        <v>704</v>
      </c>
      <c r="F92" s="28" t="s">
        <v>698</v>
      </c>
      <c r="G92" s="16">
        <v>593.70000000000005</v>
      </c>
    </row>
    <row r="93" spans="1:7" ht="61.9" customHeight="1">
      <c r="A93" s="15" t="s">
        <v>697</v>
      </c>
      <c r="B93" s="42">
        <v>904</v>
      </c>
      <c r="C93" s="26">
        <v>8</v>
      </c>
      <c r="D93" s="26">
        <v>4</v>
      </c>
      <c r="E93" s="27" t="s">
        <v>704</v>
      </c>
      <c r="F93" s="28" t="s">
        <v>696</v>
      </c>
      <c r="G93" s="16">
        <v>593.70000000000005</v>
      </c>
    </row>
    <row r="94" spans="1:7" s="19" customFormat="1">
      <c r="A94" s="17" t="s">
        <v>318</v>
      </c>
      <c r="B94" s="43">
        <v>907</v>
      </c>
      <c r="C94" s="23">
        <v>0</v>
      </c>
      <c r="D94" s="23">
        <v>0</v>
      </c>
      <c r="E94" s="24" t="s">
        <v>698</v>
      </c>
      <c r="F94" s="25" t="s">
        <v>698</v>
      </c>
      <c r="G94" s="18">
        <v>618155.30000000005</v>
      </c>
    </row>
    <row r="95" spans="1:7">
      <c r="A95" s="15" t="s">
        <v>29</v>
      </c>
      <c r="B95" s="42">
        <v>907</v>
      </c>
      <c r="C95" s="26">
        <v>7</v>
      </c>
      <c r="D95" s="26">
        <v>0</v>
      </c>
      <c r="E95" s="27" t="s">
        <v>698</v>
      </c>
      <c r="F95" s="28" t="s">
        <v>698</v>
      </c>
      <c r="G95" s="16">
        <v>609726.80000000005</v>
      </c>
    </row>
    <row r="96" spans="1:7">
      <c r="A96" s="15" t="s">
        <v>317</v>
      </c>
      <c r="B96" s="42">
        <v>907</v>
      </c>
      <c r="C96" s="26">
        <v>7</v>
      </c>
      <c r="D96" s="26">
        <v>1</v>
      </c>
      <c r="E96" s="27" t="s">
        <v>698</v>
      </c>
      <c r="F96" s="28" t="s">
        <v>698</v>
      </c>
      <c r="G96" s="16">
        <v>167699.4</v>
      </c>
    </row>
    <row r="97" spans="1:7">
      <c r="A97" s="15" t="s">
        <v>248</v>
      </c>
      <c r="B97" s="42">
        <v>907</v>
      </c>
      <c r="C97" s="26">
        <v>7</v>
      </c>
      <c r="D97" s="26">
        <v>1</v>
      </c>
      <c r="E97" s="27" t="s">
        <v>247</v>
      </c>
      <c r="F97" s="28" t="s">
        <v>698</v>
      </c>
      <c r="G97" s="16">
        <v>165220.29999999999</v>
      </c>
    </row>
    <row r="98" spans="1:7" ht="31.5">
      <c r="A98" s="15" t="s">
        <v>188</v>
      </c>
      <c r="B98" s="42">
        <v>907</v>
      </c>
      <c r="C98" s="26">
        <v>7</v>
      </c>
      <c r="D98" s="26">
        <v>1</v>
      </c>
      <c r="E98" s="27" t="s">
        <v>246</v>
      </c>
      <c r="F98" s="28" t="s">
        <v>698</v>
      </c>
      <c r="G98" s="16">
        <v>24743.5</v>
      </c>
    </row>
    <row r="99" spans="1:7" ht="31.5">
      <c r="A99" s="15" t="s">
        <v>711</v>
      </c>
      <c r="B99" s="42">
        <v>907</v>
      </c>
      <c r="C99" s="26">
        <v>7</v>
      </c>
      <c r="D99" s="26">
        <v>1</v>
      </c>
      <c r="E99" s="27" t="s">
        <v>246</v>
      </c>
      <c r="F99" s="28" t="s">
        <v>710</v>
      </c>
      <c r="G99" s="16">
        <v>23845.1</v>
      </c>
    </row>
    <row r="100" spans="1:7">
      <c r="A100" s="15" t="s">
        <v>707</v>
      </c>
      <c r="B100" s="42">
        <v>907</v>
      </c>
      <c r="C100" s="26">
        <v>7</v>
      </c>
      <c r="D100" s="26">
        <v>1</v>
      </c>
      <c r="E100" s="27" t="s">
        <v>246</v>
      </c>
      <c r="F100" s="28" t="s">
        <v>705</v>
      </c>
      <c r="G100" s="16">
        <v>898.4</v>
      </c>
    </row>
    <row r="101" spans="1:7" ht="47.25">
      <c r="A101" s="15" t="s">
        <v>699</v>
      </c>
      <c r="B101" s="42">
        <v>907</v>
      </c>
      <c r="C101" s="26">
        <v>7</v>
      </c>
      <c r="D101" s="26">
        <v>1</v>
      </c>
      <c r="E101" s="27" t="s">
        <v>316</v>
      </c>
      <c r="F101" s="28" t="s">
        <v>698</v>
      </c>
      <c r="G101" s="16">
        <v>5447.1</v>
      </c>
    </row>
    <row r="102" spans="1:7" ht="31.5">
      <c r="A102" s="15" t="s">
        <v>711</v>
      </c>
      <c r="B102" s="42">
        <v>907</v>
      </c>
      <c r="C102" s="26">
        <v>7</v>
      </c>
      <c r="D102" s="26">
        <v>1</v>
      </c>
      <c r="E102" s="27" t="s">
        <v>316</v>
      </c>
      <c r="F102" s="28" t="s">
        <v>710</v>
      </c>
      <c r="G102" s="16">
        <v>5447.1</v>
      </c>
    </row>
    <row r="103" spans="1:7" ht="78.75">
      <c r="A103" s="15" t="s">
        <v>315</v>
      </c>
      <c r="B103" s="42">
        <v>907</v>
      </c>
      <c r="C103" s="26">
        <v>7</v>
      </c>
      <c r="D103" s="26">
        <v>1</v>
      </c>
      <c r="E103" s="27" t="s">
        <v>314</v>
      </c>
      <c r="F103" s="28" t="s">
        <v>698</v>
      </c>
      <c r="G103" s="16">
        <v>132781.20000000001</v>
      </c>
    </row>
    <row r="104" spans="1:7" ht="61.9" customHeight="1">
      <c r="A104" s="15" t="s">
        <v>697</v>
      </c>
      <c r="B104" s="42">
        <v>907</v>
      </c>
      <c r="C104" s="26">
        <v>7</v>
      </c>
      <c r="D104" s="26">
        <v>1</v>
      </c>
      <c r="E104" s="27" t="s">
        <v>314</v>
      </c>
      <c r="F104" s="28" t="s">
        <v>696</v>
      </c>
      <c r="G104" s="16">
        <v>132028.70000000001</v>
      </c>
    </row>
    <row r="105" spans="1:7" ht="31.5">
      <c r="A105" s="15" t="s">
        <v>711</v>
      </c>
      <c r="B105" s="42">
        <v>907</v>
      </c>
      <c r="C105" s="26">
        <v>7</v>
      </c>
      <c r="D105" s="26">
        <v>1</v>
      </c>
      <c r="E105" s="27" t="s">
        <v>314</v>
      </c>
      <c r="F105" s="28" t="s">
        <v>710</v>
      </c>
      <c r="G105" s="16">
        <v>752.5</v>
      </c>
    </row>
    <row r="106" spans="1:7" ht="31.5">
      <c r="A106" s="15" t="s">
        <v>122</v>
      </c>
      <c r="B106" s="42">
        <v>907</v>
      </c>
      <c r="C106" s="26">
        <v>7</v>
      </c>
      <c r="D106" s="26">
        <v>1</v>
      </c>
      <c r="E106" s="27" t="s">
        <v>313</v>
      </c>
      <c r="F106" s="28" t="s">
        <v>698</v>
      </c>
      <c r="G106" s="16">
        <v>2248.5</v>
      </c>
    </row>
    <row r="107" spans="1:7" ht="31.5">
      <c r="A107" s="15" t="s">
        <v>711</v>
      </c>
      <c r="B107" s="42">
        <v>907</v>
      </c>
      <c r="C107" s="26">
        <v>7</v>
      </c>
      <c r="D107" s="26">
        <v>1</v>
      </c>
      <c r="E107" s="27" t="s">
        <v>313</v>
      </c>
      <c r="F107" s="28" t="s">
        <v>710</v>
      </c>
      <c r="G107" s="16">
        <v>2248.5</v>
      </c>
    </row>
    <row r="108" spans="1:7" ht="31.5">
      <c r="A108" s="15" t="s">
        <v>261</v>
      </c>
      <c r="B108" s="42">
        <v>907</v>
      </c>
      <c r="C108" s="26">
        <v>7</v>
      </c>
      <c r="D108" s="26">
        <v>1</v>
      </c>
      <c r="E108" s="27" t="s">
        <v>260</v>
      </c>
      <c r="F108" s="28" t="s">
        <v>698</v>
      </c>
      <c r="G108" s="16">
        <v>924</v>
      </c>
    </row>
    <row r="109" spans="1:7" ht="78.75">
      <c r="A109" s="15" t="s">
        <v>259</v>
      </c>
      <c r="B109" s="42">
        <v>907</v>
      </c>
      <c r="C109" s="26">
        <v>7</v>
      </c>
      <c r="D109" s="26">
        <v>1</v>
      </c>
      <c r="E109" s="27" t="s">
        <v>258</v>
      </c>
      <c r="F109" s="28" t="s">
        <v>698</v>
      </c>
      <c r="G109" s="16">
        <v>924</v>
      </c>
    </row>
    <row r="110" spans="1:7" ht="47.25">
      <c r="A110" s="15" t="s">
        <v>257</v>
      </c>
      <c r="B110" s="42">
        <v>907</v>
      </c>
      <c r="C110" s="26">
        <v>7</v>
      </c>
      <c r="D110" s="26">
        <v>1</v>
      </c>
      <c r="E110" s="27" t="s">
        <v>256</v>
      </c>
      <c r="F110" s="28" t="s">
        <v>698</v>
      </c>
      <c r="G110" s="16">
        <v>924</v>
      </c>
    </row>
    <row r="111" spans="1:7" ht="31.5">
      <c r="A111" s="15" t="s">
        <v>711</v>
      </c>
      <c r="B111" s="42">
        <v>907</v>
      </c>
      <c r="C111" s="26">
        <v>7</v>
      </c>
      <c r="D111" s="26">
        <v>1</v>
      </c>
      <c r="E111" s="27" t="s">
        <v>256</v>
      </c>
      <c r="F111" s="28" t="s">
        <v>710</v>
      </c>
      <c r="G111" s="16">
        <v>924</v>
      </c>
    </row>
    <row r="112" spans="1:7" ht="63">
      <c r="A112" s="15" t="s">
        <v>101</v>
      </c>
      <c r="B112" s="42">
        <v>907</v>
      </c>
      <c r="C112" s="26">
        <v>7</v>
      </c>
      <c r="D112" s="26">
        <v>1</v>
      </c>
      <c r="E112" s="27" t="s">
        <v>100</v>
      </c>
      <c r="F112" s="28" t="s">
        <v>698</v>
      </c>
      <c r="G112" s="16">
        <v>48.3</v>
      </c>
    </row>
    <row r="113" spans="1:7" ht="94.5">
      <c r="A113" s="15" t="s">
        <v>99</v>
      </c>
      <c r="B113" s="42">
        <v>907</v>
      </c>
      <c r="C113" s="26">
        <v>7</v>
      </c>
      <c r="D113" s="26">
        <v>1</v>
      </c>
      <c r="E113" s="27" t="s">
        <v>98</v>
      </c>
      <c r="F113" s="28" t="s">
        <v>698</v>
      </c>
      <c r="G113" s="16">
        <v>48.3</v>
      </c>
    </row>
    <row r="114" spans="1:7" ht="63">
      <c r="A114" s="15" t="s">
        <v>255</v>
      </c>
      <c r="B114" s="42">
        <v>907</v>
      </c>
      <c r="C114" s="26">
        <v>7</v>
      </c>
      <c r="D114" s="26">
        <v>1</v>
      </c>
      <c r="E114" s="27" t="s">
        <v>254</v>
      </c>
      <c r="F114" s="28" t="s">
        <v>698</v>
      </c>
      <c r="G114" s="16">
        <v>48.3</v>
      </c>
    </row>
    <row r="115" spans="1:7" ht="31.5">
      <c r="A115" s="15" t="s">
        <v>711</v>
      </c>
      <c r="B115" s="42">
        <v>907</v>
      </c>
      <c r="C115" s="26">
        <v>7</v>
      </c>
      <c r="D115" s="26">
        <v>1</v>
      </c>
      <c r="E115" s="27" t="s">
        <v>254</v>
      </c>
      <c r="F115" s="28" t="s">
        <v>710</v>
      </c>
      <c r="G115" s="16">
        <v>48.3</v>
      </c>
    </row>
    <row r="116" spans="1:7" ht="31.5">
      <c r="A116" s="15" t="s">
        <v>291</v>
      </c>
      <c r="B116" s="42">
        <v>907</v>
      </c>
      <c r="C116" s="26">
        <v>7</v>
      </c>
      <c r="D116" s="26">
        <v>1</v>
      </c>
      <c r="E116" s="27" t="s">
        <v>290</v>
      </c>
      <c r="F116" s="28" t="s">
        <v>698</v>
      </c>
      <c r="G116" s="16">
        <v>251.4</v>
      </c>
    </row>
    <row r="117" spans="1:7" ht="63">
      <c r="A117" s="15" t="s">
        <v>289</v>
      </c>
      <c r="B117" s="42">
        <v>907</v>
      </c>
      <c r="C117" s="26">
        <v>7</v>
      </c>
      <c r="D117" s="26">
        <v>1</v>
      </c>
      <c r="E117" s="27" t="s">
        <v>288</v>
      </c>
      <c r="F117" s="28" t="s">
        <v>698</v>
      </c>
      <c r="G117" s="16">
        <v>251.4</v>
      </c>
    </row>
    <row r="118" spans="1:7" ht="94.5">
      <c r="A118" s="15" t="s">
        <v>285</v>
      </c>
      <c r="B118" s="42">
        <v>907</v>
      </c>
      <c r="C118" s="26">
        <v>7</v>
      </c>
      <c r="D118" s="26">
        <v>1</v>
      </c>
      <c r="E118" s="27" t="s">
        <v>284</v>
      </c>
      <c r="F118" s="28" t="s">
        <v>698</v>
      </c>
      <c r="G118" s="16">
        <v>4.9000000000000004</v>
      </c>
    </row>
    <row r="119" spans="1:7" ht="31.5">
      <c r="A119" s="15" t="s">
        <v>711</v>
      </c>
      <c r="B119" s="42">
        <v>907</v>
      </c>
      <c r="C119" s="26">
        <v>7</v>
      </c>
      <c r="D119" s="26">
        <v>1</v>
      </c>
      <c r="E119" s="27" t="s">
        <v>284</v>
      </c>
      <c r="F119" s="28" t="s">
        <v>710</v>
      </c>
      <c r="G119" s="16">
        <v>4.9000000000000004</v>
      </c>
    </row>
    <row r="120" spans="1:7" ht="31.5">
      <c r="A120" s="15" t="s">
        <v>283</v>
      </c>
      <c r="B120" s="42">
        <v>907</v>
      </c>
      <c r="C120" s="26">
        <v>7</v>
      </c>
      <c r="D120" s="26">
        <v>1</v>
      </c>
      <c r="E120" s="27" t="s">
        <v>282</v>
      </c>
      <c r="F120" s="28" t="s">
        <v>698</v>
      </c>
      <c r="G120" s="16">
        <v>246.5</v>
      </c>
    </row>
    <row r="121" spans="1:7" ht="31.5">
      <c r="A121" s="15" t="s">
        <v>711</v>
      </c>
      <c r="B121" s="42">
        <v>907</v>
      </c>
      <c r="C121" s="26">
        <v>7</v>
      </c>
      <c r="D121" s="26">
        <v>1</v>
      </c>
      <c r="E121" s="27" t="s">
        <v>282</v>
      </c>
      <c r="F121" s="28" t="s">
        <v>710</v>
      </c>
      <c r="G121" s="16">
        <v>246.5</v>
      </c>
    </row>
    <row r="122" spans="1:7" ht="31.5">
      <c r="A122" s="15" t="s">
        <v>134</v>
      </c>
      <c r="B122" s="42">
        <v>907</v>
      </c>
      <c r="C122" s="26">
        <v>7</v>
      </c>
      <c r="D122" s="26">
        <v>1</v>
      </c>
      <c r="E122" s="27" t="s">
        <v>133</v>
      </c>
      <c r="F122" s="28" t="s">
        <v>698</v>
      </c>
      <c r="G122" s="16">
        <v>1235.4000000000001</v>
      </c>
    </row>
    <row r="123" spans="1:7" ht="31.5">
      <c r="A123" s="15" t="s">
        <v>132</v>
      </c>
      <c r="B123" s="42">
        <v>907</v>
      </c>
      <c r="C123" s="26">
        <v>7</v>
      </c>
      <c r="D123" s="26">
        <v>1</v>
      </c>
      <c r="E123" s="27" t="s">
        <v>131</v>
      </c>
      <c r="F123" s="28" t="s">
        <v>698</v>
      </c>
      <c r="G123" s="16">
        <v>1235.4000000000001</v>
      </c>
    </row>
    <row r="124" spans="1:7" ht="63">
      <c r="A124" s="15" t="s">
        <v>277</v>
      </c>
      <c r="B124" s="42">
        <v>907</v>
      </c>
      <c r="C124" s="26">
        <v>7</v>
      </c>
      <c r="D124" s="26">
        <v>1</v>
      </c>
      <c r="E124" s="27" t="s">
        <v>276</v>
      </c>
      <c r="F124" s="28" t="s">
        <v>698</v>
      </c>
      <c r="G124" s="16">
        <v>400</v>
      </c>
    </row>
    <row r="125" spans="1:7" ht="31.5">
      <c r="A125" s="15" t="s">
        <v>711</v>
      </c>
      <c r="B125" s="42">
        <v>907</v>
      </c>
      <c r="C125" s="26">
        <v>7</v>
      </c>
      <c r="D125" s="26">
        <v>1</v>
      </c>
      <c r="E125" s="27" t="s">
        <v>276</v>
      </c>
      <c r="F125" s="28" t="s">
        <v>710</v>
      </c>
      <c r="G125" s="16">
        <v>400</v>
      </c>
    </row>
    <row r="126" spans="1:7" ht="78.75">
      <c r="A126" s="15" t="s">
        <v>130</v>
      </c>
      <c r="B126" s="42">
        <v>907</v>
      </c>
      <c r="C126" s="26">
        <v>7</v>
      </c>
      <c r="D126" s="26">
        <v>1</v>
      </c>
      <c r="E126" s="27" t="s">
        <v>128</v>
      </c>
      <c r="F126" s="28" t="s">
        <v>698</v>
      </c>
      <c r="G126" s="16">
        <v>835.4</v>
      </c>
    </row>
    <row r="127" spans="1:7" ht="31.5">
      <c r="A127" s="15" t="s">
        <v>711</v>
      </c>
      <c r="B127" s="42">
        <v>907</v>
      </c>
      <c r="C127" s="26">
        <v>7</v>
      </c>
      <c r="D127" s="26">
        <v>1</v>
      </c>
      <c r="E127" s="27" t="s">
        <v>128</v>
      </c>
      <c r="F127" s="28" t="s">
        <v>710</v>
      </c>
      <c r="G127" s="16">
        <v>835.4</v>
      </c>
    </row>
    <row r="128" spans="1:7" ht="47.25">
      <c r="A128" s="15" t="s">
        <v>211</v>
      </c>
      <c r="B128" s="42">
        <v>907</v>
      </c>
      <c r="C128" s="26">
        <v>7</v>
      </c>
      <c r="D128" s="26">
        <v>1</v>
      </c>
      <c r="E128" s="27" t="s">
        <v>210</v>
      </c>
      <c r="F128" s="28" t="s">
        <v>698</v>
      </c>
      <c r="G128" s="16">
        <v>20</v>
      </c>
    </row>
    <row r="129" spans="1:7" ht="63">
      <c r="A129" s="15" t="s">
        <v>209</v>
      </c>
      <c r="B129" s="42">
        <v>907</v>
      </c>
      <c r="C129" s="26">
        <v>7</v>
      </c>
      <c r="D129" s="26">
        <v>1</v>
      </c>
      <c r="E129" s="27" t="s">
        <v>208</v>
      </c>
      <c r="F129" s="28" t="s">
        <v>698</v>
      </c>
      <c r="G129" s="16">
        <v>20</v>
      </c>
    </row>
    <row r="130" spans="1:7" ht="63">
      <c r="A130" s="15" t="s">
        <v>312</v>
      </c>
      <c r="B130" s="42">
        <v>907</v>
      </c>
      <c r="C130" s="26">
        <v>7</v>
      </c>
      <c r="D130" s="26">
        <v>1</v>
      </c>
      <c r="E130" s="27" t="s">
        <v>311</v>
      </c>
      <c r="F130" s="28" t="s">
        <v>698</v>
      </c>
      <c r="G130" s="16">
        <v>20</v>
      </c>
    </row>
    <row r="131" spans="1:7" ht="31.5">
      <c r="A131" s="15" t="s">
        <v>711</v>
      </c>
      <c r="B131" s="42">
        <v>907</v>
      </c>
      <c r="C131" s="26">
        <v>7</v>
      </c>
      <c r="D131" s="26">
        <v>1</v>
      </c>
      <c r="E131" s="27" t="s">
        <v>311</v>
      </c>
      <c r="F131" s="28" t="s">
        <v>710</v>
      </c>
      <c r="G131" s="16">
        <v>20</v>
      </c>
    </row>
    <row r="132" spans="1:7">
      <c r="A132" s="15" t="s">
        <v>135</v>
      </c>
      <c r="B132" s="42">
        <v>907</v>
      </c>
      <c r="C132" s="26">
        <v>7</v>
      </c>
      <c r="D132" s="26">
        <v>2</v>
      </c>
      <c r="E132" s="27" t="s">
        <v>698</v>
      </c>
      <c r="F132" s="28" t="s">
        <v>698</v>
      </c>
      <c r="G132" s="16">
        <v>393609.3</v>
      </c>
    </row>
    <row r="133" spans="1:7" ht="31.5">
      <c r="A133" s="15" t="s">
        <v>310</v>
      </c>
      <c r="B133" s="42">
        <v>907</v>
      </c>
      <c r="C133" s="26">
        <v>7</v>
      </c>
      <c r="D133" s="26">
        <v>2</v>
      </c>
      <c r="E133" s="27" t="s">
        <v>309</v>
      </c>
      <c r="F133" s="28" t="s">
        <v>698</v>
      </c>
      <c r="G133" s="16">
        <v>375195</v>
      </c>
    </row>
    <row r="134" spans="1:7" ht="31.5">
      <c r="A134" s="15" t="s">
        <v>188</v>
      </c>
      <c r="B134" s="42">
        <v>907</v>
      </c>
      <c r="C134" s="26">
        <v>7</v>
      </c>
      <c r="D134" s="26">
        <v>2</v>
      </c>
      <c r="E134" s="27" t="s">
        <v>308</v>
      </c>
      <c r="F134" s="28" t="s">
        <v>698</v>
      </c>
      <c r="G134" s="16">
        <v>27807.7</v>
      </c>
    </row>
    <row r="135" spans="1:7" ht="61.9" customHeight="1">
      <c r="A135" s="15" t="s">
        <v>697</v>
      </c>
      <c r="B135" s="42">
        <v>907</v>
      </c>
      <c r="C135" s="26">
        <v>7</v>
      </c>
      <c r="D135" s="26">
        <v>2</v>
      </c>
      <c r="E135" s="27" t="s">
        <v>308</v>
      </c>
      <c r="F135" s="28" t="s">
        <v>696</v>
      </c>
      <c r="G135" s="16">
        <v>123.7</v>
      </c>
    </row>
    <row r="136" spans="1:7" ht="31.5">
      <c r="A136" s="15" t="s">
        <v>711</v>
      </c>
      <c r="B136" s="42">
        <v>907</v>
      </c>
      <c r="C136" s="26">
        <v>7</v>
      </c>
      <c r="D136" s="26">
        <v>2</v>
      </c>
      <c r="E136" s="27" t="s">
        <v>308</v>
      </c>
      <c r="F136" s="28" t="s">
        <v>710</v>
      </c>
      <c r="G136" s="16">
        <v>24974.3</v>
      </c>
    </row>
    <row r="137" spans="1:7">
      <c r="A137" s="15" t="s">
        <v>709</v>
      </c>
      <c r="B137" s="42">
        <v>907</v>
      </c>
      <c r="C137" s="26">
        <v>7</v>
      </c>
      <c r="D137" s="26">
        <v>2</v>
      </c>
      <c r="E137" s="27" t="s">
        <v>308</v>
      </c>
      <c r="F137" s="28" t="s">
        <v>708</v>
      </c>
      <c r="G137" s="16">
        <v>9</v>
      </c>
    </row>
    <row r="138" spans="1:7">
      <c r="A138" s="15" t="s">
        <v>707</v>
      </c>
      <c r="B138" s="42">
        <v>907</v>
      </c>
      <c r="C138" s="26">
        <v>7</v>
      </c>
      <c r="D138" s="26">
        <v>2</v>
      </c>
      <c r="E138" s="27" t="s">
        <v>308</v>
      </c>
      <c r="F138" s="28" t="s">
        <v>705</v>
      </c>
      <c r="G138" s="16">
        <v>2700.7</v>
      </c>
    </row>
    <row r="139" spans="1:7" ht="47.25">
      <c r="A139" s="15" t="s">
        <v>699</v>
      </c>
      <c r="B139" s="42">
        <v>907</v>
      </c>
      <c r="C139" s="26">
        <v>7</v>
      </c>
      <c r="D139" s="26">
        <v>2</v>
      </c>
      <c r="E139" s="27" t="s">
        <v>307</v>
      </c>
      <c r="F139" s="28" t="s">
        <v>698</v>
      </c>
      <c r="G139" s="16">
        <v>8718.6</v>
      </c>
    </row>
    <row r="140" spans="1:7" ht="31.5">
      <c r="A140" s="15" t="s">
        <v>711</v>
      </c>
      <c r="B140" s="42">
        <v>907</v>
      </c>
      <c r="C140" s="26">
        <v>7</v>
      </c>
      <c r="D140" s="26">
        <v>2</v>
      </c>
      <c r="E140" s="27" t="s">
        <v>307</v>
      </c>
      <c r="F140" s="28" t="s">
        <v>710</v>
      </c>
      <c r="G140" s="16">
        <v>8718.6</v>
      </c>
    </row>
    <row r="141" spans="1:7" ht="93.6" customHeight="1">
      <c r="A141" s="15" t="s">
        <v>306</v>
      </c>
      <c r="B141" s="42">
        <v>907</v>
      </c>
      <c r="C141" s="26">
        <v>7</v>
      </c>
      <c r="D141" s="26">
        <v>2</v>
      </c>
      <c r="E141" s="27" t="s">
        <v>305</v>
      </c>
      <c r="F141" s="28" t="s">
        <v>698</v>
      </c>
      <c r="G141" s="16">
        <v>335825.9</v>
      </c>
    </row>
    <row r="142" spans="1:7" ht="61.9" customHeight="1">
      <c r="A142" s="15" t="s">
        <v>697</v>
      </c>
      <c r="B142" s="42">
        <v>907</v>
      </c>
      <c r="C142" s="26">
        <v>7</v>
      </c>
      <c r="D142" s="26">
        <v>2</v>
      </c>
      <c r="E142" s="27" t="s">
        <v>305</v>
      </c>
      <c r="F142" s="28" t="s">
        <v>696</v>
      </c>
      <c r="G142" s="16">
        <v>329914.40000000002</v>
      </c>
    </row>
    <row r="143" spans="1:7" ht="31.5">
      <c r="A143" s="15" t="s">
        <v>711</v>
      </c>
      <c r="B143" s="42">
        <v>907</v>
      </c>
      <c r="C143" s="26">
        <v>7</v>
      </c>
      <c r="D143" s="26">
        <v>2</v>
      </c>
      <c r="E143" s="27" t="s">
        <v>305</v>
      </c>
      <c r="F143" s="28" t="s">
        <v>710</v>
      </c>
      <c r="G143" s="16">
        <v>5911.5</v>
      </c>
    </row>
    <row r="144" spans="1:7" ht="31.5">
      <c r="A144" s="15" t="s">
        <v>122</v>
      </c>
      <c r="B144" s="42">
        <v>907</v>
      </c>
      <c r="C144" s="26">
        <v>7</v>
      </c>
      <c r="D144" s="26">
        <v>2</v>
      </c>
      <c r="E144" s="27" t="s">
        <v>304</v>
      </c>
      <c r="F144" s="28" t="s">
        <v>698</v>
      </c>
      <c r="G144" s="16">
        <v>2842.8</v>
      </c>
    </row>
    <row r="145" spans="1:7" ht="31.5">
      <c r="A145" s="15" t="s">
        <v>711</v>
      </c>
      <c r="B145" s="42">
        <v>907</v>
      </c>
      <c r="C145" s="26">
        <v>7</v>
      </c>
      <c r="D145" s="26">
        <v>2</v>
      </c>
      <c r="E145" s="27" t="s">
        <v>304</v>
      </c>
      <c r="F145" s="28" t="s">
        <v>710</v>
      </c>
      <c r="G145" s="16">
        <v>2842.8</v>
      </c>
    </row>
    <row r="146" spans="1:7" ht="47.25">
      <c r="A146" s="15" t="s">
        <v>231</v>
      </c>
      <c r="B146" s="42">
        <v>907</v>
      </c>
      <c r="C146" s="26">
        <v>7</v>
      </c>
      <c r="D146" s="26">
        <v>2</v>
      </c>
      <c r="E146" s="27" t="s">
        <v>230</v>
      </c>
      <c r="F146" s="28" t="s">
        <v>698</v>
      </c>
      <c r="G146" s="16">
        <v>100</v>
      </c>
    </row>
    <row r="147" spans="1:7" ht="63">
      <c r="A147" s="15" t="s">
        <v>229</v>
      </c>
      <c r="B147" s="42">
        <v>907</v>
      </c>
      <c r="C147" s="26">
        <v>7</v>
      </c>
      <c r="D147" s="26">
        <v>2</v>
      </c>
      <c r="E147" s="27" t="s">
        <v>228</v>
      </c>
      <c r="F147" s="28" t="s">
        <v>698</v>
      </c>
      <c r="G147" s="16">
        <v>100</v>
      </c>
    </row>
    <row r="148" spans="1:7" ht="63">
      <c r="A148" s="15" t="s">
        <v>303</v>
      </c>
      <c r="B148" s="42">
        <v>907</v>
      </c>
      <c r="C148" s="26">
        <v>7</v>
      </c>
      <c r="D148" s="26">
        <v>2</v>
      </c>
      <c r="E148" s="27" t="s">
        <v>302</v>
      </c>
      <c r="F148" s="28" t="s">
        <v>698</v>
      </c>
      <c r="G148" s="16">
        <v>100</v>
      </c>
    </row>
    <row r="149" spans="1:7" ht="31.5">
      <c r="A149" s="15" t="s">
        <v>711</v>
      </c>
      <c r="B149" s="42">
        <v>907</v>
      </c>
      <c r="C149" s="26">
        <v>7</v>
      </c>
      <c r="D149" s="26">
        <v>2</v>
      </c>
      <c r="E149" s="27" t="s">
        <v>302</v>
      </c>
      <c r="F149" s="28" t="s">
        <v>710</v>
      </c>
      <c r="G149" s="16">
        <v>100</v>
      </c>
    </row>
    <row r="150" spans="1:7" ht="31.5">
      <c r="A150" s="15" t="s">
        <v>301</v>
      </c>
      <c r="B150" s="42">
        <v>907</v>
      </c>
      <c r="C150" s="26">
        <v>7</v>
      </c>
      <c r="D150" s="26">
        <v>2</v>
      </c>
      <c r="E150" s="27" t="s">
        <v>300</v>
      </c>
      <c r="F150" s="28" t="s">
        <v>698</v>
      </c>
      <c r="G150" s="16">
        <v>9264.2999999999993</v>
      </c>
    </row>
    <row r="151" spans="1:7" ht="63">
      <c r="A151" s="15" t="s">
        <v>299</v>
      </c>
      <c r="B151" s="42">
        <v>907</v>
      </c>
      <c r="C151" s="26">
        <v>7</v>
      </c>
      <c r="D151" s="26">
        <v>2</v>
      </c>
      <c r="E151" s="27" t="s">
        <v>298</v>
      </c>
      <c r="F151" s="28" t="s">
        <v>698</v>
      </c>
      <c r="G151" s="16">
        <v>9264.2999999999993</v>
      </c>
    </row>
    <row r="152" spans="1:7" ht="47.25">
      <c r="A152" s="15" t="s">
        <v>297</v>
      </c>
      <c r="B152" s="42">
        <v>907</v>
      </c>
      <c r="C152" s="26">
        <v>7</v>
      </c>
      <c r="D152" s="26">
        <v>2</v>
      </c>
      <c r="E152" s="27" t="s">
        <v>296</v>
      </c>
      <c r="F152" s="28" t="s">
        <v>698</v>
      </c>
      <c r="G152" s="16">
        <v>1215</v>
      </c>
    </row>
    <row r="153" spans="1:7" ht="31.5">
      <c r="A153" s="15" t="s">
        <v>711</v>
      </c>
      <c r="B153" s="42">
        <v>907</v>
      </c>
      <c r="C153" s="26">
        <v>7</v>
      </c>
      <c r="D153" s="26">
        <v>2</v>
      </c>
      <c r="E153" s="27" t="s">
        <v>296</v>
      </c>
      <c r="F153" s="28" t="s">
        <v>710</v>
      </c>
      <c r="G153" s="16">
        <v>1215</v>
      </c>
    </row>
    <row r="154" spans="1:7" ht="63">
      <c r="A154" s="15" t="s">
        <v>295</v>
      </c>
      <c r="B154" s="42">
        <v>907</v>
      </c>
      <c r="C154" s="26">
        <v>7</v>
      </c>
      <c r="D154" s="26">
        <v>2</v>
      </c>
      <c r="E154" s="27" t="s">
        <v>294</v>
      </c>
      <c r="F154" s="28" t="s">
        <v>698</v>
      </c>
      <c r="G154" s="16">
        <v>7256.1</v>
      </c>
    </row>
    <row r="155" spans="1:7" ht="31.5">
      <c r="A155" s="15" t="s">
        <v>711</v>
      </c>
      <c r="B155" s="42">
        <v>907</v>
      </c>
      <c r="C155" s="26">
        <v>7</v>
      </c>
      <c r="D155" s="26">
        <v>2</v>
      </c>
      <c r="E155" s="27" t="s">
        <v>294</v>
      </c>
      <c r="F155" s="28" t="s">
        <v>710</v>
      </c>
      <c r="G155" s="16">
        <v>7256.1</v>
      </c>
    </row>
    <row r="156" spans="1:7" ht="63">
      <c r="A156" s="15" t="s">
        <v>293</v>
      </c>
      <c r="B156" s="42">
        <v>907</v>
      </c>
      <c r="C156" s="26">
        <v>7</v>
      </c>
      <c r="D156" s="26">
        <v>2</v>
      </c>
      <c r="E156" s="27" t="s">
        <v>292</v>
      </c>
      <c r="F156" s="28" t="s">
        <v>698</v>
      </c>
      <c r="G156" s="16">
        <v>793.2</v>
      </c>
    </row>
    <row r="157" spans="1:7" ht="31.5">
      <c r="A157" s="15" t="s">
        <v>711</v>
      </c>
      <c r="B157" s="42">
        <v>907</v>
      </c>
      <c r="C157" s="26">
        <v>7</v>
      </c>
      <c r="D157" s="26">
        <v>2</v>
      </c>
      <c r="E157" s="27" t="s">
        <v>292</v>
      </c>
      <c r="F157" s="28" t="s">
        <v>710</v>
      </c>
      <c r="G157" s="16">
        <v>793.2</v>
      </c>
    </row>
    <row r="158" spans="1:7" ht="31.5">
      <c r="A158" s="15" t="s">
        <v>261</v>
      </c>
      <c r="B158" s="42">
        <v>907</v>
      </c>
      <c r="C158" s="26">
        <v>7</v>
      </c>
      <c r="D158" s="26">
        <v>2</v>
      </c>
      <c r="E158" s="27" t="s">
        <v>260</v>
      </c>
      <c r="F158" s="28" t="s">
        <v>698</v>
      </c>
      <c r="G158" s="16">
        <v>2070.4</v>
      </c>
    </row>
    <row r="159" spans="1:7" ht="78.75">
      <c r="A159" s="15" t="s">
        <v>259</v>
      </c>
      <c r="B159" s="42">
        <v>907</v>
      </c>
      <c r="C159" s="26">
        <v>7</v>
      </c>
      <c r="D159" s="26">
        <v>2</v>
      </c>
      <c r="E159" s="27" t="s">
        <v>258</v>
      </c>
      <c r="F159" s="28" t="s">
        <v>698</v>
      </c>
      <c r="G159" s="16">
        <v>2070.4</v>
      </c>
    </row>
    <row r="160" spans="1:7" ht="47.25">
      <c r="A160" s="15" t="s">
        <v>257</v>
      </c>
      <c r="B160" s="42">
        <v>907</v>
      </c>
      <c r="C160" s="26">
        <v>7</v>
      </c>
      <c r="D160" s="26">
        <v>2</v>
      </c>
      <c r="E160" s="27" t="s">
        <v>256</v>
      </c>
      <c r="F160" s="28" t="s">
        <v>698</v>
      </c>
      <c r="G160" s="16">
        <v>2070.4</v>
      </c>
    </row>
    <row r="161" spans="1:7" ht="31.5">
      <c r="A161" s="15" t="s">
        <v>711</v>
      </c>
      <c r="B161" s="42">
        <v>907</v>
      </c>
      <c r="C161" s="26">
        <v>7</v>
      </c>
      <c r="D161" s="26">
        <v>2</v>
      </c>
      <c r="E161" s="27" t="s">
        <v>256</v>
      </c>
      <c r="F161" s="28" t="s">
        <v>710</v>
      </c>
      <c r="G161" s="16">
        <v>2070.4</v>
      </c>
    </row>
    <row r="162" spans="1:7" ht="63">
      <c r="A162" s="15" t="s">
        <v>101</v>
      </c>
      <c r="B162" s="42">
        <v>907</v>
      </c>
      <c r="C162" s="26">
        <v>7</v>
      </c>
      <c r="D162" s="26">
        <v>2</v>
      </c>
      <c r="E162" s="27" t="s">
        <v>100</v>
      </c>
      <c r="F162" s="28" t="s">
        <v>698</v>
      </c>
      <c r="G162" s="16">
        <v>63.2</v>
      </c>
    </row>
    <row r="163" spans="1:7" ht="94.5">
      <c r="A163" s="15" t="s">
        <v>99</v>
      </c>
      <c r="B163" s="42">
        <v>907</v>
      </c>
      <c r="C163" s="26">
        <v>7</v>
      </c>
      <c r="D163" s="26">
        <v>2</v>
      </c>
      <c r="E163" s="27" t="s">
        <v>98</v>
      </c>
      <c r="F163" s="28" t="s">
        <v>698</v>
      </c>
      <c r="G163" s="16">
        <v>63.2</v>
      </c>
    </row>
    <row r="164" spans="1:7" ht="63">
      <c r="A164" s="15" t="s">
        <v>255</v>
      </c>
      <c r="B164" s="42">
        <v>907</v>
      </c>
      <c r="C164" s="26">
        <v>7</v>
      </c>
      <c r="D164" s="26">
        <v>2</v>
      </c>
      <c r="E164" s="27" t="s">
        <v>254</v>
      </c>
      <c r="F164" s="28" t="s">
        <v>698</v>
      </c>
      <c r="G164" s="16">
        <v>63.2</v>
      </c>
    </row>
    <row r="165" spans="1:7" ht="31.5">
      <c r="A165" s="15" t="s">
        <v>711</v>
      </c>
      <c r="B165" s="42">
        <v>907</v>
      </c>
      <c r="C165" s="26">
        <v>7</v>
      </c>
      <c r="D165" s="26">
        <v>2</v>
      </c>
      <c r="E165" s="27" t="s">
        <v>254</v>
      </c>
      <c r="F165" s="28" t="s">
        <v>710</v>
      </c>
      <c r="G165" s="16">
        <v>63.2</v>
      </c>
    </row>
    <row r="166" spans="1:7" ht="31.5">
      <c r="A166" s="15" t="s">
        <v>291</v>
      </c>
      <c r="B166" s="42">
        <v>907</v>
      </c>
      <c r="C166" s="26">
        <v>7</v>
      </c>
      <c r="D166" s="26">
        <v>2</v>
      </c>
      <c r="E166" s="27" t="s">
        <v>290</v>
      </c>
      <c r="F166" s="28" t="s">
        <v>698</v>
      </c>
      <c r="G166" s="16">
        <v>1843.4</v>
      </c>
    </row>
    <row r="167" spans="1:7" ht="63">
      <c r="A167" s="15" t="s">
        <v>289</v>
      </c>
      <c r="B167" s="42">
        <v>907</v>
      </c>
      <c r="C167" s="26">
        <v>7</v>
      </c>
      <c r="D167" s="26">
        <v>2</v>
      </c>
      <c r="E167" s="27" t="s">
        <v>288</v>
      </c>
      <c r="F167" s="28" t="s">
        <v>698</v>
      </c>
      <c r="G167" s="16">
        <v>1843.4</v>
      </c>
    </row>
    <row r="168" spans="1:7" ht="63">
      <c r="A168" s="15" t="s">
        <v>287</v>
      </c>
      <c r="B168" s="42">
        <v>907</v>
      </c>
      <c r="C168" s="26">
        <v>7</v>
      </c>
      <c r="D168" s="26">
        <v>2</v>
      </c>
      <c r="E168" s="27" t="s">
        <v>286</v>
      </c>
      <c r="F168" s="28" t="s">
        <v>698</v>
      </c>
      <c r="G168" s="16">
        <v>601.4</v>
      </c>
    </row>
    <row r="169" spans="1:7" ht="31.5">
      <c r="A169" s="15" t="s">
        <v>711</v>
      </c>
      <c r="B169" s="42">
        <v>907</v>
      </c>
      <c r="C169" s="26">
        <v>7</v>
      </c>
      <c r="D169" s="26">
        <v>2</v>
      </c>
      <c r="E169" s="27" t="s">
        <v>286</v>
      </c>
      <c r="F169" s="28" t="s">
        <v>710</v>
      </c>
      <c r="G169" s="16">
        <v>601.4</v>
      </c>
    </row>
    <row r="170" spans="1:7" ht="94.5">
      <c r="A170" s="15" t="s">
        <v>285</v>
      </c>
      <c r="B170" s="42">
        <v>907</v>
      </c>
      <c r="C170" s="26">
        <v>7</v>
      </c>
      <c r="D170" s="26">
        <v>2</v>
      </c>
      <c r="E170" s="27" t="s">
        <v>284</v>
      </c>
      <c r="F170" s="28" t="s">
        <v>698</v>
      </c>
      <c r="G170" s="16">
        <v>1234.7</v>
      </c>
    </row>
    <row r="171" spans="1:7" ht="31.5">
      <c r="A171" s="15" t="s">
        <v>711</v>
      </c>
      <c r="B171" s="42">
        <v>907</v>
      </c>
      <c r="C171" s="26">
        <v>7</v>
      </c>
      <c r="D171" s="26">
        <v>2</v>
      </c>
      <c r="E171" s="27" t="s">
        <v>284</v>
      </c>
      <c r="F171" s="28" t="s">
        <v>710</v>
      </c>
      <c r="G171" s="16">
        <v>1234.7</v>
      </c>
    </row>
    <row r="172" spans="1:7" ht="31.5">
      <c r="A172" s="15" t="s">
        <v>283</v>
      </c>
      <c r="B172" s="42">
        <v>907</v>
      </c>
      <c r="C172" s="26">
        <v>7</v>
      </c>
      <c r="D172" s="26">
        <v>2</v>
      </c>
      <c r="E172" s="27" t="s">
        <v>282</v>
      </c>
      <c r="F172" s="28" t="s">
        <v>698</v>
      </c>
      <c r="G172" s="16">
        <v>7.3</v>
      </c>
    </row>
    <row r="173" spans="1:7" ht="31.5">
      <c r="A173" s="15" t="s">
        <v>711</v>
      </c>
      <c r="B173" s="42">
        <v>907</v>
      </c>
      <c r="C173" s="26">
        <v>7</v>
      </c>
      <c r="D173" s="26">
        <v>2</v>
      </c>
      <c r="E173" s="27" t="s">
        <v>282</v>
      </c>
      <c r="F173" s="28" t="s">
        <v>710</v>
      </c>
      <c r="G173" s="16">
        <v>7.3</v>
      </c>
    </row>
    <row r="174" spans="1:7" ht="31.5">
      <c r="A174" s="15" t="s">
        <v>134</v>
      </c>
      <c r="B174" s="42">
        <v>907</v>
      </c>
      <c r="C174" s="26">
        <v>7</v>
      </c>
      <c r="D174" s="26">
        <v>2</v>
      </c>
      <c r="E174" s="27" t="s">
        <v>133</v>
      </c>
      <c r="F174" s="28" t="s">
        <v>698</v>
      </c>
      <c r="G174" s="16">
        <v>5058</v>
      </c>
    </row>
    <row r="175" spans="1:7" ht="31.5">
      <c r="A175" s="15" t="s">
        <v>132</v>
      </c>
      <c r="B175" s="42">
        <v>907</v>
      </c>
      <c r="C175" s="26">
        <v>7</v>
      </c>
      <c r="D175" s="26">
        <v>2</v>
      </c>
      <c r="E175" s="27" t="s">
        <v>131</v>
      </c>
      <c r="F175" s="28" t="s">
        <v>698</v>
      </c>
      <c r="G175" s="16">
        <v>5058</v>
      </c>
    </row>
    <row r="176" spans="1:7" ht="47.25">
      <c r="A176" s="15" t="s">
        <v>281</v>
      </c>
      <c r="B176" s="42">
        <v>907</v>
      </c>
      <c r="C176" s="26">
        <v>7</v>
      </c>
      <c r="D176" s="26">
        <v>2</v>
      </c>
      <c r="E176" s="27" t="s">
        <v>280</v>
      </c>
      <c r="F176" s="28" t="s">
        <v>698</v>
      </c>
      <c r="G176" s="16">
        <v>1563.7</v>
      </c>
    </row>
    <row r="177" spans="1:7" ht="31.5">
      <c r="A177" s="15" t="s">
        <v>711</v>
      </c>
      <c r="B177" s="42">
        <v>907</v>
      </c>
      <c r="C177" s="26">
        <v>7</v>
      </c>
      <c r="D177" s="26">
        <v>2</v>
      </c>
      <c r="E177" s="27" t="s">
        <v>280</v>
      </c>
      <c r="F177" s="28" t="s">
        <v>710</v>
      </c>
      <c r="G177" s="16">
        <v>1563.7</v>
      </c>
    </row>
    <row r="178" spans="1:7" ht="78.75">
      <c r="A178" s="15" t="s">
        <v>279</v>
      </c>
      <c r="B178" s="42">
        <v>907</v>
      </c>
      <c r="C178" s="26">
        <v>7</v>
      </c>
      <c r="D178" s="26">
        <v>2</v>
      </c>
      <c r="E178" s="27" t="s">
        <v>278</v>
      </c>
      <c r="F178" s="28" t="s">
        <v>698</v>
      </c>
      <c r="G178" s="16">
        <v>1294.5999999999999</v>
      </c>
    </row>
    <row r="179" spans="1:7" ht="31.5">
      <c r="A179" s="15" t="s">
        <v>711</v>
      </c>
      <c r="B179" s="42">
        <v>907</v>
      </c>
      <c r="C179" s="26">
        <v>7</v>
      </c>
      <c r="D179" s="26">
        <v>2</v>
      </c>
      <c r="E179" s="27" t="s">
        <v>278</v>
      </c>
      <c r="F179" s="28" t="s">
        <v>710</v>
      </c>
      <c r="G179" s="16">
        <v>1294.5999999999999</v>
      </c>
    </row>
    <row r="180" spans="1:7" ht="63">
      <c r="A180" s="15" t="s">
        <v>277</v>
      </c>
      <c r="B180" s="42">
        <v>907</v>
      </c>
      <c r="C180" s="26">
        <v>7</v>
      </c>
      <c r="D180" s="26">
        <v>2</v>
      </c>
      <c r="E180" s="27" t="s">
        <v>276</v>
      </c>
      <c r="F180" s="28" t="s">
        <v>698</v>
      </c>
      <c r="G180" s="16">
        <v>752.1</v>
      </c>
    </row>
    <row r="181" spans="1:7" ht="31.5">
      <c r="A181" s="15" t="s">
        <v>711</v>
      </c>
      <c r="B181" s="42">
        <v>907</v>
      </c>
      <c r="C181" s="26">
        <v>7</v>
      </c>
      <c r="D181" s="26">
        <v>2</v>
      </c>
      <c r="E181" s="27" t="s">
        <v>276</v>
      </c>
      <c r="F181" s="28" t="s">
        <v>710</v>
      </c>
      <c r="G181" s="16">
        <v>752.1</v>
      </c>
    </row>
    <row r="182" spans="1:7" ht="78.75">
      <c r="A182" s="15" t="s">
        <v>130</v>
      </c>
      <c r="B182" s="42">
        <v>907</v>
      </c>
      <c r="C182" s="26">
        <v>7</v>
      </c>
      <c r="D182" s="26">
        <v>2</v>
      </c>
      <c r="E182" s="27" t="s">
        <v>128</v>
      </c>
      <c r="F182" s="28" t="s">
        <v>698</v>
      </c>
      <c r="G182" s="16">
        <v>1447.6</v>
      </c>
    </row>
    <row r="183" spans="1:7" ht="31.5">
      <c r="A183" s="15" t="s">
        <v>711</v>
      </c>
      <c r="B183" s="42">
        <v>907</v>
      </c>
      <c r="C183" s="26">
        <v>7</v>
      </c>
      <c r="D183" s="26">
        <v>2</v>
      </c>
      <c r="E183" s="27" t="s">
        <v>128</v>
      </c>
      <c r="F183" s="28" t="s">
        <v>710</v>
      </c>
      <c r="G183" s="16">
        <v>1447.6</v>
      </c>
    </row>
    <row r="184" spans="1:7" ht="47.25">
      <c r="A184" s="15" t="s">
        <v>273</v>
      </c>
      <c r="B184" s="42">
        <v>907</v>
      </c>
      <c r="C184" s="26">
        <v>7</v>
      </c>
      <c r="D184" s="26">
        <v>2</v>
      </c>
      <c r="E184" s="27" t="s">
        <v>272</v>
      </c>
      <c r="F184" s="28" t="s">
        <v>698</v>
      </c>
      <c r="G184" s="16">
        <v>15</v>
      </c>
    </row>
    <row r="185" spans="1:7" ht="47.25">
      <c r="A185" s="15" t="s">
        <v>271</v>
      </c>
      <c r="B185" s="42">
        <v>907</v>
      </c>
      <c r="C185" s="26">
        <v>7</v>
      </c>
      <c r="D185" s="26">
        <v>2</v>
      </c>
      <c r="E185" s="27" t="s">
        <v>270</v>
      </c>
      <c r="F185" s="28" t="s">
        <v>698</v>
      </c>
      <c r="G185" s="16">
        <v>15</v>
      </c>
    </row>
    <row r="186" spans="1:7" ht="47.25">
      <c r="A186" s="15" t="s">
        <v>269</v>
      </c>
      <c r="B186" s="42">
        <v>907</v>
      </c>
      <c r="C186" s="26">
        <v>7</v>
      </c>
      <c r="D186" s="26">
        <v>2</v>
      </c>
      <c r="E186" s="27" t="s">
        <v>268</v>
      </c>
      <c r="F186" s="28" t="s">
        <v>698</v>
      </c>
      <c r="G186" s="16">
        <v>15</v>
      </c>
    </row>
    <row r="187" spans="1:7" ht="31.5">
      <c r="A187" s="15" t="s">
        <v>711</v>
      </c>
      <c r="B187" s="42">
        <v>907</v>
      </c>
      <c r="C187" s="26">
        <v>7</v>
      </c>
      <c r="D187" s="26">
        <v>2</v>
      </c>
      <c r="E187" s="27" t="s">
        <v>268</v>
      </c>
      <c r="F187" s="28" t="s">
        <v>710</v>
      </c>
      <c r="G187" s="16">
        <v>15</v>
      </c>
    </row>
    <row r="188" spans="1:7">
      <c r="A188" s="15" t="s">
        <v>267</v>
      </c>
      <c r="B188" s="42">
        <v>907</v>
      </c>
      <c r="C188" s="26">
        <v>7</v>
      </c>
      <c r="D188" s="26">
        <v>3</v>
      </c>
      <c r="E188" s="27" t="s">
        <v>698</v>
      </c>
      <c r="F188" s="28" t="s">
        <v>698</v>
      </c>
      <c r="G188" s="16">
        <v>33043.800000000003</v>
      </c>
    </row>
    <row r="189" spans="1:7">
      <c r="A189" s="15" t="s">
        <v>266</v>
      </c>
      <c r="B189" s="42">
        <v>907</v>
      </c>
      <c r="C189" s="26">
        <v>7</v>
      </c>
      <c r="D189" s="26">
        <v>3</v>
      </c>
      <c r="E189" s="27" t="s">
        <v>265</v>
      </c>
      <c r="F189" s="28" t="s">
        <v>698</v>
      </c>
      <c r="G189" s="16">
        <v>32943.300000000003</v>
      </c>
    </row>
    <row r="190" spans="1:7" ht="31.5">
      <c r="A190" s="15" t="s">
        <v>188</v>
      </c>
      <c r="B190" s="42">
        <v>907</v>
      </c>
      <c r="C190" s="26">
        <v>7</v>
      </c>
      <c r="D190" s="26">
        <v>3</v>
      </c>
      <c r="E190" s="27" t="s">
        <v>264</v>
      </c>
      <c r="F190" s="28" t="s">
        <v>698</v>
      </c>
      <c r="G190" s="16">
        <v>16437.400000000001</v>
      </c>
    </row>
    <row r="191" spans="1:7" ht="61.9" customHeight="1">
      <c r="A191" s="15" t="s">
        <v>697</v>
      </c>
      <c r="B191" s="42">
        <v>907</v>
      </c>
      <c r="C191" s="26">
        <v>7</v>
      </c>
      <c r="D191" s="26">
        <v>3</v>
      </c>
      <c r="E191" s="27" t="s">
        <v>264</v>
      </c>
      <c r="F191" s="28" t="s">
        <v>696</v>
      </c>
      <c r="G191" s="16">
        <v>14206.1</v>
      </c>
    </row>
    <row r="192" spans="1:7" ht="31.5">
      <c r="A192" s="15" t="s">
        <v>711</v>
      </c>
      <c r="B192" s="42">
        <v>907</v>
      </c>
      <c r="C192" s="26">
        <v>7</v>
      </c>
      <c r="D192" s="26">
        <v>3</v>
      </c>
      <c r="E192" s="27" t="s">
        <v>264</v>
      </c>
      <c r="F192" s="28" t="s">
        <v>710</v>
      </c>
      <c r="G192" s="16">
        <v>1867.3</v>
      </c>
    </row>
    <row r="193" spans="1:7">
      <c r="A193" s="15" t="s">
        <v>707</v>
      </c>
      <c r="B193" s="42">
        <v>907</v>
      </c>
      <c r="C193" s="26">
        <v>7</v>
      </c>
      <c r="D193" s="26">
        <v>3</v>
      </c>
      <c r="E193" s="27" t="s">
        <v>264</v>
      </c>
      <c r="F193" s="28" t="s">
        <v>705</v>
      </c>
      <c r="G193" s="16">
        <v>364</v>
      </c>
    </row>
    <row r="194" spans="1:7" ht="47.25">
      <c r="A194" s="15" t="s">
        <v>699</v>
      </c>
      <c r="B194" s="42">
        <v>907</v>
      </c>
      <c r="C194" s="26">
        <v>7</v>
      </c>
      <c r="D194" s="26">
        <v>3</v>
      </c>
      <c r="E194" s="27" t="s">
        <v>263</v>
      </c>
      <c r="F194" s="28" t="s">
        <v>698</v>
      </c>
      <c r="G194" s="16">
        <v>15086.2</v>
      </c>
    </row>
    <row r="195" spans="1:7" ht="61.9" customHeight="1">
      <c r="A195" s="15" t="s">
        <v>697</v>
      </c>
      <c r="B195" s="42">
        <v>907</v>
      </c>
      <c r="C195" s="26">
        <v>7</v>
      </c>
      <c r="D195" s="26">
        <v>3</v>
      </c>
      <c r="E195" s="27" t="s">
        <v>263</v>
      </c>
      <c r="F195" s="28" t="s">
        <v>696</v>
      </c>
      <c r="G195" s="16">
        <v>14010.9</v>
      </c>
    </row>
    <row r="196" spans="1:7" ht="31.5">
      <c r="A196" s="15" t="s">
        <v>711</v>
      </c>
      <c r="B196" s="42">
        <v>907</v>
      </c>
      <c r="C196" s="26">
        <v>7</v>
      </c>
      <c r="D196" s="26">
        <v>3</v>
      </c>
      <c r="E196" s="27" t="s">
        <v>263</v>
      </c>
      <c r="F196" s="28" t="s">
        <v>710</v>
      </c>
      <c r="G196" s="16">
        <v>1075.3</v>
      </c>
    </row>
    <row r="197" spans="1:7" ht="31.5">
      <c r="A197" s="15" t="s">
        <v>122</v>
      </c>
      <c r="B197" s="42">
        <v>907</v>
      </c>
      <c r="C197" s="26">
        <v>7</v>
      </c>
      <c r="D197" s="26">
        <v>3</v>
      </c>
      <c r="E197" s="27" t="s">
        <v>262</v>
      </c>
      <c r="F197" s="28" t="s">
        <v>698</v>
      </c>
      <c r="G197" s="16">
        <v>1419.7</v>
      </c>
    </row>
    <row r="198" spans="1:7" ht="31.5">
      <c r="A198" s="15" t="s">
        <v>711</v>
      </c>
      <c r="B198" s="42">
        <v>907</v>
      </c>
      <c r="C198" s="26">
        <v>7</v>
      </c>
      <c r="D198" s="26">
        <v>3</v>
      </c>
      <c r="E198" s="27" t="s">
        <v>262</v>
      </c>
      <c r="F198" s="28" t="s">
        <v>710</v>
      </c>
      <c r="G198" s="16">
        <v>1419.7</v>
      </c>
    </row>
    <row r="199" spans="1:7" ht="31.5">
      <c r="A199" s="15" t="s">
        <v>261</v>
      </c>
      <c r="B199" s="42">
        <v>907</v>
      </c>
      <c r="C199" s="26">
        <v>7</v>
      </c>
      <c r="D199" s="26">
        <v>3</v>
      </c>
      <c r="E199" s="27" t="s">
        <v>260</v>
      </c>
      <c r="F199" s="28" t="s">
        <v>698</v>
      </c>
      <c r="G199" s="16">
        <v>76.3</v>
      </c>
    </row>
    <row r="200" spans="1:7" ht="78.75">
      <c r="A200" s="15" t="s">
        <v>259</v>
      </c>
      <c r="B200" s="42">
        <v>907</v>
      </c>
      <c r="C200" s="26">
        <v>7</v>
      </c>
      <c r="D200" s="26">
        <v>3</v>
      </c>
      <c r="E200" s="27" t="s">
        <v>258</v>
      </c>
      <c r="F200" s="28" t="s">
        <v>698</v>
      </c>
      <c r="G200" s="16">
        <v>76.3</v>
      </c>
    </row>
    <row r="201" spans="1:7" ht="47.25">
      <c r="A201" s="15" t="s">
        <v>257</v>
      </c>
      <c r="B201" s="42">
        <v>907</v>
      </c>
      <c r="C201" s="26">
        <v>7</v>
      </c>
      <c r="D201" s="26">
        <v>3</v>
      </c>
      <c r="E201" s="27" t="s">
        <v>256</v>
      </c>
      <c r="F201" s="28" t="s">
        <v>698</v>
      </c>
      <c r="G201" s="16">
        <v>76.3</v>
      </c>
    </row>
    <row r="202" spans="1:7" ht="31.5">
      <c r="A202" s="15" t="s">
        <v>711</v>
      </c>
      <c r="B202" s="42">
        <v>907</v>
      </c>
      <c r="C202" s="26">
        <v>7</v>
      </c>
      <c r="D202" s="26">
        <v>3</v>
      </c>
      <c r="E202" s="27" t="s">
        <v>256</v>
      </c>
      <c r="F202" s="28" t="s">
        <v>710</v>
      </c>
      <c r="G202" s="16">
        <v>76.3</v>
      </c>
    </row>
    <row r="203" spans="1:7" ht="63">
      <c r="A203" s="15" t="s">
        <v>101</v>
      </c>
      <c r="B203" s="42">
        <v>907</v>
      </c>
      <c r="C203" s="26">
        <v>7</v>
      </c>
      <c r="D203" s="26">
        <v>3</v>
      </c>
      <c r="E203" s="27" t="s">
        <v>100</v>
      </c>
      <c r="F203" s="28" t="s">
        <v>698</v>
      </c>
      <c r="G203" s="16">
        <v>24.2</v>
      </c>
    </row>
    <row r="204" spans="1:7" ht="94.5">
      <c r="A204" s="15" t="s">
        <v>99</v>
      </c>
      <c r="B204" s="42">
        <v>907</v>
      </c>
      <c r="C204" s="26">
        <v>7</v>
      </c>
      <c r="D204" s="26">
        <v>3</v>
      </c>
      <c r="E204" s="27" t="s">
        <v>98</v>
      </c>
      <c r="F204" s="28" t="s">
        <v>698</v>
      </c>
      <c r="G204" s="16">
        <v>24.2</v>
      </c>
    </row>
    <row r="205" spans="1:7" ht="63">
      <c r="A205" s="15" t="s">
        <v>255</v>
      </c>
      <c r="B205" s="42">
        <v>907</v>
      </c>
      <c r="C205" s="26">
        <v>7</v>
      </c>
      <c r="D205" s="26">
        <v>3</v>
      </c>
      <c r="E205" s="27" t="s">
        <v>254</v>
      </c>
      <c r="F205" s="28" t="s">
        <v>698</v>
      </c>
      <c r="G205" s="16">
        <v>24.2</v>
      </c>
    </row>
    <row r="206" spans="1:7" ht="31.5">
      <c r="A206" s="15" t="s">
        <v>711</v>
      </c>
      <c r="B206" s="42">
        <v>907</v>
      </c>
      <c r="C206" s="26">
        <v>7</v>
      </c>
      <c r="D206" s="26">
        <v>3</v>
      </c>
      <c r="E206" s="27" t="s">
        <v>254</v>
      </c>
      <c r="F206" s="28" t="s">
        <v>710</v>
      </c>
      <c r="G206" s="16">
        <v>24.2</v>
      </c>
    </row>
    <row r="207" spans="1:7" ht="31.5">
      <c r="A207" s="15" t="s">
        <v>28</v>
      </c>
      <c r="B207" s="42">
        <v>907</v>
      </c>
      <c r="C207" s="26">
        <v>7</v>
      </c>
      <c r="D207" s="26">
        <v>5</v>
      </c>
      <c r="E207" s="27" t="s">
        <v>698</v>
      </c>
      <c r="F207" s="28" t="s">
        <v>698</v>
      </c>
      <c r="G207" s="16">
        <v>356</v>
      </c>
    </row>
    <row r="208" spans="1:7" ht="31.5">
      <c r="A208" s="15" t="s">
        <v>27</v>
      </c>
      <c r="B208" s="42">
        <v>907</v>
      </c>
      <c r="C208" s="26">
        <v>7</v>
      </c>
      <c r="D208" s="26">
        <v>5</v>
      </c>
      <c r="E208" s="27" t="s">
        <v>26</v>
      </c>
      <c r="F208" s="28" t="s">
        <v>698</v>
      </c>
      <c r="G208" s="16">
        <v>356</v>
      </c>
    </row>
    <row r="209" spans="1:7">
      <c r="A209" s="15" t="s">
        <v>25</v>
      </c>
      <c r="B209" s="42">
        <v>907</v>
      </c>
      <c r="C209" s="26">
        <v>7</v>
      </c>
      <c r="D209" s="26">
        <v>5</v>
      </c>
      <c r="E209" s="27" t="s">
        <v>24</v>
      </c>
      <c r="F209" s="28" t="s">
        <v>698</v>
      </c>
      <c r="G209" s="16">
        <v>356</v>
      </c>
    </row>
    <row r="210" spans="1:7" ht="31.5">
      <c r="A210" s="15" t="s">
        <v>711</v>
      </c>
      <c r="B210" s="42">
        <v>907</v>
      </c>
      <c r="C210" s="26">
        <v>7</v>
      </c>
      <c r="D210" s="26">
        <v>5</v>
      </c>
      <c r="E210" s="27" t="s">
        <v>24</v>
      </c>
      <c r="F210" s="28" t="s">
        <v>710</v>
      </c>
      <c r="G210" s="16">
        <v>356</v>
      </c>
    </row>
    <row r="211" spans="1:7">
      <c r="A211" s="15" t="s">
        <v>13</v>
      </c>
      <c r="B211" s="42">
        <v>907</v>
      </c>
      <c r="C211" s="26">
        <v>7</v>
      </c>
      <c r="D211" s="26">
        <v>7</v>
      </c>
      <c r="E211" s="27" t="s">
        <v>698</v>
      </c>
      <c r="F211" s="28" t="s">
        <v>698</v>
      </c>
      <c r="G211" s="16">
        <v>3089.7</v>
      </c>
    </row>
    <row r="212" spans="1:7" ht="47.25">
      <c r="A212" s="15" t="s">
        <v>231</v>
      </c>
      <c r="B212" s="42">
        <v>907</v>
      </c>
      <c r="C212" s="26">
        <v>7</v>
      </c>
      <c r="D212" s="26">
        <v>7</v>
      </c>
      <c r="E212" s="27" t="s">
        <v>230</v>
      </c>
      <c r="F212" s="28" t="s">
        <v>698</v>
      </c>
      <c r="G212" s="16">
        <v>3089.7</v>
      </c>
    </row>
    <row r="213" spans="1:7" ht="63">
      <c r="A213" s="15" t="s">
        <v>229</v>
      </c>
      <c r="B213" s="42">
        <v>907</v>
      </c>
      <c r="C213" s="26">
        <v>7</v>
      </c>
      <c r="D213" s="26">
        <v>7</v>
      </c>
      <c r="E213" s="27" t="s">
        <v>228</v>
      </c>
      <c r="F213" s="28" t="s">
        <v>698</v>
      </c>
      <c r="G213" s="16">
        <v>3089.7</v>
      </c>
    </row>
    <row r="214" spans="1:7" ht="126">
      <c r="A214" s="15" t="s">
        <v>253</v>
      </c>
      <c r="B214" s="42">
        <v>907</v>
      </c>
      <c r="C214" s="26">
        <v>7</v>
      </c>
      <c r="D214" s="26">
        <v>7</v>
      </c>
      <c r="E214" s="27" t="s">
        <v>252</v>
      </c>
      <c r="F214" s="28" t="s">
        <v>698</v>
      </c>
      <c r="G214" s="16">
        <v>2609.6999999999998</v>
      </c>
    </row>
    <row r="215" spans="1:7" ht="31.5">
      <c r="A215" s="15" t="s">
        <v>711</v>
      </c>
      <c r="B215" s="42">
        <v>907</v>
      </c>
      <c r="C215" s="26">
        <v>7</v>
      </c>
      <c r="D215" s="26">
        <v>7</v>
      </c>
      <c r="E215" s="27" t="s">
        <v>252</v>
      </c>
      <c r="F215" s="28" t="s">
        <v>710</v>
      </c>
      <c r="G215" s="16">
        <v>2609.6999999999998</v>
      </c>
    </row>
    <row r="216" spans="1:7">
      <c r="A216" s="15" t="s">
        <v>251</v>
      </c>
      <c r="B216" s="42">
        <v>907</v>
      </c>
      <c r="C216" s="26">
        <v>7</v>
      </c>
      <c r="D216" s="26">
        <v>7</v>
      </c>
      <c r="E216" s="27" t="s">
        <v>250</v>
      </c>
      <c r="F216" s="28" t="s">
        <v>698</v>
      </c>
      <c r="G216" s="16">
        <v>480</v>
      </c>
    </row>
    <row r="217" spans="1:7" ht="31.5">
      <c r="A217" s="15" t="s">
        <v>711</v>
      </c>
      <c r="B217" s="42">
        <v>907</v>
      </c>
      <c r="C217" s="26">
        <v>7</v>
      </c>
      <c r="D217" s="26">
        <v>7</v>
      </c>
      <c r="E217" s="27" t="s">
        <v>250</v>
      </c>
      <c r="F217" s="28" t="s">
        <v>710</v>
      </c>
      <c r="G217" s="16">
        <v>480</v>
      </c>
    </row>
    <row r="218" spans="1:7">
      <c r="A218" s="15" t="s">
        <v>249</v>
      </c>
      <c r="B218" s="42">
        <v>907</v>
      </c>
      <c r="C218" s="26">
        <v>7</v>
      </c>
      <c r="D218" s="26">
        <v>9</v>
      </c>
      <c r="E218" s="27" t="s">
        <v>698</v>
      </c>
      <c r="F218" s="28" t="s">
        <v>698</v>
      </c>
      <c r="G218" s="16">
        <v>11928.6</v>
      </c>
    </row>
    <row r="219" spans="1:7" ht="31.5">
      <c r="A219" s="15" t="s">
        <v>715</v>
      </c>
      <c r="B219" s="42">
        <v>907</v>
      </c>
      <c r="C219" s="26">
        <v>7</v>
      </c>
      <c r="D219" s="26">
        <v>9</v>
      </c>
      <c r="E219" s="27" t="s">
        <v>714</v>
      </c>
      <c r="F219" s="28" t="s">
        <v>698</v>
      </c>
      <c r="G219" s="16">
        <f>G220</f>
        <v>3398.3</v>
      </c>
    </row>
    <row r="220" spans="1:7">
      <c r="A220" s="15" t="s">
        <v>713</v>
      </c>
      <c r="B220" s="42">
        <v>907</v>
      </c>
      <c r="C220" s="26">
        <v>7</v>
      </c>
      <c r="D220" s="26">
        <v>9</v>
      </c>
      <c r="E220" s="27" t="s">
        <v>712</v>
      </c>
      <c r="F220" s="28" t="s">
        <v>698</v>
      </c>
      <c r="G220" s="16">
        <f>G221+G225</f>
        <v>3398.3</v>
      </c>
    </row>
    <row r="221" spans="1:7" ht="31.5">
      <c r="A221" s="15" t="s">
        <v>701</v>
      </c>
      <c r="B221" s="42">
        <v>907</v>
      </c>
      <c r="C221" s="26">
        <v>7</v>
      </c>
      <c r="D221" s="26">
        <v>9</v>
      </c>
      <c r="E221" s="27" t="s">
        <v>706</v>
      </c>
      <c r="F221" s="28" t="s">
        <v>698</v>
      </c>
      <c r="G221" s="16">
        <f>G222+G223+G224</f>
        <v>2916.2000000000003</v>
      </c>
    </row>
    <row r="222" spans="1:7" ht="61.9" customHeight="1">
      <c r="A222" s="15" t="s">
        <v>697</v>
      </c>
      <c r="B222" s="42">
        <v>907</v>
      </c>
      <c r="C222" s="26">
        <v>7</v>
      </c>
      <c r="D222" s="26">
        <v>9</v>
      </c>
      <c r="E222" s="27" t="s">
        <v>706</v>
      </c>
      <c r="F222" s="28" t="s">
        <v>696</v>
      </c>
      <c r="G222" s="16">
        <v>2592.1</v>
      </c>
    </row>
    <row r="223" spans="1:7" ht="31.5">
      <c r="A223" s="15" t="s">
        <v>711</v>
      </c>
      <c r="B223" s="42">
        <v>907</v>
      </c>
      <c r="C223" s="26">
        <v>7</v>
      </c>
      <c r="D223" s="26">
        <v>9</v>
      </c>
      <c r="E223" s="27" t="s">
        <v>706</v>
      </c>
      <c r="F223" s="28" t="s">
        <v>710</v>
      </c>
      <c r="G223" s="16">
        <f>313.3+8</f>
        <v>321.3</v>
      </c>
    </row>
    <row r="224" spans="1:7">
      <c r="A224" s="15" t="s">
        <v>707</v>
      </c>
      <c r="B224" s="42">
        <v>907</v>
      </c>
      <c r="C224" s="26">
        <v>7</v>
      </c>
      <c r="D224" s="26">
        <v>9</v>
      </c>
      <c r="E224" s="27" t="s">
        <v>706</v>
      </c>
      <c r="F224" s="28" t="s">
        <v>705</v>
      </c>
      <c r="G224" s="16">
        <v>2.8</v>
      </c>
    </row>
    <row r="225" spans="1:7" ht="47.25">
      <c r="A225" s="15" t="s">
        <v>699</v>
      </c>
      <c r="B225" s="42">
        <v>907</v>
      </c>
      <c r="C225" s="26">
        <v>7</v>
      </c>
      <c r="D225" s="26">
        <v>9</v>
      </c>
      <c r="E225" s="27" t="s">
        <v>704</v>
      </c>
      <c r="F225" s="28" t="s">
        <v>698</v>
      </c>
      <c r="G225" s="16">
        <v>482.1</v>
      </c>
    </row>
    <row r="226" spans="1:7" ht="61.9" customHeight="1">
      <c r="A226" s="15" t="s">
        <v>697</v>
      </c>
      <c r="B226" s="42">
        <v>907</v>
      </c>
      <c r="C226" s="26">
        <v>7</v>
      </c>
      <c r="D226" s="26">
        <v>9</v>
      </c>
      <c r="E226" s="27" t="s">
        <v>704</v>
      </c>
      <c r="F226" s="28" t="s">
        <v>696</v>
      </c>
      <c r="G226" s="16">
        <v>382.1</v>
      </c>
    </row>
    <row r="227" spans="1:7" ht="31.5">
      <c r="A227" s="15" t="s">
        <v>711</v>
      </c>
      <c r="B227" s="42">
        <v>907</v>
      </c>
      <c r="C227" s="26">
        <v>7</v>
      </c>
      <c r="D227" s="26">
        <v>9</v>
      </c>
      <c r="E227" s="27" t="s">
        <v>704</v>
      </c>
      <c r="F227" s="28" t="s">
        <v>710</v>
      </c>
      <c r="G227" s="16">
        <v>100</v>
      </c>
    </row>
    <row r="228" spans="1:7" ht="31.5">
      <c r="A228" s="15" t="s">
        <v>245</v>
      </c>
      <c r="B228" s="42">
        <v>907</v>
      </c>
      <c r="C228" s="26">
        <v>7</v>
      </c>
      <c r="D228" s="26">
        <v>9</v>
      </c>
      <c r="E228" s="27" t="s">
        <v>244</v>
      </c>
      <c r="F228" s="28" t="s">
        <v>698</v>
      </c>
      <c r="G228" s="16">
        <v>8013.6</v>
      </c>
    </row>
    <row r="229" spans="1:7" ht="31.5">
      <c r="A229" s="15" t="s">
        <v>243</v>
      </c>
      <c r="B229" s="42">
        <v>907</v>
      </c>
      <c r="C229" s="26">
        <v>7</v>
      </c>
      <c r="D229" s="26">
        <v>9</v>
      </c>
      <c r="E229" s="27" t="s">
        <v>242</v>
      </c>
      <c r="F229" s="28" t="s">
        <v>698</v>
      </c>
      <c r="G229" s="16">
        <v>8013.6</v>
      </c>
    </row>
    <row r="230" spans="1:7" ht="31.5">
      <c r="A230" s="15" t="s">
        <v>188</v>
      </c>
      <c r="B230" s="42">
        <v>907</v>
      </c>
      <c r="C230" s="26">
        <v>7</v>
      </c>
      <c r="D230" s="26">
        <v>9</v>
      </c>
      <c r="E230" s="27" t="s">
        <v>241</v>
      </c>
      <c r="F230" s="28" t="s">
        <v>698</v>
      </c>
      <c r="G230" s="16">
        <v>5492.8</v>
      </c>
    </row>
    <row r="231" spans="1:7" ht="61.9" customHeight="1">
      <c r="A231" s="15" t="s">
        <v>697</v>
      </c>
      <c r="B231" s="42">
        <v>907</v>
      </c>
      <c r="C231" s="26">
        <v>7</v>
      </c>
      <c r="D231" s="26">
        <v>9</v>
      </c>
      <c r="E231" s="27" t="s">
        <v>241</v>
      </c>
      <c r="F231" s="28" t="s">
        <v>696</v>
      </c>
      <c r="G231" s="16">
        <v>5137.8</v>
      </c>
    </row>
    <row r="232" spans="1:7" ht="31.5">
      <c r="A232" s="15" t="s">
        <v>711</v>
      </c>
      <c r="B232" s="42">
        <v>907</v>
      </c>
      <c r="C232" s="26">
        <v>7</v>
      </c>
      <c r="D232" s="26">
        <v>9</v>
      </c>
      <c r="E232" s="27" t="s">
        <v>241</v>
      </c>
      <c r="F232" s="28" t="s">
        <v>710</v>
      </c>
      <c r="G232" s="16">
        <v>353.8</v>
      </c>
    </row>
    <row r="233" spans="1:7">
      <c r="A233" s="15" t="s">
        <v>707</v>
      </c>
      <c r="B233" s="42">
        <v>907</v>
      </c>
      <c r="C233" s="26">
        <v>7</v>
      </c>
      <c r="D233" s="26">
        <v>9</v>
      </c>
      <c r="E233" s="27" t="s">
        <v>241</v>
      </c>
      <c r="F233" s="28" t="s">
        <v>705</v>
      </c>
      <c r="G233" s="16">
        <v>1.2</v>
      </c>
    </row>
    <row r="234" spans="1:7" ht="47.25">
      <c r="A234" s="15" t="s">
        <v>699</v>
      </c>
      <c r="B234" s="42">
        <v>907</v>
      </c>
      <c r="C234" s="26">
        <v>7</v>
      </c>
      <c r="D234" s="26">
        <v>9</v>
      </c>
      <c r="E234" s="27" t="s">
        <v>240</v>
      </c>
      <c r="F234" s="28" t="s">
        <v>698</v>
      </c>
      <c r="G234" s="16">
        <v>2520.8000000000002</v>
      </c>
    </row>
    <row r="235" spans="1:7" ht="61.9" customHeight="1">
      <c r="A235" s="15" t="s">
        <v>697</v>
      </c>
      <c r="B235" s="42">
        <v>907</v>
      </c>
      <c r="C235" s="26">
        <v>7</v>
      </c>
      <c r="D235" s="26">
        <v>9</v>
      </c>
      <c r="E235" s="27" t="s">
        <v>240</v>
      </c>
      <c r="F235" s="28" t="s">
        <v>696</v>
      </c>
      <c r="G235" s="16">
        <v>2520.8000000000002</v>
      </c>
    </row>
    <row r="236" spans="1:7">
      <c r="A236" s="15" t="s">
        <v>239</v>
      </c>
      <c r="B236" s="42">
        <v>907</v>
      </c>
      <c r="C236" s="26">
        <v>7</v>
      </c>
      <c r="D236" s="26">
        <v>9</v>
      </c>
      <c r="E236" s="27" t="s">
        <v>238</v>
      </c>
      <c r="F236" s="28" t="s">
        <v>698</v>
      </c>
      <c r="G236" s="16">
        <v>242.3</v>
      </c>
    </row>
    <row r="237" spans="1:7">
      <c r="A237" s="15" t="s">
        <v>237</v>
      </c>
      <c r="B237" s="42">
        <v>907</v>
      </c>
      <c r="C237" s="26">
        <v>7</v>
      </c>
      <c r="D237" s="26">
        <v>9</v>
      </c>
      <c r="E237" s="27" t="s">
        <v>236</v>
      </c>
      <c r="F237" s="28" t="s">
        <v>698</v>
      </c>
      <c r="G237" s="16">
        <v>242.3</v>
      </c>
    </row>
    <row r="238" spans="1:7">
      <c r="A238" s="15" t="s">
        <v>235</v>
      </c>
      <c r="B238" s="42">
        <v>907</v>
      </c>
      <c r="C238" s="26">
        <v>7</v>
      </c>
      <c r="D238" s="26">
        <v>9</v>
      </c>
      <c r="E238" s="27" t="s">
        <v>234</v>
      </c>
      <c r="F238" s="28" t="s">
        <v>698</v>
      </c>
      <c r="G238" s="16">
        <v>60.4</v>
      </c>
    </row>
    <row r="239" spans="1:7" ht="31.5">
      <c r="A239" s="15" t="s">
        <v>711</v>
      </c>
      <c r="B239" s="42">
        <v>907</v>
      </c>
      <c r="C239" s="26">
        <v>7</v>
      </c>
      <c r="D239" s="26">
        <v>9</v>
      </c>
      <c r="E239" s="27" t="s">
        <v>234</v>
      </c>
      <c r="F239" s="28" t="s">
        <v>710</v>
      </c>
      <c r="G239" s="16">
        <v>60.4</v>
      </c>
    </row>
    <row r="240" spans="1:7">
      <c r="A240" s="15" t="s">
        <v>233</v>
      </c>
      <c r="B240" s="42">
        <v>907</v>
      </c>
      <c r="C240" s="26">
        <v>7</v>
      </c>
      <c r="D240" s="26">
        <v>9</v>
      </c>
      <c r="E240" s="27" t="s">
        <v>232</v>
      </c>
      <c r="F240" s="28" t="s">
        <v>698</v>
      </c>
      <c r="G240" s="16">
        <v>181.9</v>
      </c>
    </row>
    <row r="241" spans="1:7" ht="31.5">
      <c r="A241" s="15" t="s">
        <v>711</v>
      </c>
      <c r="B241" s="42">
        <v>907</v>
      </c>
      <c r="C241" s="26">
        <v>7</v>
      </c>
      <c r="D241" s="26">
        <v>9</v>
      </c>
      <c r="E241" s="27" t="s">
        <v>232</v>
      </c>
      <c r="F241" s="28" t="s">
        <v>710</v>
      </c>
      <c r="G241" s="16">
        <v>181.9</v>
      </c>
    </row>
    <row r="242" spans="1:7" ht="47.25">
      <c r="A242" s="15" t="s">
        <v>231</v>
      </c>
      <c r="B242" s="42">
        <v>907</v>
      </c>
      <c r="C242" s="26">
        <v>7</v>
      </c>
      <c r="D242" s="26">
        <v>9</v>
      </c>
      <c r="E242" s="27" t="s">
        <v>230</v>
      </c>
      <c r="F242" s="28" t="s">
        <v>698</v>
      </c>
      <c r="G242" s="16">
        <v>207.1</v>
      </c>
    </row>
    <row r="243" spans="1:7" ht="63">
      <c r="A243" s="15" t="s">
        <v>229</v>
      </c>
      <c r="B243" s="42">
        <v>907</v>
      </c>
      <c r="C243" s="26">
        <v>7</v>
      </c>
      <c r="D243" s="26">
        <v>9</v>
      </c>
      <c r="E243" s="27" t="s">
        <v>228</v>
      </c>
      <c r="F243" s="28" t="s">
        <v>698</v>
      </c>
      <c r="G243" s="16">
        <v>207.1</v>
      </c>
    </row>
    <row r="244" spans="1:7" ht="31.15" customHeight="1">
      <c r="A244" s="15" t="s">
        <v>227</v>
      </c>
      <c r="B244" s="42">
        <v>907</v>
      </c>
      <c r="C244" s="26">
        <v>7</v>
      </c>
      <c r="D244" s="26">
        <v>9</v>
      </c>
      <c r="E244" s="27" t="s">
        <v>226</v>
      </c>
      <c r="F244" s="28" t="s">
        <v>698</v>
      </c>
      <c r="G244" s="16">
        <v>195.1</v>
      </c>
    </row>
    <row r="245" spans="1:7" ht="31.5">
      <c r="A245" s="15" t="s">
        <v>711</v>
      </c>
      <c r="B245" s="42">
        <v>907</v>
      </c>
      <c r="C245" s="26">
        <v>7</v>
      </c>
      <c r="D245" s="26">
        <v>9</v>
      </c>
      <c r="E245" s="27" t="s">
        <v>226</v>
      </c>
      <c r="F245" s="28" t="s">
        <v>710</v>
      </c>
      <c r="G245" s="16">
        <v>195.1</v>
      </c>
    </row>
    <row r="246" spans="1:7" ht="31.5">
      <c r="A246" s="15" t="s">
        <v>225</v>
      </c>
      <c r="B246" s="42">
        <v>907</v>
      </c>
      <c r="C246" s="26">
        <v>7</v>
      </c>
      <c r="D246" s="26">
        <v>9</v>
      </c>
      <c r="E246" s="27" t="s">
        <v>224</v>
      </c>
      <c r="F246" s="28" t="s">
        <v>698</v>
      </c>
      <c r="G246" s="16">
        <v>12</v>
      </c>
    </row>
    <row r="247" spans="1:7" ht="31.5">
      <c r="A247" s="15" t="s">
        <v>711</v>
      </c>
      <c r="B247" s="42">
        <v>907</v>
      </c>
      <c r="C247" s="26">
        <v>7</v>
      </c>
      <c r="D247" s="26">
        <v>9</v>
      </c>
      <c r="E247" s="27" t="s">
        <v>224</v>
      </c>
      <c r="F247" s="28" t="s">
        <v>710</v>
      </c>
      <c r="G247" s="16">
        <v>12</v>
      </c>
    </row>
    <row r="248" spans="1:7" ht="47.25">
      <c r="A248" s="15" t="s">
        <v>756</v>
      </c>
      <c r="B248" s="42">
        <v>907</v>
      </c>
      <c r="C248" s="26">
        <v>7</v>
      </c>
      <c r="D248" s="26">
        <v>9</v>
      </c>
      <c r="E248" s="27" t="s">
        <v>755</v>
      </c>
      <c r="F248" s="28" t="s">
        <v>698</v>
      </c>
      <c r="G248" s="16">
        <v>37.299999999999997</v>
      </c>
    </row>
    <row r="249" spans="1:7" ht="31.5">
      <c r="A249" s="15" t="s">
        <v>754</v>
      </c>
      <c r="B249" s="42">
        <v>907</v>
      </c>
      <c r="C249" s="26">
        <v>7</v>
      </c>
      <c r="D249" s="26">
        <v>9</v>
      </c>
      <c r="E249" s="27" t="s">
        <v>753</v>
      </c>
      <c r="F249" s="28" t="s">
        <v>698</v>
      </c>
      <c r="G249" s="16">
        <v>37.299999999999997</v>
      </c>
    </row>
    <row r="250" spans="1:7" ht="31.5">
      <c r="A250" s="15" t="s">
        <v>223</v>
      </c>
      <c r="B250" s="42">
        <v>907</v>
      </c>
      <c r="C250" s="26">
        <v>7</v>
      </c>
      <c r="D250" s="26">
        <v>9</v>
      </c>
      <c r="E250" s="27" t="s">
        <v>222</v>
      </c>
      <c r="F250" s="28" t="s">
        <v>698</v>
      </c>
      <c r="G250" s="16">
        <v>26</v>
      </c>
    </row>
    <row r="251" spans="1:7" ht="31.5">
      <c r="A251" s="15" t="s">
        <v>711</v>
      </c>
      <c r="B251" s="42">
        <v>907</v>
      </c>
      <c r="C251" s="26">
        <v>7</v>
      </c>
      <c r="D251" s="26">
        <v>9</v>
      </c>
      <c r="E251" s="27" t="s">
        <v>222</v>
      </c>
      <c r="F251" s="28" t="s">
        <v>710</v>
      </c>
      <c r="G251" s="16">
        <v>26</v>
      </c>
    </row>
    <row r="252" spans="1:7" ht="31.5">
      <c r="A252" s="15" t="s">
        <v>221</v>
      </c>
      <c r="B252" s="42">
        <v>907</v>
      </c>
      <c r="C252" s="26">
        <v>7</v>
      </c>
      <c r="D252" s="26">
        <v>9</v>
      </c>
      <c r="E252" s="27" t="s">
        <v>220</v>
      </c>
      <c r="F252" s="28" t="s">
        <v>698</v>
      </c>
      <c r="G252" s="16">
        <v>11.3</v>
      </c>
    </row>
    <row r="253" spans="1:7" ht="31.5">
      <c r="A253" s="15" t="s">
        <v>711</v>
      </c>
      <c r="B253" s="42">
        <v>907</v>
      </c>
      <c r="C253" s="26">
        <v>7</v>
      </c>
      <c r="D253" s="26">
        <v>9</v>
      </c>
      <c r="E253" s="27" t="s">
        <v>220</v>
      </c>
      <c r="F253" s="28" t="s">
        <v>710</v>
      </c>
      <c r="G253" s="16">
        <v>11.3</v>
      </c>
    </row>
    <row r="254" spans="1:7" ht="63">
      <c r="A254" s="15" t="s">
        <v>219</v>
      </c>
      <c r="B254" s="42">
        <v>907</v>
      </c>
      <c r="C254" s="26">
        <v>7</v>
      </c>
      <c r="D254" s="26">
        <v>9</v>
      </c>
      <c r="E254" s="27" t="s">
        <v>218</v>
      </c>
      <c r="F254" s="28" t="s">
        <v>698</v>
      </c>
      <c r="G254" s="16">
        <v>15</v>
      </c>
    </row>
    <row r="255" spans="1:7" ht="94.5">
      <c r="A255" s="15" t="s">
        <v>217</v>
      </c>
      <c r="B255" s="42">
        <v>907</v>
      </c>
      <c r="C255" s="26">
        <v>7</v>
      </c>
      <c r="D255" s="26">
        <v>9</v>
      </c>
      <c r="E255" s="27" t="s">
        <v>216</v>
      </c>
      <c r="F255" s="28" t="s">
        <v>698</v>
      </c>
      <c r="G255" s="16">
        <v>15</v>
      </c>
    </row>
    <row r="256" spans="1:7" ht="94.5">
      <c r="A256" s="15" t="s">
        <v>215</v>
      </c>
      <c r="B256" s="42">
        <v>907</v>
      </c>
      <c r="C256" s="26">
        <v>7</v>
      </c>
      <c r="D256" s="26">
        <v>9</v>
      </c>
      <c r="E256" s="27" t="s">
        <v>214</v>
      </c>
      <c r="F256" s="28" t="s">
        <v>698</v>
      </c>
      <c r="G256" s="16">
        <v>10</v>
      </c>
    </row>
    <row r="257" spans="1:7" ht="31.5">
      <c r="A257" s="15" t="s">
        <v>711</v>
      </c>
      <c r="B257" s="42">
        <v>907</v>
      </c>
      <c r="C257" s="26">
        <v>7</v>
      </c>
      <c r="D257" s="26">
        <v>9</v>
      </c>
      <c r="E257" s="27" t="s">
        <v>214</v>
      </c>
      <c r="F257" s="28" t="s">
        <v>710</v>
      </c>
      <c r="G257" s="16">
        <v>10</v>
      </c>
    </row>
    <row r="258" spans="1:7" ht="63" customHeight="1">
      <c r="A258" s="15" t="s">
        <v>213</v>
      </c>
      <c r="B258" s="42">
        <v>907</v>
      </c>
      <c r="C258" s="26">
        <v>7</v>
      </c>
      <c r="D258" s="26">
        <v>9</v>
      </c>
      <c r="E258" s="27" t="s">
        <v>212</v>
      </c>
      <c r="F258" s="28" t="s">
        <v>698</v>
      </c>
      <c r="G258" s="16">
        <v>5</v>
      </c>
    </row>
    <row r="259" spans="1:7" ht="31.5">
      <c r="A259" s="15" t="s">
        <v>711</v>
      </c>
      <c r="B259" s="42">
        <v>907</v>
      </c>
      <c r="C259" s="26">
        <v>7</v>
      </c>
      <c r="D259" s="26">
        <v>9</v>
      </c>
      <c r="E259" s="27" t="s">
        <v>212</v>
      </c>
      <c r="F259" s="28" t="s">
        <v>710</v>
      </c>
      <c r="G259" s="16">
        <v>5</v>
      </c>
    </row>
    <row r="260" spans="1:7" ht="47.25">
      <c r="A260" s="15" t="s">
        <v>211</v>
      </c>
      <c r="B260" s="42">
        <v>907</v>
      </c>
      <c r="C260" s="26">
        <v>7</v>
      </c>
      <c r="D260" s="26">
        <v>9</v>
      </c>
      <c r="E260" s="27" t="s">
        <v>210</v>
      </c>
      <c r="F260" s="28" t="s">
        <v>698</v>
      </c>
      <c r="G260" s="16">
        <v>15</v>
      </c>
    </row>
    <row r="261" spans="1:7" ht="63">
      <c r="A261" s="15" t="s">
        <v>209</v>
      </c>
      <c r="B261" s="42">
        <v>907</v>
      </c>
      <c r="C261" s="26">
        <v>7</v>
      </c>
      <c r="D261" s="26">
        <v>9</v>
      </c>
      <c r="E261" s="27" t="s">
        <v>208</v>
      </c>
      <c r="F261" s="28" t="s">
        <v>698</v>
      </c>
      <c r="G261" s="16">
        <v>15</v>
      </c>
    </row>
    <row r="262" spans="1:7" ht="94.15" customHeight="1">
      <c r="A262" s="15" t="s">
        <v>207</v>
      </c>
      <c r="B262" s="42">
        <v>907</v>
      </c>
      <c r="C262" s="26">
        <v>7</v>
      </c>
      <c r="D262" s="26">
        <v>9</v>
      </c>
      <c r="E262" s="27" t="s">
        <v>206</v>
      </c>
      <c r="F262" s="28" t="s">
        <v>698</v>
      </c>
      <c r="G262" s="16">
        <v>15</v>
      </c>
    </row>
    <row r="263" spans="1:7" ht="31.5">
      <c r="A263" s="15" t="s">
        <v>711</v>
      </c>
      <c r="B263" s="42">
        <v>907</v>
      </c>
      <c r="C263" s="26">
        <v>7</v>
      </c>
      <c r="D263" s="26">
        <v>9</v>
      </c>
      <c r="E263" s="27" t="s">
        <v>206</v>
      </c>
      <c r="F263" s="28" t="s">
        <v>710</v>
      </c>
      <c r="G263" s="16">
        <v>15</v>
      </c>
    </row>
    <row r="264" spans="1:7">
      <c r="A264" s="15" t="s">
        <v>739</v>
      </c>
      <c r="B264" s="42">
        <v>907</v>
      </c>
      <c r="C264" s="26">
        <v>10</v>
      </c>
      <c r="D264" s="26">
        <v>0</v>
      </c>
      <c r="E264" s="27" t="s">
        <v>698</v>
      </c>
      <c r="F264" s="28" t="s">
        <v>698</v>
      </c>
      <c r="G264" s="16">
        <v>8380.6</v>
      </c>
    </row>
    <row r="265" spans="1:7">
      <c r="A265" s="15" t="s">
        <v>205</v>
      </c>
      <c r="B265" s="42">
        <v>907</v>
      </c>
      <c r="C265" s="26">
        <v>10</v>
      </c>
      <c r="D265" s="26">
        <v>4</v>
      </c>
      <c r="E265" s="27" t="s">
        <v>698</v>
      </c>
      <c r="F265" s="28" t="s">
        <v>698</v>
      </c>
      <c r="G265" s="16">
        <v>8380.6</v>
      </c>
    </row>
    <row r="266" spans="1:7" ht="31.5">
      <c r="A266" s="15" t="s">
        <v>715</v>
      </c>
      <c r="B266" s="42">
        <v>907</v>
      </c>
      <c r="C266" s="26">
        <v>10</v>
      </c>
      <c r="D266" s="26">
        <v>4</v>
      </c>
      <c r="E266" s="27" t="s">
        <v>714</v>
      </c>
      <c r="F266" s="28" t="s">
        <v>698</v>
      </c>
      <c r="G266" s="16">
        <v>8380.6</v>
      </c>
    </row>
    <row r="267" spans="1:7" ht="31.5">
      <c r="A267" s="15" t="s">
        <v>734</v>
      </c>
      <c r="B267" s="42">
        <v>907</v>
      </c>
      <c r="C267" s="26">
        <v>10</v>
      </c>
      <c r="D267" s="26">
        <v>4</v>
      </c>
      <c r="E267" s="27" t="s">
        <v>733</v>
      </c>
      <c r="F267" s="28" t="s">
        <v>698</v>
      </c>
      <c r="G267" s="16">
        <v>8380.6</v>
      </c>
    </row>
    <row r="268" spans="1:7" ht="47.25">
      <c r="A268" s="15" t="s">
        <v>204</v>
      </c>
      <c r="B268" s="42">
        <v>907</v>
      </c>
      <c r="C268" s="26">
        <v>10</v>
      </c>
      <c r="D268" s="26">
        <v>4</v>
      </c>
      <c r="E268" s="27" t="s">
        <v>203</v>
      </c>
      <c r="F268" s="28" t="s">
        <v>698</v>
      </c>
      <c r="G268" s="16">
        <v>8380.6</v>
      </c>
    </row>
    <row r="269" spans="1:7">
      <c r="A269" s="15" t="s">
        <v>709</v>
      </c>
      <c r="B269" s="42">
        <v>907</v>
      </c>
      <c r="C269" s="26">
        <v>10</v>
      </c>
      <c r="D269" s="26">
        <v>4</v>
      </c>
      <c r="E269" s="27" t="s">
        <v>203</v>
      </c>
      <c r="F269" s="28" t="s">
        <v>708</v>
      </c>
      <c r="G269" s="16">
        <v>8380.6</v>
      </c>
    </row>
    <row r="270" spans="1:7">
      <c r="A270" s="15" t="s">
        <v>730</v>
      </c>
      <c r="B270" s="42">
        <v>907</v>
      </c>
      <c r="C270" s="26">
        <v>11</v>
      </c>
      <c r="D270" s="26">
        <v>0</v>
      </c>
      <c r="E270" s="27" t="s">
        <v>698</v>
      </c>
      <c r="F270" s="28" t="s">
        <v>698</v>
      </c>
      <c r="G270" s="16">
        <v>47.9</v>
      </c>
    </row>
    <row r="271" spans="1:7">
      <c r="A271" s="15" t="s">
        <v>729</v>
      </c>
      <c r="B271" s="42">
        <v>907</v>
      </c>
      <c r="C271" s="26">
        <v>11</v>
      </c>
      <c r="D271" s="26">
        <v>1</v>
      </c>
      <c r="E271" s="27" t="s">
        <v>698</v>
      </c>
      <c r="F271" s="28" t="s">
        <v>698</v>
      </c>
      <c r="G271" s="16">
        <v>47.9</v>
      </c>
    </row>
    <row r="272" spans="1:7">
      <c r="A272" s="15" t="s">
        <v>202</v>
      </c>
      <c r="B272" s="42">
        <v>907</v>
      </c>
      <c r="C272" s="26">
        <v>11</v>
      </c>
      <c r="D272" s="26">
        <v>1</v>
      </c>
      <c r="E272" s="27" t="s">
        <v>201</v>
      </c>
      <c r="F272" s="28" t="s">
        <v>698</v>
      </c>
      <c r="G272" s="16">
        <v>47.9</v>
      </c>
    </row>
    <row r="273" spans="1:7">
      <c r="A273" s="15" t="s">
        <v>200</v>
      </c>
      <c r="B273" s="42">
        <v>907</v>
      </c>
      <c r="C273" s="26">
        <v>11</v>
      </c>
      <c r="D273" s="26">
        <v>1</v>
      </c>
      <c r="E273" s="27" t="s">
        <v>199</v>
      </c>
      <c r="F273" s="28" t="s">
        <v>698</v>
      </c>
      <c r="G273" s="16">
        <v>47.9</v>
      </c>
    </row>
    <row r="274" spans="1:7" ht="47.25">
      <c r="A274" s="15" t="s">
        <v>198</v>
      </c>
      <c r="B274" s="42">
        <v>907</v>
      </c>
      <c r="C274" s="26">
        <v>11</v>
      </c>
      <c r="D274" s="26">
        <v>1</v>
      </c>
      <c r="E274" s="27" t="s">
        <v>197</v>
      </c>
      <c r="F274" s="28" t="s">
        <v>698</v>
      </c>
      <c r="G274" s="16">
        <v>47.9</v>
      </c>
    </row>
    <row r="275" spans="1:7" ht="31.5">
      <c r="A275" s="15" t="s">
        <v>711</v>
      </c>
      <c r="B275" s="42">
        <v>907</v>
      </c>
      <c r="C275" s="26">
        <v>11</v>
      </c>
      <c r="D275" s="26">
        <v>1</v>
      </c>
      <c r="E275" s="27" t="s">
        <v>197</v>
      </c>
      <c r="F275" s="28" t="s">
        <v>710</v>
      </c>
      <c r="G275" s="16">
        <v>47.9</v>
      </c>
    </row>
    <row r="276" spans="1:7" s="19" customFormat="1">
      <c r="A276" s="17" t="s">
        <v>196</v>
      </c>
      <c r="B276" s="43">
        <v>910</v>
      </c>
      <c r="C276" s="23">
        <v>0</v>
      </c>
      <c r="D276" s="23">
        <v>0</v>
      </c>
      <c r="E276" s="24" t="s">
        <v>698</v>
      </c>
      <c r="F276" s="25" t="s">
        <v>698</v>
      </c>
      <c r="G276" s="18">
        <v>120217.3</v>
      </c>
    </row>
    <row r="277" spans="1:7">
      <c r="A277" s="15" t="s">
        <v>717</v>
      </c>
      <c r="B277" s="42">
        <v>910</v>
      </c>
      <c r="C277" s="26">
        <v>1</v>
      </c>
      <c r="D277" s="26">
        <v>0</v>
      </c>
      <c r="E277" s="27" t="s">
        <v>698</v>
      </c>
      <c r="F277" s="28" t="s">
        <v>698</v>
      </c>
      <c r="G277" s="16">
        <f>31252.9+28.6</f>
        <v>31281.5</v>
      </c>
    </row>
    <row r="278" spans="1:7" ht="47.25">
      <c r="A278" s="15" t="s">
        <v>716</v>
      </c>
      <c r="B278" s="42">
        <v>910</v>
      </c>
      <c r="C278" s="26">
        <v>1</v>
      </c>
      <c r="D278" s="26">
        <v>6</v>
      </c>
      <c r="E278" s="27" t="s">
        <v>698</v>
      </c>
      <c r="F278" s="28" t="s">
        <v>698</v>
      </c>
      <c r="G278" s="16">
        <v>10762</v>
      </c>
    </row>
    <row r="279" spans="1:7" ht="31.5">
      <c r="A279" s="15" t="s">
        <v>715</v>
      </c>
      <c r="B279" s="42">
        <v>910</v>
      </c>
      <c r="C279" s="26">
        <v>1</v>
      </c>
      <c r="D279" s="26">
        <v>6</v>
      </c>
      <c r="E279" s="27" t="s">
        <v>714</v>
      </c>
      <c r="F279" s="28" t="s">
        <v>698</v>
      </c>
      <c r="G279" s="16">
        <v>9123.7999999999993</v>
      </c>
    </row>
    <row r="280" spans="1:7">
      <c r="A280" s="15" t="s">
        <v>713</v>
      </c>
      <c r="B280" s="42">
        <v>910</v>
      </c>
      <c r="C280" s="26">
        <v>1</v>
      </c>
      <c r="D280" s="26">
        <v>6</v>
      </c>
      <c r="E280" s="27" t="s">
        <v>712</v>
      </c>
      <c r="F280" s="28" t="s">
        <v>698</v>
      </c>
      <c r="G280" s="16">
        <v>9123.7999999999993</v>
      </c>
    </row>
    <row r="281" spans="1:7" ht="31.5">
      <c r="A281" s="15" t="s">
        <v>701</v>
      </c>
      <c r="B281" s="42">
        <v>910</v>
      </c>
      <c r="C281" s="26">
        <v>1</v>
      </c>
      <c r="D281" s="26">
        <v>6</v>
      </c>
      <c r="E281" s="27" t="s">
        <v>706</v>
      </c>
      <c r="F281" s="28" t="s">
        <v>698</v>
      </c>
      <c r="G281" s="16">
        <v>6241.1</v>
      </c>
    </row>
    <row r="282" spans="1:7" ht="61.9" customHeight="1">
      <c r="A282" s="15" t="s">
        <v>697</v>
      </c>
      <c r="B282" s="42">
        <v>910</v>
      </c>
      <c r="C282" s="26">
        <v>1</v>
      </c>
      <c r="D282" s="26">
        <v>6</v>
      </c>
      <c r="E282" s="27" t="s">
        <v>706</v>
      </c>
      <c r="F282" s="28" t="s">
        <v>696</v>
      </c>
      <c r="G282" s="16">
        <v>5622.6</v>
      </c>
    </row>
    <row r="283" spans="1:7" ht="31.5">
      <c r="A283" s="15" t="s">
        <v>711</v>
      </c>
      <c r="B283" s="42">
        <v>910</v>
      </c>
      <c r="C283" s="26">
        <v>1</v>
      </c>
      <c r="D283" s="26">
        <v>6</v>
      </c>
      <c r="E283" s="27" t="s">
        <v>706</v>
      </c>
      <c r="F283" s="28" t="s">
        <v>710</v>
      </c>
      <c r="G283" s="16">
        <v>618.5</v>
      </c>
    </row>
    <row r="284" spans="1:7" ht="47.25">
      <c r="A284" s="15" t="s">
        <v>699</v>
      </c>
      <c r="B284" s="42">
        <v>910</v>
      </c>
      <c r="C284" s="26">
        <v>1</v>
      </c>
      <c r="D284" s="26">
        <v>6</v>
      </c>
      <c r="E284" s="27" t="s">
        <v>704</v>
      </c>
      <c r="F284" s="28" t="s">
        <v>698</v>
      </c>
      <c r="G284" s="16">
        <v>2882.7</v>
      </c>
    </row>
    <row r="285" spans="1:7" ht="61.9" customHeight="1">
      <c r="A285" s="15" t="s">
        <v>697</v>
      </c>
      <c r="B285" s="42">
        <v>910</v>
      </c>
      <c r="C285" s="26">
        <v>1</v>
      </c>
      <c r="D285" s="26">
        <v>6</v>
      </c>
      <c r="E285" s="27" t="s">
        <v>704</v>
      </c>
      <c r="F285" s="28" t="s">
        <v>696</v>
      </c>
      <c r="G285" s="16">
        <v>2882.7</v>
      </c>
    </row>
    <row r="286" spans="1:7" ht="63">
      <c r="A286" s="15" t="s">
        <v>171</v>
      </c>
      <c r="B286" s="42">
        <v>910</v>
      </c>
      <c r="C286" s="26">
        <v>1</v>
      </c>
      <c r="D286" s="26">
        <v>6</v>
      </c>
      <c r="E286" s="27" t="s">
        <v>170</v>
      </c>
      <c r="F286" s="28" t="s">
        <v>698</v>
      </c>
      <c r="G286" s="16">
        <v>1638.2</v>
      </c>
    </row>
    <row r="287" spans="1:7" ht="31.5">
      <c r="A287" s="15" t="s">
        <v>169</v>
      </c>
      <c r="B287" s="42">
        <v>910</v>
      </c>
      <c r="C287" s="26">
        <v>1</v>
      </c>
      <c r="D287" s="26">
        <v>6</v>
      </c>
      <c r="E287" s="27" t="s">
        <v>168</v>
      </c>
      <c r="F287" s="28" t="s">
        <v>698</v>
      </c>
      <c r="G287" s="16">
        <v>1638.2</v>
      </c>
    </row>
    <row r="288" spans="1:7" ht="31.5">
      <c r="A288" s="15" t="s">
        <v>194</v>
      </c>
      <c r="B288" s="42">
        <v>910</v>
      </c>
      <c r="C288" s="26">
        <v>1</v>
      </c>
      <c r="D288" s="26">
        <v>6</v>
      </c>
      <c r="E288" s="27" t="s">
        <v>193</v>
      </c>
      <c r="F288" s="28" t="s">
        <v>698</v>
      </c>
      <c r="G288" s="16">
        <v>42.9</v>
      </c>
    </row>
    <row r="289" spans="1:7" ht="31.5">
      <c r="A289" s="15" t="s">
        <v>711</v>
      </c>
      <c r="B289" s="42">
        <v>910</v>
      </c>
      <c r="C289" s="26">
        <v>1</v>
      </c>
      <c r="D289" s="26">
        <v>6</v>
      </c>
      <c r="E289" s="27" t="s">
        <v>193</v>
      </c>
      <c r="F289" s="28" t="s">
        <v>710</v>
      </c>
      <c r="G289" s="16">
        <v>42.9</v>
      </c>
    </row>
    <row r="290" spans="1:7" ht="31.5">
      <c r="A290" s="15" t="s">
        <v>192</v>
      </c>
      <c r="B290" s="42">
        <v>910</v>
      </c>
      <c r="C290" s="26">
        <v>1</v>
      </c>
      <c r="D290" s="26">
        <v>6</v>
      </c>
      <c r="E290" s="27" t="s">
        <v>191</v>
      </c>
      <c r="F290" s="28" t="s">
        <v>698</v>
      </c>
      <c r="G290" s="16">
        <v>1595.3</v>
      </c>
    </row>
    <row r="291" spans="1:7" ht="31.5">
      <c r="A291" s="15" t="s">
        <v>711</v>
      </c>
      <c r="B291" s="42">
        <v>910</v>
      </c>
      <c r="C291" s="26">
        <v>1</v>
      </c>
      <c r="D291" s="26">
        <v>6</v>
      </c>
      <c r="E291" s="27" t="s">
        <v>191</v>
      </c>
      <c r="F291" s="28" t="s">
        <v>710</v>
      </c>
      <c r="G291" s="16">
        <v>1595.3</v>
      </c>
    </row>
    <row r="292" spans="1:7">
      <c r="A292" s="15" t="s">
        <v>79</v>
      </c>
      <c r="B292" s="42">
        <v>910</v>
      </c>
      <c r="C292" s="26">
        <v>1</v>
      </c>
      <c r="D292" s="26">
        <v>13</v>
      </c>
      <c r="E292" s="27" t="s">
        <v>698</v>
      </c>
      <c r="F292" s="28" t="s">
        <v>698</v>
      </c>
      <c r="G292" s="16">
        <f>20490.9+28.6</f>
        <v>20519.5</v>
      </c>
    </row>
    <row r="293" spans="1:7">
      <c r="A293" s="15" t="s">
        <v>190</v>
      </c>
      <c r="B293" s="42">
        <v>910</v>
      </c>
      <c r="C293" s="26">
        <v>1</v>
      </c>
      <c r="D293" s="26">
        <v>13</v>
      </c>
      <c r="E293" s="27" t="s">
        <v>189</v>
      </c>
      <c r="F293" s="28" t="s">
        <v>698</v>
      </c>
      <c r="G293" s="16">
        <f>19725.8+28.6</f>
        <v>19754.399999999998</v>
      </c>
    </row>
    <row r="294" spans="1:7" ht="31.5">
      <c r="A294" s="15" t="s">
        <v>188</v>
      </c>
      <c r="B294" s="42">
        <v>910</v>
      </c>
      <c r="C294" s="26">
        <v>1</v>
      </c>
      <c r="D294" s="26">
        <v>13</v>
      </c>
      <c r="E294" s="27" t="s">
        <v>187</v>
      </c>
      <c r="F294" s="28" t="s">
        <v>698</v>
      </c>
      <c r="G294" s="16">
        <f>11824.8+28.6</f>
        <v>11853.4</v>
      </c>
    </row>
    <row r="295" spans="1:7" ht="61.9" customHeight="1">
      <c r="A295" s="15" t="s">
        <v>697</v>
      </c>
      <c r="B295" s="42">
        <v>910</v>
      </c>
      <c r="C295" s="26">
        <v>1</v>
      </c>
      <c r="D295" s="26">
        <v>13</v>
      </c>
      <c r="E295" s="27" t="s">
        <v>187</v>
      </c>
      <c r="F295" s="28" t="s">
        <v>696</v>
      </c>
      <c r="G295" s="16">
        <v>11375.1</v>
      </c>
    </row>
    <row r="296" spans="1:7" ht="31.5">
      <c r="A296" s="15" t="s">
        <v>711</v>
      </c>
      <c r="B296" s="42">
        <v>910</v>
      </c>
      <c r="C296" s="26">
        <v>1</v>
      </c>
      <c r="D296" s="26">
        <v>13</v>
      </c>
      <c r="E296" s="27" t="s">
        <v>187</v>
      </c>
      <c r="F296" s="28" t="s">
        <v>710</v>
      </c>
      <c r="G296" s="16">
        <f>449+28.6</f>
        <v>477.6</v>
      </c>
    </row>
    <row r="297" spans="1:7">
      <c r="A297" s="15" t="s">
        <v>707</v>
      </c>
      <c r="B297" s="42">
        <v>910</v>
      </c>
      <c r="C297" s="26">
        <v>1</v>
      </c>
      <c r="D297" s="26">
        <v>13</v>
      </c>
      <c r="E297" s="27" t="s">
        <v>187</v>
      </c>
      <c r="F297" s="28" t="s">
        <v>705</v>
      </c>
      <c r="G297" s="16">
        <v>0.7</v>
      </c>
    </row>
    <row r="298" spans="1:7" ht="47.25">
      <c r="A298" s="15" t="s">
        <v>699</v>
      </c>
      <c r="B298" s="42">
        <v>910</v>
      </c>
      <c r="C298" s="26">
        <v>1</v>
      </c>
      <c r="D298" s="26">
        <v>13</v>
      </c>
      <c r="E298" s="27" t="s">
        <v>195</v>
      </c>
      <c r="F298" s="28" t="s">
        <v>698</v>
      </c>
      <c r="G298" s="16">
        <v>7901</v>
      </c>
    </row>
    <row r="299" spans="1:7" ht="61.9" customHeight="1">
      <c r="A299" s="15" t="s">
        <v>697</v>
      </c>
      <c r="B299" s="42">
        <v>910</v>
      </c>
      <c r="C299" s="26">
        <v>1</v>
      </c>
      <c r="D299" s="26">
        <v>13</v>
      </c>
      <c r="E299" s="27" t="s">
        <v>195</v>
      </c>
      <c r="F299" s="28" t="s">
        <v>696</v>
      </c>
      <c r="G299" s="16">
        <v>7901</v>
      </c>
    </row>
    <row r="300" spans="1:7" ht="63">
      <c r="A300" s="15" t="s">
        <v>171</v>
      </c>
      <c r="B300" s="42">
        <v>910</v>
      </c>
      <c r="C300" s="26">
        <v>1</v>
      </c>
      <c r="D300" s="26">
        <v>13</v>
      </c>
      <c r="E300" s="27" t="s">
        <v>170</v>
      </c>
      <c r="F300" s="28" t="s">
        <v>698</v>
      </c>
      <c r="G300" s="16">
        <v>765.1</v>
      </c>
    </row>
    <row r="301" spans="1:7" ht="31.5">
      <c r="A301" s="15" t="s">
        <v>169</v>
      </c>
      <c r="B301" s="42">
        <v>910</v>
      </c>
      <c r="C301" s="26">
        <v>1</v>
      </c>
      <c r="D301" s="26">
        <v>13</v>
      </c>
      <c r="E301" s="27" t="s">
        <v>168</v>
      </c>
      <c r="F301" s="28" t="s">
        <v>698</v>
      </c>
      <c r="G301" s="16">
        <v>765.1</v>
      </c>
    </row>
    <row r="302" spans="1:7" ht="31.5">
      <c r="A302" s="15" t="s">
        <v>194</v>
      </c>
      <c r="B302" s="42">
        <v>910</v>
      </c>
      <c r="C302" s="26">
        <v>1</v>
      </c>
      <c r="D302" s="26">
        <v>13</v>
      </c>
      <c r="E302" s="27" t="s">
        <v>193</v>
      </c>
      <c r="F302" s="28" t="s">
        <v>698</v>
      </c>
      <c r="G302" s="16">
        <v>109.9</v>
      </c>
    </row>
    <row r="303" spans="1:7" ht="31.5">
      <c r="A303" s="15" t="s">
        <v>711</v>
      </c>
      <c r="B303" s="42">
        <v>910</v>
      </c>
      <c r="C303" s="26">
        <v>1</v>
      </c>
      <c r="D303" s="26">
        <v>13</v>
      </c>
      <c r="E303" s="27" t="s">
        <v>193</v>
      </c>
      <c r="F303" s="28" t="s">
        <v>710</v>
      </c>
      <c r="G303" s="16">
        <v>109.9</v>
      </c>
    </row>
    <row r="304" spans="1:7" ht="31.5">
      <c r="A304" s="15" t="s">
        <v>192</v>
      </c>
      <c r="B304" s="42">
        <v>910</v>
      </c>
      <c r="C304" s="26">
        <v>1</v>
      </c>
      <c r="D304" s="26">
        <v>13</v>
      </c>
      <c r="E304" s="27" t="s">
        <v>191</v>
      </c>
      <c r="F304" s="28" t="s">
        <v>698</v>
      </c>
      <c r="G304" s="16">
        <v>655.20000000000005</v>
      </c>
    </row>
    <row r="305" spans="1:7" ht="31.5">
      <c r="A305" s="15" t="s">
        <v>711</v>
      </c>
      <c r="B305" s="42">
        <v>910</v>
      </c>
      <c r="C305" s="26">
        <v>1</v>
      </c>
      <c r="D305" s="26">
        <v>13</v>
      </c>
      <c r="E305" s="27" t="s">
        <v>191</v>
      </c>
      <c r="F305" s="28" t="s">
        <v>710</v>
      </c>
      <c r="G305" s="16">
        <v>655.20000000000005</v>
      </c>
    </row>
    <row r="306" spans="1:7">
      <c r="A306" s="15" t="s">
        <v>29</v>
      </c>
      <c r="B306" s="42">
        <v>910</v>
      </c>
      <c r="C306" s="26">
        <v>7</v>
      </c>
      <c r="D306" s="26">
        <v>0</v>
      </c>
      <c r="E306" s="27" t="s">
        <v>698</v>
      </c>
      <c r="F306" s="28" t="s">
        <v>698</v>
      </c>
      <c r="G306" s="16">
        <f>89.6-28.6</f>
        <v>60.999999999999993</v>
      </c>
    </row>
    <row r="307" spans="1:7" ht="31.5">
      <c r="A307" s="15" t="s">
        <v>28</v>
      </c>
      <c r="B307" s="42">
        <v>910</v>
      </c>
      <c r="C307" s="26">
        <v>7</v>
      </c>
      <c r="D307" s="26">
        <v>5</v>
      </c>
      <c r="E307" s="27" t="s">
        <v>698</v>
      </c>
      <c r="F307" s="28" t="s">
        <v>698</v>
      </c>
      <c r="G307" s="16">
        <f>89.6-28.6</f>
        <v>60.999999999999993</v>
      </c>
    </row>
    <row r="308" spans="1:7" ht="63">
      <c r="A308" s="15" t="s">
        <v>171</v>
      </c>
      <c r="B308" s="42">
        <v>910</v>
      </c>
      <c r="C308" s="26">
        <v>7</v>
      </c>
      <c r="D308" s="26">
        <v>5</v>
      </c>
      <c r="E308" s="27" t="s">
        <v>170</v>
      </c>
      <c r="F308" s="28" t="s">
        <v>698</v>
      </c>
      <c r="G308" s="16">
        <v>61</v>
      </c>
    </row>
    <row r="309" spans="1:7" ht="31.5">
      <c r="A309" s="15" t="s">
        <v>169</v>
      </c>
      <c r="B309" s="42">
        <v>910</v>
      </c>
      <c r="C309" s="26">
        <v>7</v>
      </c>
      <c r="D309" s="26">
        <v>5</v>
      </c>
      <c r="E309" s="27" t="s">
        <v>168</v>
      </c>
      <c r="F309" s="28" t="s">
        <v>698</v>
      </c>
      <c r="G309" s="16">
        <v>61</v>
      </c>
    </row>
    <row r="310" spans="1:7" ht="31.5">
      <c r="A310" s="15" t="s">
        <v>186</v>
      </c>
      <c r="B310" s="42">
        <v>910</v>
      </c>
      <c r="C310" s="26">
        <v>7</v>
      </c>
      <c r="D310" s="26">
        <v>5</v>
      </c>
      <c r="E310" s="27" t="s">
        <v>185</v>
      </c>
      <c r="F310" s="28" t="s">
        <v>698</v>
      </c>
      <c r="G310" s="16">
        <v>61</v>
      </c>
    </row>
    <row r="311" spans="1:7" ht="31.5">
      <c r="A311" s="15" t="s">
        <v>711</v>
      </c>
      <c r="B311" s="42">
        <v>910</v>
      </c>
      <c r="C311" s="26">
        <v>7</v>
      </c>
      <c r="D311" s="26">
        <v>5</v>
      </c>
      <c r="E311" s="27" t="s">
        <v>185</v>
      </c>
      <c r="F311" s="28" t="s">
        <v>710</v>
      </c>
      <c r="G311" s="16">
        <v>61</v>
      </c>
    </row>
    <row r="312" spans="1:7" ht="31.5">
      <c r="A312" s="15" t="s">
        <v>184</v>
      </c>
      <c r="B312" s="42">
        <v>910</v>
      </c>
      <c r="C312" s="26">
        <v>13</v>
      </c>
      <c r="D312" s="26">
        <v>0</v>
      </c>
      <c r="E312" s="27" t="s">
        <v>698</v>
      </c>
      <c r="F312" s="28" t="s">
        <v>698</v>
      </c>
      <c r="G312" s="16">
        <v>1604</v>
      </c>
    </row>
    <row r="313" spans="1:7" ht="31.5">
      <c r="A313" s="15" t="s">
        <v>183</v>
      </c>
      <c r="B313" s="42">
        <v>910</v>
      </c>
      <c r="C313" s="26">
        <v>13</v>
      </c>
      <c r="D313" s="26">
        <v>1</v>
      </c>
      <c r="E313" s="27" t="s">
        <v>698</v>
      </c>
      <c r="F313" s="28" t="s">
        <v>698</v>
      </c>
      <c r="G313" s="16">
        <v>1604</v>
      </c>
    </row>
    <row r="314" spans="1:7" ht="63">
      <c r="A314" s="15" t="s">
        <v>171</v>
      </c>
      <c r="B314" s="42">
        <v>910</v>
      </c>
      <c r="C314" s="26">
        <v>13</v>
      </c>
      <c r="D314" s="26">
        <v>1</v>
      </c>
      <c r="E314" s="27" t="s">
        <v>170</v>
      </c>
      <c r="F314" s="28" t="s">
        <v>698</v>
      </c>
      <c r="G314" s="16">
        <v>1604</v>
      </c>
    </row>
    <row r="315" spans="1:7" ht="31.5">
      <c r="A315" s="15" t="s">
        <v>169</v>
      </c>
      <c r="B315" s="42">
        <v>910</v>
      </c>
      <c r="C315" s="26">
        <v>13</v>
      </c>
      <c r="D315" s="26">
        <v>1</v>
      </c>
      <c r="E315" s="27" t="s">
        <v>168</v>
      </c>
      <c r="F315" s="28" t="s">
        <v>698</v>
      </c>
      <c r="G315" s="16">
        <v>1604</v>
      </c>
    </row>
    <row r="316" spans="1:7" ht="31.5">
      <c r="A316" s="15" t="s">
        <v>182</v>
      </c>
      <c r="B316" s="42">
        <v>910</v>
      </c>
      <c r="C316" s="26">
        <v>13</v>
      </c>
      <c r="D316" s="26">
        <v>1</v>
      </c>
      <c r="E316" s="27" t="s">
        <v>180</v>
      </c>
      <c r="F316" s="28" t="s">
        <v>698</v>
      </c>
      <c r="G316" s="16">
        <v>1604</v>
      </c>
    </row>
    <row r="317" spans="1:7" ht="15" customHeight="1">
      <c r="A317" s="15" t="s">
        <v>181</v>
      </c>
      <c r="B317" s="42">
        <v>910</v>
      </c>
      <c r="C317" s="26">
        <v>13</v>
      </c>
      <c r="D317" s="26">
        <v>1</v>
      </c>
      <c r="E317" s="27" t="s">
        <v>180</v>
      </c>
      <c r="F317" s="28" t="s">
        <v>179</v>
      </c>
      <c r="G317" s="16">
        <v>1604</v>
      </c>
    </row>
    <row r="318" spans="1:7" ht="47.25">
      <c r="A318" s="15" t="s">
        <v>178</v>
      </c>
      <c r="B318" s="42">
        <v>910</v>
      </c>
      <c r="C318" s="26">
        <v>14</v>
      </c>
      <c r="D318" s="26">
        <v>0</v>
      </c>
      <c r="E318" s="27" t="s">
        <v>698</v>
      </c>
      <c r="F318" s="28" t="s">
        <v>698</v>
      </c>
      <c r="G318" s="16">
        <v>87270.8</v>
      </c>
    </row>
    <row r="319" spans="1:7" ht="47.25">
      <c r="A319" s="15" t="s">
        <v>177</v>
      </c>
      <c r="B319" s="42">
        <v>910</v>
      </c>
      <c r="C319" s="26">
        <v>14</v>
      </c>
      <c r="D319" s="26">
        <v>1</v>
      </c>
      <c r="E319" s="27" t="s">
        <v>698</v>
      </c>
      <c r="F319" s="28" t="s">
        <v>698</v>
      </c>
      <c r="G319" s="16">
        <v>79270.8</v>
      </c>
    </row>
    <row r="320" spans="1:7" ht="63">
      <c r="A320" s="15" t="s">
        <v>171</v>
      </c>
      <c r="B320" s="42">
        <v>910</v>
      </c>
      <c r="C320" s="26">
        <v>14</v>
      </c>
      <c r="D320" s="26">
        <v>1</v>
      </c>
      <c r="E320" s="27" t="s">
        <v>170</v>
      </c>
      <c r="F320" s="28" t="s">
        <v>698</v>
      </c>
      <c r="G320" s="16">
        <v>79270.8</v>
      </c>
    </row>
    <row r="321" spans="1:7" ht="31.5">
      <c r="A321" s="15" t="s">
        <v>169</v>
      </c>
      <c r="B321" s="42">
        <v>910</v>
      </c>
      <c r="C321" s="26">
        <v>14</v>
      </c>
      <c r="D321" s="26">
        <v>1</v>
      </c>
      <c r="E321" s="27" t="s">
        <v>168</v>
      </c>
      <c r="F321" s="28" t="s">
        <v>698</v>
      </c>
      <c r="G321" s="16">
        <v>79270.8</v>
      </c>
    </row>
    <row r="322" spans="1:7" ht="31.5">
      <c r="A322" s="15" t="s">
        <v>176</v>
      </c>
      <c r="B322" s="42">
        <v>910</v>
      </c>
      <c r="C322" s="26">
        <v>14</v>
      </c>
      <c r="D322" s="26">
        <v>1</v>
      </c>
      <c r="E322" s="27" t="s">
        <v>175</v>
      </c>
      <c r="F322" s="28" t="s">
        <v>698</v>
      </c>
      <c r="G322" s="16">
        <v>75419.199999999997</v>
      </c>
    </row>
    <row r="323" spans="1:7">
      <c r="A323" s="15" t="s">
        <v>166</v>
      </c>
      <c r="B323" s="42">
        <v>910</v>
      </c>
      <c r="C323" s="26">
        <v>14</v>
      </c>
      <c r="D323" s="26">
        <v>1</v>
      </c>
      <c r="E323" s="27" t="s">
        <v>175</v>
      </c>
      <c r="F323" s="28" t="s">
        <v>164</v>
      </c>
      <c r="G323" s="16">
        <v>75419.199999999997</v>
      </c>
    </row>
    <row r="324" spans="1:7" ht="63">
      <c r="A324" s="15" t="s">
        <v>174</v>
      </c>
      <c r="B324" s="42">
        <v>910</v>
      </c>
      <c r="C324" s="26">
        <v>14</v>
      </c>
      <c r="D324" s="26">
        <v>1</v>
      </c>
      <c r="E324" s="27" t="s">
        <v>173</v>
      </c>
      <c r="F324" s="28" t="s">
        <v>698</v>
      </c>
      <c r="G324" s="16">
        <v>3851.6</v>
      </c>
    </row>
    <row r="325" spans="1:7">
      <c r="A325" s="15" t="s">
        <v>166</v>
      </c>
      <c r="B325" s="42">
        <v>910</v>
      </c>
      <c r="C325" s="26">
        <v>14</v>
      </c>
      <c r="D325" s="26">
        <v>1</v>
      </c>
      <c r="E325" s="27" t="s">
        <v>173</v>
      </c>
      <c r="F325" s="28" t="s">
        <v>164</v>
      </c>
      <c r="G325" s="16">
        <v>3851.6</v>
      </c>
    </row>
    <row r="326" spans="1:7">
      <c r="A326" s="15" t="s">
        <v>172</v>
      </c>
      <c r="B326" s="42">
        <v>910</v>
      </c>
      <c r="C326" s="26">
        <v>14</v>
      </c>
      <c r="D326" s="26">
        <v>3</v>
      </c>
      <c r="E326" s="27" t="s">
        <v>698</v>
      </c>
      <c r="F326" s="28" t="s">
        <v>698</v>
      </c>
      <c r="G326" s="16">
        <v>8000</v>
      </c>
    </row>
    <row r="327" spans="1:7" ht="63">
      <c r="A327" s="15" t="s">
        <v>171</v>
      </c>
      <c r="B327" s="42">
        <v>910</v>
      </c>
      <c r="C327" s="26">
        <v>14</v>
      </c>
      <c r="D327" s="26">
        <v>3</v>
      </c>
      <c r="E327" s="27" t="s">
        <v>170</v>
      </c>
      <c r="F327" s="28" t="s">
        <v>698</v>
      </c>
      <c r="G327" s="16">
        <v>8000</v>
      </c>
    </row>
    <row r="328" spans="1:7" ht="31.5">
      <c r="A328" s="15" t="s">
        <v>169</v>
      </c>
      <c r="B328" s="42">
        <v>910</v>
      </c>
      <c r="C328" s="26">
        <v>14</v>
      </c>
      <c r="D328" s="26">
        <v>3</v>
      </c>
      <c r="E328" s="27" t="s">
        <v>168</v>
      </c>
      <c r="F328" s="28" t="s">
        <v>698</v>
      </c>
      <c r="G328" s="16">
        <v>8000</v>
      </c>
    </row>
    <row r="329" spans="1:7" ht="78.75">
      <c r="A329" s="15" t="s">
        <v>167</v>
      </c>
      <c r="B329" s="42">
        <v>910</v>
      </c>
      <c r="C329" s="26">
        <v>14</v>
      </c>
      <c r="D329" s="26">
        <v>3</v>
      </c>
      <c r="E329" s="27" t="s">
        <v>165</v>
      </c>
      <c r="F329" s="28" t="s">
        <v>698</v>
      </c>
      <c r="G329" s="16">
        <v>8000</v>
      </c>
    </row>
    <row r="330" spans="1:7">
      <c r="A330" s="15" t="s">
        <v>166</v>
      </c>
      <c r="B330" s="42">
        <v>910</v>
      </c>
      <c r="C330" s="26">
        <v>14</v>
      </c>
      <c r="D330" s="26">
        <v>3</v>
      </c>
      <c r="E330" s="27" t="s">
        <v>165</v>
      </c>
      <c r="F330" s="28" t="s">
        <v>164</v>
      </c>
      <c r="G330" s="16">
        <v>8000</v>
      </c>
    </row>
    <row r="331" spans="1:7" s="19" customFormat="1" ht="31.5">
      <c r="A331" s="17" t="s">
        <v>163</v>
      </c>
      <c r="B331" s="43">
        <v>913</v>
      </c>
      <c r="C331" s="23">
        <v>0</v>
      </c>
      <c r="D331" s="23">
        <v>0</v>
      </c>
      <c r="E331" s="24" t="s">
        <v>698</v>
      </c>
      <c r="F331" s="25" t="s">
        <v>698</v>
      </c>
      <c r="G331" s="18">
        <f>45060.6+1850</f>
        <v>46910.6</v>
      </c>
    </row>
    <row r="332" spans="1:7">
      <c r="A332" s="15" t="s">
        <v>717</v>
      </c>
      <c r="B332" s="42">
        <v>913</v>
      </c>
      <c r="C332" s="26">
        <v>1</v>
      </c>
      <c r="D332" s="26">
        <v>0</v>
      </c>
      <c r="E332" s="27" t="s">
        <v>698</v>
      </c>
      <c r="F332" s="28" t="s">
        <v>698</v>
      </c>
      <c r="G332" s="16">
        <f>22714.6+1850</f>
        <v>24564.6</v>
      </c>
    </row>
    <row r="333" spans="1:7">
      <c r="A333" s="15" t="s">
        <v>79</v>
      </c>
      <c r="B333" s="42">
        <v>913</v>
      </c>
      <c r="C333" s="26">
        <v>1</v>
      </c>
      <c r="D333" s="26">
        <v>13</v>
      </c>
      <c r="E333" s="27" t="s">
        <v>698</v>
      </c>
      <c r="F333" s="28" t="s">
        <v>698</v>
      </c>
      <c r="G333" s="16">
        <f>22714.6+1850</f>
        <v>24564.6</v>
      </c>
    </row>
    <row r="334" spans="1:7" ht="31.5">
      <c r="A334" s="15" t="s">
        <v>715</v>
      </c>
      <c r="B334" s="42">
        <v>913</v>
      </c>
      <c r="C334" s="26">
        <v>1</v>
      </c>
      <c r="D334" s="26">
        <v>13</v>
      </c>
      <c r="E334" s="27" t="s">
        <v>714</v>
      </c>
      <c r="F334" s="28" t="s">
        <v>698</v>
      </c>
      <c r="G334" s="16">
        <v>3740.1</v>
      </c>
    </row>
    <row r="335" spans="1:7">
      <c r="A335" s="15" t="s">
        <v>713</v>
      </c>
      <c r="B335" s="42">
        <v>913</v>
      </c>
      <c r="C335" s="26">
        <v>1</v>
      </c>
      <c r="D335" s="26">
        <v>13</v>
      </c>
      <c r="E335" s="27" t="s">
        <v>712</v>
      </c>
      <c r="F335" s="28" t="s">
        <v>698</v>
      </c>
      <c r="G335" s="16">
        <v>3740.1</v>
      </c>
    </row>
    <row r="336" spans="1:7" ht="31.5">
      <c r="A336" s="15" t="s">
        <v>701</v>
      </c>
      <c r="B336" s="42">
        <v>913</v>
      </c>
      <c r="C336" s="26">
        <v>1</v>
      </c>
      <c r="D336" s="26">
        <v>13</v>
      </c>
      <c r="E336" s="27" t="s">
        <v>706</v>
      </c>
      <c r="F336" s="28" t="s">
        <v>698</v>
      </c>
      <c r="G336" s="16">
        <v>2114.3000000000002</v>
      </c>
    </row>
    <row r="337" spans="1:7" ht="61.9" customHeight="1">
      <c r="A337" s="15" t="s">
        <v>697</v>
      </c>
      <c r="B337" s="42">
        <v>913</v>
      </c>
      <c r="C337" s="26">
        <v>1</v>
      </c>
      <c r="D337" s="26">
        <v>13</v>
      </c>
      <c r="E337" s="27" t="s">
        <v>706</v>
      </c>
      <c r="F337" s="28" t="s">
        <v>696</v>
      </c>
      <c r="G337" s="16">
        <v>2043.6</v>
      </c>
    </row>
    <row r="338" spans="1:7" ht="31.5">
      <c r="A338" s="15" t="s">
        <v>711</v>
      </c>
      <c r="B338" s="42">
        <v>913</v>
      </c>
      <c r="C338" s="26">
        <v>1</v>
      </c>
      <c r="D338" s="26">
        <v>13</v>
      </c>
      <c r="E338" s="27" t="s">
        <v>706</v>
      </c>
      <c r="F338" s="28" t="s">
        <v>710</v>
      </c>
      <c r="G338" s="16">
        <v>69.5</v>
      </c>
    </row>
    <row r="339" spans="1:7">
      <c r="A339" s="15" t="s">
        <v>707</v>
      </c>
      <c r="B339" s="42">
        <v>913</v>
      </c>
      <c r="C339" s="26">
        <v>1</v>
      </c>
      <c r="D339" s="26">
        <v>13</v>
      </c>
      <c r="E339" s="27" t="s">
        <v>706</v>
      </c>
      <c r="F339" s="28" t="s">
        <v>705</v>
      </c>
      <c r="G339" s="16">
        <v>1.2</v>
      </c>
    </row>
    <row r="340" spans="1:7" ht="47.25">
      <c r="A340" s="15" t="s">
        <v>699</v>
      </c>
      <c r="B340" s="42">
        <v>913</v>
      </c>
      <c r="C340" s="26">
        <v>1</v>
      </c>
      <c r="D340" s="26">
        <v>13</v>
      </c>
      <c r="E340" s="27" t="s">
        <v>704</v>
      </c>
      <c r="F340" s="28" t="s">
        <v>698</v>
      </c>
      <c r="G340" s="16">
        <v>1625.8</v>
      </c>
    </row>
    <row r="341" spans="1:7" ht="61.9" customHeight="1">
      <c r="A341" s="15" t="s">
        <v>697</v>
      </c>
      <c r="B341" s="42">
        <v>913</v>
      </c>
      <c r="C341" s="26">
        <v>1</v>
      </c>
      <c r="D341" s="26">
        <v>13</v>
      </c>
      <c r="E341" s="27" t="s">
        <v>704</v>
      </c>
      <c r="F341" s="28" t="s">
        <v>696</v>
      </c>
      <c r="G341" s="16">
        <v>1625.8</v>
      </c>
    </row>
    <row r="342" spans="1:7" ht="31.5">
      <c r="A342" s="15" t="s">
        <v>803</v>
      </c>
      <c r="B342" s="42">
        <v>913</v>
      </c>
      <c r="C342" s="26">
        <v>1</v>
      </c>
      <c r="D342" s="26">
        <v>13</v>
      </c>
      <c r="E342" s="27" t="s">
        <v>802</v>
      </c>
      <c r="F342" s="28" t="s">
        <v>698</v>
      </c>
      <c r="G342" s="16">
        <f>611.9+1850</f>
        <v>2461.9</v>
      </c>
    </row>
    <row r="343" spans="1:7" ht="31.5">
      <c r="A343" s="15" t="s">
        <v>801</v>
      </c>
      <c r="B343" s="42">
        <v>913</v>
      </c>
      <c r="C343" s="26">
        <v>1</v>
      </c>
      <c r="D343" s="26">
        <v>13</v>
      </c>
      <c r="E343" s="27" t="s">
        <v>800</v>
      </c>
      <c r="F343" s="28" t="s">
        <v>698</v>
      </c>
      <c r="G343" s="16">
        <f>611.9+1850</f>
        <v>2461.9</v>
      </c>
    </row>
    <row r="344" spans="1:7" ht="31.5">
      <c r="A344" s="15" t="s">
        <v>68</v>
      </c>
      <c r="B344" s="42">
        <v>913</v>
      </c>
      <c r="C344" s="26">
        <v>1</v>
      </c>
      <c r="D344" s="26">
        <v>13</v>
      </c>
      <c r="E344" s="27" t="s">
        <v>67</v>
      </c>
      <c r="F344" s="28" t="s">
        <v>698</v>
      </c>
      <c r="G344" s="16">
        <f>611.9+1850</f>
        <v>2461.9</v>
      </c>
    </row>
    <row r="345" spans="1:7" ht="31.5">
      <c r="A345" s="15" t="s">
        <v>711</v>
      </c>
      <c r="B345" s="42">
        <v>913</v>
      </c>
      <c r="C345" s="26">
        <v>1</v>
      </c>
      <c r="D345" s="26">
        <v>13</v>
      </c>
      <c r="E345" s="27" t="s">
        <v>67</v>
      </c>
      <c r="F345" s="28" t="s">
        <v>710</v>
      </c>
      <c r="G345" s="16">
        <f>511.2+1850</f>
        <v>2361.1999999999998</v>
      </c>
    </row>
    <row r="346" spans="1:7">
      <c r="A346" s="15" t="s">
        <v>707</v>
      </c>
      <c r="B346" s="42">
        <v>913</v>
      </c>
      <c r="C346" s="26">
        <v>1</v>
      </c>
      <c r="D346" s="26">
        <v>13</v>
      </c>
      <c r="E346" s="27" t="s">
        <v>67</v>
      </c>
      <c r="F346" s="28" t="s">
        <v>705</v>
      </c>
      <c r="G346" s="16">
        <v>100.7</v>
      </c>
    </row>
    <row r="347" spans="1:7" ht="47.25">
      <c r="A347" s="15" t="s">
        <v>162</v>
      </c>
      <c r="B347" s="42">
        <v>913</v>
      </c>
      <c r="C347" s="26">
        <v>1</v>
      </c>
      <c r="D347" s="26">
        <v>13</v>
      </c>
      <c r="E347" s="27" t="s">
        <v>161</v>
      </c>
      <c r="F347" s="28" t="s">
        <v>698</v>
      </c>
      <c r="G347" s="16">
        <v>17602.599999999999</v>
      </c>
    </row>
    <row r="348" spans="1:7" ht="31.5">
      <c r="A348" s="15" t="s">
        <v>160</v>
      </c>
      <c r="B348" s="42">
        <v>913</v>
      </c>
      <c r="C348" s="26">
        <v>1</v>
      </c>
      <c r="D348" s="26">
        <v>13</v>
      </c>
      <c r="E348" s="27" t="s">
        <v>159</v>
      </c>
      <c r="F348" s="28" t="s">
        <v>698</v>
      </c>
      <c r="G348" s="16">
        <v>1122.9000000000001</v>
      </c>
    </row>
    <row r="349" spans="1:7" ht="31.5">
      <c r="A349" s="15" t="s">
        <v>129</v>
      </c>
      <c r="B349" s="42">
        <v>913</v>
      </c>
      <c r="C349" s="26">
        <v>1</v>
      </c>
      <c r="D349" s="26">
        <v>13</v>
      </c>
      <c r="E349" s="27" t="s">
        <v>159</v>
      </c>
      <c r="F349" s="28" t="s">
        <v>127</v>
      </c>
      <c r="G349" s="16">
        <v>914.7</v>
      </c>
    </row>
    <row r="350" spans="1:7" ht="47.25">
      <c r="A350" s="15" t="s">
        <v>699</v>
      </c>
      <c r="B350" s="42">
        <v>913</v>
      </c>
      <c r="C350" s="26">
        <v>1</v>
      </c>
      <c r="D350" s="26">
        <v>13</v>
      </c>
      <c r="E350" s="27" t="s">
        <v>158</v>
      </c>
      <c r="F350" s="28" t="s">
        <v>698</v>
      </c>
      <c r="G350" s="16">
        <v>208.2</v>
      </c>
    </row>
    <row r="351" spans="1:7" ht="31.5">
      <c r="A351" s="15" t="s">
        <v>129</v>
      </c>
      <c r="B351" s="42">
        <v>913</v>
      </c>
      <c r="C351" s="26">
        <v>1</v>
      </c>
      <c r="D351" s="26">
        <v>13</v>
      </c>
      <c r="E351" s="27" t="s">
        <v>158</v>
      </c>
      <c r="F351" s="28" t="s">
        <v>127</v>
      </c>
      <c r="G351" s="16">
        <v>208.2</v>
      </c>
    </row>
    <row r="352" spans="1:7">
      <c r="A352" s="15" t="s">
        <v>157</v>
      </c>
      <c r="B352" s="42">
        <v>913</v>
      </c>
      <c r="C352" s="26">
        <v>1</v>
      </c>
      <c r="D352" s="26">
        <v>13</v>
      </c>
      <c r="E352" s="27" t="s">
        <v>156</v>
      </c>
      <c r="F352" s="28" t="s">
        <v>698</v>
      </c>
      <c r="G352" s="16">
        <v>16479.7</v>
      </c>
    </row>
    <row r="353" spans="1:7" ht="31.5">
      <c r="A353" s="15" t="s">
        <v>129</v>
      </c>
      <c r="B353" s="42">
        <v>913</v>
      </c>
      <c r="C353" s="26">
        <v>1</v>
      </c>
      <c r="D353" s="26">
        <v>13</v>
      </c>
      <c r="E353" s="27" t="s">
        <v>156</v>
      </c>
      <c r="F353" s="28" t="s">
        <v>127</v>
      </c>
      <c r="G353" s="16">
        <v>11511.6</v>
      </c>
    </row>
    <row r="354" spans="1:7" ht="47.25">
      <c r="A354" s="15" t="s">
        <v>699</v>
      </c>
      <c r="B354" s="42">
        <v>913</v>
      </c>
      <c r="C354" s="26">
        <v>1</v>
      </c>
      <c r="D354" s="26">
        <v>13</v>
      </c>
      <c r="E354" s="27" t="s">
        <v>155</v>
      </c>
      <c r="F354" s="28" t="s">
        <v>698</v>
      </c>
      <c r="G354" s="16">
        <v>4968.1000000000004</v>
      </c>
    </row>
    <row r="355" spans="1:7" ht="31.5">
      <c r="A355" s="15" t="s">
        <v>129</v>
      </c>
      <c r="B355" s="42">
        <v>913</v>
      </c>
      <c r="C355" s="26">
        <v>1</v>
      </c>
      <c r="D355" s="26">
        <v>13</v>
      </c>
      <c r="E355" s="27" t="s">
        <v>155</v>
      </c>
      <c r="F355" s="28" t="s">
        <v>127</v>
      </c>
      <c r="G355" s="16">
        <v>4968.1000000000004</v>
      </c>
    </row>
    <row r="356" spans="1:7" ht="46.15" customHeight="1">
      <c r="A356" s="15" t="s">
        <v>150</v>
      </c>
      <c r="B356" s="42">
        <v>913</v>
      </c>
      <c r="C356" s="26">
        <v>1</v>
      </c>
      <c r="D356" s="26">
        <v>13</v>
      </c>
      <c r="E356" s="27" t="s">
        <v>149</v>
      </c>
      <c r="F356" s="28" t="s">
        <v>698</v>
      </c>
      <c r="G356" s="16">
        <v>760</v>
      </c>
    </row>
    <row r="357" spans="1:7" ht="46.15" customHeight="1">
      <c r="A357" s="15" t="s">
        <v>148</v>
      </c>
      <c r="B357" s="42">
        <v>913</v>
      </c>
      <c r="C357" s="26">
        <v>1</v>
      </c>
      <c r="D357" s="26">
        <v>13</v>
      </c>
      <c r="E357" s="27" t="s">
        <v>147</v>
      </c>
      <c r="F357" s="28" t="s">
        <v>698</v>
      </c>
      <c r="G357" s="16">
        <v>760</v>
      </c>
    </row>
    <row r="358" spans="1:7" ht="63">
      <c r="A358" s="15" t="s">
        <v>146</v>
      </c>
      <c r="B358" s="42">
        <v>913</v>
      </c>
      <c r="C358" s="26">
        <v>1</v>
      </c>
      <c r="D358" s="26">
        <v>13</v>
      </c>
      <c r="E358" s="27" t="s">
        <v>145</v>
      </c>
      <c r="F358" s="28" t="s">
        <v>698</v>
      </c>
      <c r="G358" s="16">
        <v>550</v>
      </c>
    </row>
    <row r="359" spans="1:7" ht="31.5">
      <c r="A359" s="15" t="s">
        <v>711</v>
      </c>
      <c r="B359" s="42">
        <v>913</v>
      </c>
      <c r="C359" s="26">
        <v>1</v>
      </c>
      <c r="D359" s="26">
        <v>13</v>
      </c>
      <c r="E359" s="27" t="s">
        <v>145</v>
      </c>
      <c r="F359" s="28" t="s">
        <v>710</v>
      </c>
      <c r="G359" s="16">
        <v>550</v>
      </c>
    </row>
    <row r="360" spans="1:7" ht="31.5">
      <c r="A360" s="15" t="s">
        <v>154</v>
      </c>
      <c r="B360" s="42">
        <v>913</v>
      </c>
      <c r="C360" s="26">
        <v>1</v>
      </c>
      <c r="D360" s="26">
        <v>13</v>
      </c>
      <c r="E360" s="27" t="s">
        <v>153</v>
      </c>
      <c r="F360" s="28" t="s">
        <v>698</v>
      </c>
      <c r="G360" s="16">
        <v>150</v>
      </c>
    </row>
    <row r="361" spans="1:7" ht="31.5">
      <c r="A361" s="15" t="s">
        <v>711</v>
      </c>
      <c r="B361" s="42">
        <v>913</v>
      </c>
      <c r="C361" s="26">
        <v>1</v>
      </c>
      <c r="D361" s="26">
        <v>13</v>
      </c>
      <c r="E361" s="27" t="s">
        <v>153</v>
      </c>
      <c r="F361" s="28" t="s">
        <v>710</v>
      </c>
      <c r="G361" s="16">
        <v>150</v>
      </c>
    </row>
    <row r="362" spans="1:7">
      <c r="A362" s="15" t="s">
        <v>144</v>
      </c>
      <c r="B362" s="42">
        <v>913</v>
      </c>
      <c r="C362" s="26">
        <v>1</v>
      </c>
      <c r="D362" s="26">
        <v>13</v>
      </c>
      <c r="E362" s="27" t="s">
        <v>143</v>
      </c>
      <c r="F362" s="28" t="s">
        <v>698</v>
      </c>
      <c r="G362" s="16">
        <v>60</v>
      </c>
    </row>
    <row r="363" spans="1:7" ht="31.5">
      <c r="A363" s="15" t="s">
        <v>711</v>
      </c>
      <c r="B363" s="42">
        <v>913</v>
      </c>
      <c r="C363" s="26">
        <v>1</v>
      </c>
      <c r="D363" s="26">
        <v>13</v>
      </c>
      <c r="E363" s="27" t="s">
        <v>143</v>
      </c>
      <c r="F363" s="28" t="s">
        <v>710</v>
      </c>
      <c r="G363" s="16">
        <v>60</v>
      </c>
    </row>
    <row r="364" spans="1:7">
      <c r="A364" s="15" t="s">
        <v>766</v>
      </c>
      <c r="B364" s="42">
        <v>913</v>
      </c>
      <c r="C364" s="26">
        <v>4</v>
      </c>
      <c r="D364" s="26">
        <v>0</v>
      </c>
      <c r="E364" s="27" t="s">
        <v>698</v>
      </c>
      <c r="F364" s="28" t="s">
        <v>698</v>
      </c>
      <c r="G364" s="16">
        <v>10090.200000000001</v>
      </c>
    </row>
    <row r="365" spans="1:7">
      <c r="A365" s="15" t="s">
        <v>765</v>
      </c>
      <c r="B365" s="42">
        <v>913</v>
      </c>
      <c r="C365" s="26">
        <v>4</v>
      </c>
      <c r="D365" s="26">
        <v>9</v>
      </c>
      <c r="E365" s="27" t="s">
        <v>698</v>
      </c>
      <c r="F365" s="28" t="s">
        <v>698</v>
      </c>
      <c r="G365" s="16">
        <v>9369.7999999999993</v>
      </c>
    </row>
    <row r="366" spans="1:7">
      <c r="A366" s="15" t="s">
        <v>764</v>
      </c>
      <c r="B366" s="42">
        <v>913</v>
      </c>
      <c r="C366" s="26">
        <v>4</v>
      </c>
      <c r="D366" s="26">
        <v>9</v>
      </c>
      <c r="E366" s="27" t="s">
        <v>763</v>
      </c>
      <c r="F366" s="28" t="s">
        <v>698</v>
      </c>
      <c r="G366" s="16">
        <v>9369.7999999999993</v>
      </c>
    </row>
    <row r="367" spans="1:7">
      <c r="A367" s="15" t="s">
        <v>762</v>
      </c>
      <c r="B367" s="42">
        <v>913</v>
      </c>
      <c r="C367" s="26">
        <v>4</v>
      </c>
      <c r="D367" s="26">
        <v>9</v>
      </c>
      <c r="E367" s="27" t="s">
        <v>761</v>
      </c>
      <c r="F367" s="28" t="s">
        <v>698</v>
      </c>
      <c r="G367" s="16">
        <v>9369.7999999999993</v>
      </c>
    </row>
    <row r="368" spans="1:7" ht="78.75">
      <c r="A368" s="15" t="s">
        <v>152</v>
      </c>
      <c r="B368" s="42">
        <v>913</v>
      </c>
      <c r="C368" s="26">
        <v>4</v>
      </c>
      <c r="D368" s="26">
        <v>9</v>
      </c>
      <c r="E368" s="27" t="s">
        <v>151</v>
      </c>
      <c r="F368" s="28" t="s">
        <v>698</v>
      </c>
      <c r="G368" s="16">
        <v>9369.7999999999993</v>
      </c>
    </row>
    <row r="369" spans="1:7" ht="31.5">
      <c r="A369" s="15" t="s">
        <v>129</v>
      </c>
      <c r="B369" s="42">
        <v>913</v>
      </c>
      <c r="C369" s="26">
        <v>4</v>
      </c>
      <c r="D369" s="26">
        <v>9</v>
      </c>
      <c r="E369" s="27" t="s">
        <v>151</v>
      </c>
      <c r="F369" s="28" t="s">
        <v>127</v>
      </c>
      <c r="G369" s="16">
        <v>9369.7999999999993</v>
      </c>
    </row>
    <row r="370" spans="1:7">
      <c r="A370" s="15" t="s">
        <v>38</v>
      </c>
      <c r="B370" s="42">
        <v>913</v>
      </c>
      <c r="C370" s="26">
        <v>4</v>
      </c>
      <c r="D370" s="26">
        <v>12</v>
      </c>
      <c r="E370" s="27" t="s">
        <v>698</v>
      </c>
      <c r="F370" s="28" t="s">
        <v>698</v>
      </c>
      <c r="G370" s="16">
        <v>720.4</v>
      </c>
    </row>
    <row r="371" spans="1:7" ht="46.15" customHeight="1">
      <c r="A371" s="15" t="s">
        <v>150</v>
      </c>
      <c r="B371" s="42">
        <v>913</v>
      </c>
      <c r="C371" s="26">
        <v>4</v>
      </c>
      <c r="D371" s="26">
        <v>12</v>
      </c>
      <c r="E371" s="27" t="s">
        <v>149</v>
      </c>
      <c r="F371" s="28" t="s">
        <v>698</v>
      </c>
      <c r="G371" s="16">
        <v>720.4</v>
      </c>
    </row>
    <row r="372" spans="1:7" ht="63">
      <c r="A372" s="15" t="s">
        <v>148</v>
      </c>
      <c r="B372" s="42">
        <v>913</v>
      </c>
      <c r="C372" s="26">
        <v>4</v>
      </c>
      <c r="D372" s="26">
        <v>12</v>
      </c>
      <c r="E372" s="27" t="s">
        <v>147</v>
      </c>
      <c r="F372" s="28" t="s">
        <v>698</v>
      </c>
      <c r="G372" s="16">
        <v>720.4</v>
      </c>
    </row>
    <row r="373" spans="1:7" ht="63">
      <c r="A373" s="15" t="s">
        <v>146</v>
      </c>
      <c r="B373" s="42">
        <v>913</v>
      </c>
      <c r="C373" s="26">
        <v>4</v>
      </c>
      <c r="D373" s="26">
        <v>12</v>
      </c>
      <c r="E373" s="27" t="s">
        <v>145</v>
      </c>
      <c r="F373" s="28" t="s">
        <v>698</v>
      </c>
      <c r="G373" s="16">
        <v>515</v>
      </c>
    </row>
    <row r="374" spans="1:7" ht="31.5">
      <c r="A374" s="15" t="s">
        <v>711</v>
      </c>
      <c r="B374" s="42">
        <v>913</v>
      </c>
      <c r="C374" s="26">
        <v>4</v>
      </c>
      <c r="D374" s="26">
        <v>12</v>
      </c>
      <c r="E374" s="27" t="s">
        <v>145</v>
      </c>
      <c r="F374" s="28" t="s">
        <v>710</v>
      </c>
      <c r="G374" s="16">
        <v>515</v>
      </c>
    </row>
    <row r="375" spans="1:7">
      <c r="A375" s="15" t="s">
        <v>144</v>
      </c>
      <c r="B375" s="42">
        <v>913</v>
      </c>
      <c r="C375" s="26">
        <v>4</v>
      </c>
      <c r="D375" s="26">
        <v>12</v>
      </c>
      <c r="E375" s="27" t="s">
        <v>143</v>
      </c>
      <c r="F375" s="28" t="s">
        <v>698</v>
      </c>
      <c r="G375" s="16">
        <v>205.4</v>
      </c>
    </row>
    <row r="376" spans="1:7" ht="31.5">
      <c r="A376" s="15" t="s">
        <v>711</v>
      </c>
      <c r="B376" s="42">
        <v>913</v>
      </c>
      <c r="C376" s="26">
        <v>4</v>
      </c>
      <c r="D376" s="26">
        <v>12</v>
      </c>
      <c r="E376" s="27" t="s">
        <v>143</v>
      </c>
      <c r="F376" s="28" t="s">
        <v>710</v>
      </c>
      <c r="G376" s="16">
        <v>205.4</v>
      </c>
    </row>
    <row r="377" spans="1:7">
      <c r="A377" s="15" t="s">
        <v>758</v>
      </c>
      <c r="B377" s="42">
        <v>913</v>
      </c>
      <c r="C377" s="26">
        <v>5</v>
      </c>
      <c r="D377" s="26">
        <v>0</v>
      </c>
      <c r="E377" s="27" t="s">
        <v>698</v>
      </c>
      <c r="F377" s="28" t="s">
        <v>698</v>
      </c>
      <c r="G377" s="16">
        <v>3332</v>
      </c>
    </row>
    <row r="378" spans="1:7">
      <c r="A378" s="15" t="s">
        <v>142</v>
      </c>
      <c r="B378" s="42">
        <v>913</v>
      </c>
      <c r="C378" s="26">
        <v>5</v>
      </c>
      <c r="D378" s="26">
        <v>1</v>
      </c>
      <c r="E378" s="27" t="s">
        <v>698</v>
      </c>
      <c r="F378" s="28" t="s">
        <v>698</v>
      </c>
      <c r="G378" s="16">
        <v>3332</v>
      </c>
    </row>
    <row r="379" spans="1:7">
      <c r="A379" s="15" t="s">
        <v>141</v>
      </c>
      <c r="B379" s="42">
        <v>913</v>
      </c>
      <c r="C379" s="26">
        <v>5</v>
      </c>
      <c r="D379" s="26">
        <v>1</v>
      </c>
      <c r="E379" s="27" t="s">
        <v>140</v>
      </c>
      <c r="F379" s="28" t="s">
        <v>698</v>
      </c>
      <c r="G379" s="16">
        <v>3332</v>
      </c>
    </row>
    <row r="380" spans="1:7">
      <c r="A380" s="15" t="s">
        <v>139</v>
      </c>
      <c r="B380" s="42">
        <v>913</v>
      </c>
      <c r="C380" s="26">
        <v>5</v>
      </c>
      <c r="D380" s="26">
        <v>1</v>
      </c>
      <c r="E380" s="27" t="s">
        <v>138</v>
      </c>
      <c r="F380" s="28" t="s">
        <v>698</v>
      </c>
      <c r="G380" s="16">
        <v>3332</v>
      </c>
    </row>
    <row r="381" spans="1:7" ht="31.5">
      <c r="A381" s="15" t="s">
        <v>137</v>
      </c>
      <c r="B381" s="42">
        <v>913</v>
      </c>
      <c r="C381" s="26">
        <v>5</v>
      </c>
      <c r="D381" s="26">
        <v>1</v>
      </c>
      <c r="E381" s="27" t="s">
        <v>136</v>
      </c>
      <c r="F381" s="28" t="s">
        <v>698</v>
      </c>
      <c r="G381" s="16">
        <v>3332</v>
      </c>
    </row>
    <row r="382" spans="1:7" ht="31.5">
      <c r="A382" s="15" t="s">
        <v>711</v>
      </c>
      <c r="B382" s="42">
        <v>913</v>
      </c>
      <c r="C382" s="26">
        <v>5</v>
      </c>
      <c r="D382" s="26">
        <v>1</v>
      </c>
      <c r="E382" s="27" t="s">
        <v>136</v>
      </c>
      <c r="F382" s="28" t="s">
        <v>710</v>
      </c>
      <c r="G382" s="16">
        <v>3145</v>
      </c>
    </row>
    <row r="383" spans="1:7">
      <c r="A383" s="15" t="s">
        <v>707</v>
      </c>
      <c r="B383" s="42">
        <v>913</v>
      </c>
      <c r="C383" s="26">
        <v>5</v>
      </c>
      <c r="D383" s="26">
        <v>1</v>
      </c>
      <c r="E383" s="27" t="s">
        <v>136</v>
      </c>
      <c r="F383" s="28" t="s">
        <v>705</v>
      </c>
      <c r="G383" s="16">
        <v>187</v>
      </c>
    </row>
    <row r="384" spans="1:7">
      <c r="A384" s="15" t="s">
        <v>29</v>
      </c>
      <c r="B384" s="42">
        <v>913</v>
      </c>
      <c r="C384" s="26">
        <v>7</v>
      </c>
      <c r="D384" s="26">
        <v>0</v>
      </c>
      <c r="E384" s="27" t="s">
        <v>698</v>
      </c>
      <c r="F384" s="28" t="s">
        <v>698</v>
      </c>
      <c r="G384" s="16">
        <v>5768.8</v>
      </c>
    </row>
    <row r="385" spans="1:7">
      <c r="A385" s="15" t="s">
        <v>135</v>
      </c>
      <c r="B385" s="42">
        <v>913</v>
      </c>
      <c r="C385" s="26">
        <v>7</v>
      </c>
      <c r="D385" s="26">
        <v>2</v>
      </c>
      <c r="E385" s="27" t="s">
        <v>698</v>
      </c>
      <c r="F385" s="28" t="s">
        <v>698</v>
      </c>
      <c r="G385" s="16">
        <v>5750.6</v>
      </c>
    </row>
    <row r="386" spans="1:7" ht="31.5">
      <c r="A386" s="15" t="s">
        <v>134</v>
      </c>
      <c r="B386" s="42">
        <v>913</v>
      </c>
      <c r="C386" s="26">
        <v>7</v>
      </c>
      <c r="D386" s="26">
        <v>2</v>
      </c>
      <c r="E386" s="27" t="s">
        <v>133</v>
      </c>
      <c r="F386" s="28" t="s">
        <v>698</v>
      </c>
      <c r="G386" s="16">
        <v>5750.6</v>
      </c>
    </row>
    <row r="387" spans="1:7" ht="31.5">
      <c r="A387" s="15" t="s">
        <v>132</v>
      </c>
      <c r="B387" s="42">
        <v>913</v>
      </c>
      <c r="C387" s="26">
        <v>7</v>
      </c>
      <c r="D387" s="26">
        <v>2</v>
      </c>
      <c r="E387" s="27" t="s">
        <v>131</v>
      </c>
      <c r="F387" s="28" t="s">
        <v>698</v>
      </c>
      <c r="G387" s="16">
        <v>5750.6</v>
      </c>
    </row>
    <row r="388" spans="1:7" ht="78.75">
      <c r="A388" s="15" t="s">
        <v>130</v>
      </c>
      <c r="B388" s="42">
        <v>913</v>
      </c>
      <c r="C388" s="26">
        <v>7</v>
      </c>
      <c r="D388" s="26">
        <v>2</v>
      </c>
      <c r="E388" s="27" t="s">
        <v>128</v>
      </c>
      <c r="F388" s="28" t="s">
        <v>698</v>
      </c>
      <c r="G388" s="16">
        <v>5750.6</v>
      </c>
    </row>
    <row r="389" spans="1:7" ht="31.5">
      <c r="A389" s="15" t="s">
        <v>129</v>
      </c>
      <c r="B389" s="42">
        <v>913</v>
      </c>
      <c r="C389" s="26">
        <v>7</v>
      </c>
      <c r="D389" s="26">
        <v>2</v>
      </c>
      <c r="E389" s="27" t="s">
        <v>128</v>
      </c>
      <c r="F389" s="28" t="s">
        <v>127</v>
      </c>
      <c r="G389" s="16">
        <v>5750.6</v>
      </c>
    </row>
    <row r="390" spans="1:7" ht="31.5">
      <c r="A390" s="15" t="s">
        <v>28</v>
      </c>
      <c r="B390" s="42">
        <v>913</v>
      </c>
      <c r="C390" s="26">
        <v>7</v>
      </c>
      <c r="D390" s="26">
        <v>5</v>
      </c>
      <c r="E390" s="27" t="s">
        <v>698</v>
      </c>
      <c r="F390" s="28" t="s">
        <v>698</v>
      </c>
      <c r="G390" s="16">
        <v>18.2</v>
      </c>
    </row>
    <row r="391" spans="1:7" ht="31.5">
      <c r="A391" s="15" t="s">
        <v>27</v>
      </c>
      <c r="B391" s="42">
        <v>913</v>
      </c>
      <c r="C391" s="26">
        <v>7</v>
      </c>
      <c r="D391" s="26">
        <v>5</v>
      </c>
      <c r="E391" s="27" t="s">
        <v>26</v>
      </c>
      <c r="F391" s="28" t="s">
        <v>698</v>
      </c>
      <c r="G391" s="16">
        <v>18.2</v>
      </c>
    </row>
    <row r="392" spans="1:7">
      <c r="A392" s="15" t="s">
        <v>25</v>
      </c>
      <c r="B392" s="42">
        <v>913</v>
      </c>
      <c r="C392" s="26">
        <v>7</v>
      </c>
      <c r="D392" s="26">
        <v>5</v>
      </c>
      <c r="E392" s="27" t="s">
        <v>24</v>
      </c>
      <c r="F392" s="28" t="s">
        <v>698</v>
      </c>
      <c r="G392" s="16">
        <v>18.2</v>
      </c>
    </row>
    <row r="393" spans="1:7" ht="31.5">
      <c r="A393" s="15" t="s">
        <v>711</v>
      </c>
      <c r="B393" s="42">
        <v>913</v>
      </c>
      <c r="C393" s="26">
        <v>7</v>
      </c>
      <c r="D393" s="26">
        <v>5</v>
      </c>
      <c r="E393" s="27" t="s">
        <v>24</v>
      </c>
      <c r="F393" s="28" t="s">
        <v>710</v>
      </c>
      <c r="G393" s="16">
        <v>18.2</v>
      </c>
    </row>
    <row r="394" spans="1:7">
      <c r="A394" s="15" t="s">
        <v>126</v>
      </c>
      <c r="B394" s="42">
        <v>913</v>
      </c>
      <c r="C394" s="26">
        <v>8</v>
      </c>
      <c r="D394" s="26">
        <v>0</v>
      </c>
      <c r="E394" s="27" t="s">
        <v>698</v>
      </c>
      <c r="F394" s="28" t="s">
        <v>698</v>
      </c>
      <c r="G394" s="16">
        <v>500</v>
      </c>
    </row>
    <row r="395" spans="1:7">
      <c r="A395" s="15" t="s">
        <v>125</v>
      </c>
      <c r="B395" s="42">
        <v>913</v>
      </c>
      <c r="C395" s="26">
        <v>8</v>
      </c>
      <c r="D395" s="26">
        <v>1</v>
      </c>
      <c r="E395" s="27" t="s">
        <v>698</v>
      </c>
      <c r="F395" s="28" t="s">
        <v>698</v>
      </c>
      <c r="G395" s="16">
        <v>500</v>
      </c>
    </row>
    <row r="396" spans="1:7">
      <c r="A396" s="15" t="s">
        <v>124</v>
      </c>
      <c r="B396" s="42">
        <v>913</v>
      </c>
      <c r="C396" s="26">
        <v>8</v>
      </c>
      <c r="D396" s="26">
        <v>1</v>
      </c>
      <c r="E396" s="27" t="s">
        <v>123</v>
      </c>
      <c r="F396" s="28" t="s">
        <v>698</v>
      </c>
      <c r="G396" s="16">
        <v>500</v>
      </c>
    </row>
    <row r="397" spans="1:7" ht="31.5">
      <c r="A397" s="15" t="s">
        <v>122</v>
      </c>
      <c r="B397" s="42">
        <v>913</v>
      </c>
      <c r="C397" s="26">
        <v>8</v>
      </c>
      <c r="D397" s="26">
        <v>1</v>
      </c>
      <c r="E397" s="27" t="s">
        <v>121</v>
      </c>
      <c r="F397" s="28" t="s">
        <v>698</v>
      </c>
      <c r="G397" s="16">
        <v>500</v>
      </c>
    </row>
    <row r="398" spans="1:7" ht="31.5">
      <c r="A398" s="15" t="s">
        <v>723</v>
      </c>
      <c r="B398" s="42">
        <v>913</v>
      </c>
      <c r="C398" s="26">
        <v>8</v>
      </c>
      <c r="D398" s="26">
        <v>1</v>
      </c>
      <c r="E398" s="27" t="s">
        <v>121</v>
      </c>
      <c r="F398" s="28" t="s">
        <v>721</v>
      </c>
      <c r="G398" s="16">
        <v>500</v>
      </c>
    </row>
    <row r="399" spans="1:7">
      <c r="A399" s="15" t="s">
        <v>120</v>
      </c>
      <c r="B399" s="42">
        <v>913</v>
      </c>
      <c r="C399" s="26">
        <v>12</v>
      </c>
      <c r="D399" s="26">
        <v>0</v>
      </c>
      <c r="E399" s="27" t="s">
        <v>698</v>
      </c>
      <c r="F399" s="28" t="s">
        <v>698</v>
      </c>
      <c r="G399" s="16">
        <v>2655</v>
      </c>
    </row>
    <row r="400" spans="1:7">
      <c r="A400" s="15" t="s">
        <v>119</v>
      </c>
      <c r="B400" s="42">
        <v>913</v>
      </c>
      <c r="C400" s="26">
        <v>12</v>
      </c>
      <c r="D400" s="26">
        <v>2</v>
      </c>
      <c r="E400" s="27" t="s">
        <v>698</v>
      </c>
      <c r="F400" s="28" t="s">
        <v>698</v>
      </c>
      <c r="G400" s="16">
        <v>2655</v>
      </c>
    </row>
    <row r="401" spans="1:7" ht="31.5">
      <c r="A401" s="15" t="s">
        <v>118</v>
      </c>
      <c r="B401" s="42">
        <v>913</v>
      </c>
      <c r="C401" s="26">
        <v>12</v>
      </c>
      <c r="D401" s="26">
        <v>2</v>
      </c>
      <c r="E401" s="27" t="s">
        <v>117</v>
      </c>
      <c r="F401" s="28" t="s">
        <v>698</v>
      </c>
      <c r="G401" s="16">
        <v>2655</v>
      </c>
    </row>
    <row r="402" spans="1:7" ht="31.5">
      <c r="A402" s="15" t="s">
        <v>116</v>
      </c>
      <c r="B402" s="42">
        <v>913</v>
      </c>
      <c r="C402" s="26">
        <v>12</v>
      </c>
      <c r="D402" s="26">
        <v>2</v>
      </c>
      <c r="E402" s="27" t="s">
        <v>115</v>
      </c>
      <c r="F402" s="28" t="s">
        <v>698</v>
      </c>
      <c r="G402" s="16">
        <v>2655</v>
      </c>
    </row>
    <row r="403" spans="1:7">
      <c r="A403" s="15" t="s">
        <v>707</v>
      </c>
      <c r="B403" s="42">
        <v>913</v>
      </c>
      <c r="C403" s="26">
        <v>12</v>
      </c>
      <c r="D403" s="26">
        <v>2</v>
      </c>
      <c r="E403" s="27" t="s">
        <v>115</v>
      </c>
      <c r="F403" s="28" t="s">
        <v>705</v>
      </c>
      <c r="G403" s="16">
        <v>2655</v>
      </c>
    </row>
    <row r="404" spans="1:7" s="19" customFormat="1">
      <c r="A404" s="17" t="s">
        <v>114</v>
      </c>
      <c r="B404" s="43">
        <v>916</v>
      </c>
      <c r="C404" s="23">
        <v>0</v>
      </c>
      <c r="D404" s="23">
        <v>0</v>
      </c>
      <c r="E404" s="24" t="s">
        <v>698</v>
      </c>
      <c r="F404" s="25" t="s">
        <v>698</v>
      </c>
      <c r="G404" s="18">
        <v>1548.1</v>
      </c>
    </row>
    <row r="405" spans="1:7">
      <c r="A405" s="15" t="s">
        <v>717</v>
      </c>
      <c r="B405" s="42">
        <v>916</v>
      </c>
      <c r="C405" s="26">
        <v>1</v>
      </c>
      <c r="D405" s="26">
        <v>0</v>
      </c>
      <c r="E405" s="27" t="s">
        <v>698</v>
      </c>
      <c r="F405" s="28" t="s">
        <v>698</v>
      </c>
      <c r="G405" s="16">
        <v>1548.1</v>
      </c>
    </row>
    <row r="406" spans="1:7" ht="63">
      <c r="A406" s="15" t="s">
        <v>113</v>
      </c>
      <c r="B406" s="42">
        <v>916</v>
      </c>
      <c r="C406" s="26">
        <v>1</v>
      </c>
      <c r="D406" s="26">
        <v>3</v>
      </c>
      <c r="E406" s="27" t="s">
        <v>698</v>
      </c>
      <c r="F406" s="28" t="s">
        <v>698</v>
      </c>
      <c r="G406" s="16">
        <v>1548.1</v>
      </c>
    </row>
    <row r="407" spans="1:7" ht="31.5">
      <c r="A407" s="15" t="s">
        <v>715</v>
      </c>
      <c r="B407" s="42">
        <v>916</v>
      </c>
      <c r="C407" s="26">
        <v>1</v>
      </c>
      <c r="D407" s="26">
        <v>3</v>
      </c>
      <c r="E407" s="27" t="s">
        <v>714</v>
      </c>
      <c r="F407" s="28" t="s">
        <v>698</v>
      </c>
      <c r="G407" s="16">
        <v>1548.1</v>
      </c>
    </row>
    <row r="408" spans="1:7">
      <c r="A408" s="15" t="s">
        <v>713</v>
      </c>
      <c r="B408" s="42">
        <v>916</v>
      </c>
      <c r="C408" s="26">
        <v>1</v>
      </c>
      <c r="D408" s="26">
        <v>3</v>
      </c>
      <c r="E408" s="27" t="s">
        <v>712</v>
      </c>
      <c r="F408" s="28" t="s">
        <v>698</v>
      </c>
      <c r="G408" s="16">
        <v>394.8</v>
      </c>
    </row>
    <row r="409" spans="1:7" ht="31.5">
      <c r="A409" s="15" t="s">
        <v>701</v>
      </c>
      <c r="B409" s="42">
        <v>916</v>
      </c>
      <c r="C409" s="26">
        <v>1</v>
      </c>
      <c r="D409" s="26">
        <v>3</v>
      </c>
      <c r="E409" s="27" t="s">
        <v>706</v>
      </c>
      <c r="F409" s="28" t="s">
        <v>698</v>
      </c>
      <c r="G409" s="16">
        <v>344.2</v>
      </c>
    </row>
    <row r="410" spans="1:7" ht="61.9" customHeight="1">
      <c r="A410" s="15" t="s">
        <v>697</v>
      </c>
      <c r="B410" s="42">
        <v>916</v>
      </c>
      <c r="C410" s="26">
        <v>1</v>
      </c>
      <c r="D410" s="26">
        <v>3</v>
      </c>
      <c r="E410" s="27" t="s">
        <v>706</v>
      </c>
      <c r="F410" s="28" t="s">
        <v>696</v>
      </c>
      <c r="G410" s="16">
        <v>334.4</v>
      </c>
    </row>
    <row r="411" spans="1:7" ht="31.5">
      <c r="A411" s="15" t="s">
        <v>711</v>
      </c>
      <c r="B411" s="42">
        <v>916</v>
      </c>
      <c r="C411" s="26">
        <v>1</v>
      </c>
      <c r="D411" s="26">
        <v>3</v>
      </c>
      <c r="E411" s="27" t="s">
        <v>706</v>
      </c>
      <c r="F411" s="28" t="s">
        <v>710</v>
      </c>
      <c r="G411" s="16">
        <v>9.6</v>
      </c>
    </row>
    <row r="412" spans="1:7">
      <c r="A412" s="15" t="s">
        <v>707</v>
      </c>
      <c r="B412" s="42">
        <v>916</v>
      </c>
      <c r="C412" s="26">
        <v>1</v>
      </c>
      <c r="D412" s="26">
        <v>3</v>
      </c>
      <c r="E412" s="27" t="s">
        <v>706</v>
      </c>
      <c r="F412" s="28" t="s">
        <v>705</v>
      </c>
      <c r="G412" s="16">
        <v>0.2</v>
      </c>
    </row>
    <row r="413" spans="1:7" ht="47.25">
      <c r="A413" s="15" t="s">
        <v>699</v>
      </c>
      <c r="B413" s="42">
        <v>916</v>
      </c>
      <c r="C413" s="26">
        <v>1</v>
      </c>
      <c r="D413" s="26">
        <v>3</v>
      </c>
      <c r="E413" s="27" t="s">
        <v>704</v>
      </c>
      <c r="F413" s="28" t="s">
        <v>698</v>
      </c>
      <c r="G413" s="16">
        <v>50.6</v>
      </c>
    </row>
    <row r="414" spans="1:7" ht="61.9" customHeight="1">
      <c r="A414" s="15" t="s">
        <v>697</v>
      </c>
      <c r="B414" s="42">
        <v>916</v>
      </c>
      <c r="C414" s="26">
        <v>1</v>
      </c>
      <c r="D414" s="26">
        <v>3</v>
      </c>
      <c r="E414" s="27" t="s">
        <v>704</v>
      </c>
      <c r="F414" s="28" t="s">
        <v>696</v>
      </c>
      <c r="G414" s="16">
        <v>50.6</v>
      </c>
    </row>
    <row r="415" spans="1:7" ht="31.5">
      <c r="A415" s="15" t="s">
        <v>112</v>
      </c>
      <c r="B415" s="42">
        <v>916</v>
      </c>
      <c r="C415" s="26">
        <v>1</v>
      </c>
      <c r="D415" s="26">
        <v>3</v>
      </c>
      <c r="E415" s="27" t="s">
        <v>111</v>
      </c>
      <c r="F415" s="28" t="s">
        <v>698</v>
      </c>
      <c r="G415" s="16">
        <v>1153.3</v>
      </c>
    </row>
    <row r="416" spans="1:7" ht="31.5">
      <c r="A416" s="15" t="s">
        <v>701</v>
      </c>
      <c r="B416" s="42">
        <v>916</v>
      </c>
      <c r="C416" s="26">
        <v>1</v>
      </c>
      <c r="D416" s="26">
        <v>3</v>
      </c>
      <c r="E416" s="27" t="s">
        <v>110</v>
      </c>
      <c r="F416" s="28" t="s">
        <v>698</v>
      </c>
      <c r="G416" s="16">
        <v>655.9</v>
      </c>
    </row>
    <row r="417" spans="1:7" ht="61.9" customHeight="1">
      <c r="A417" s="15" t="s">
        <v>697</v>
      </c>
      <c r="B417" s="42">
        <v>916</v>
      </c>
      <c r="C417" s="26">
        <v>1</v>
      </c>
      <c r="D417" s="26">
        <v>3</v>
      </c>
      <c r="E417" s="27" t="s">
        <v>110</v>
      </c>
      <c r="F417" s="28" t="s">
        <v>696</v>
      </c>
      <c r="G417" s="16">
        <v>655.9</v>
      </c>
    </row>
    <row r="418" spans="1:7" ht="47.25">
      <c r="A418" s="15" t="s">
        <v>699</v>
      </c>
      <c r="B418" s="42">
        <v>916</v>
      </c>
      <c r="C418" s="26">
        <v>1</v>
      </c>
      <c r="D418" s="26">
        <v>3</v>
      </c>
      <c r="E418" s="27" t="s">
        <v>109</v>
      </c>
      <c r="F418" s="28" t="s">
        <v>698</v>
      </c>
      <c r="G418" s="16">
        <v>497.4</v>
      </c>
    </row>
    <row r="419" spans="1:7" ht="61.9" customHeight="1">
      <c r="A419" s="15" t="s">
        <v>697</v>
      </c>
      <c r="B419" s="42">
        <v>916</v>
      </c>
      <c r="C419" s="26">
        <v>1</v>
      </c>
      <c r="D419" s="26">
        <v>3</v>
      </c>
      <c r="E419" s="27" t="s">
        <v>109</v>
      </c>
      <c r="F419" s="28" t="s">
        <v>696</v>
      </c>
      <c r="G419" s="16">
        <v>497.4</v>
      </c>
    </row>
    <row r="420" spans="1:7" s="19" customFormat="1">
      <c r="A420" s="17" t="s">
        <v>108</v>
      </c>
      <c r="B420" s="43">
        <v>917</v>
      </c>
      <c r="C420" s="23">
        <v>0</v>
      </c>
      <c r="D420" s="23">
        <v>0</v>
      </c>
      <c r="E420" s="24" t="s">
        <v>698</v>
      </c>
      <c r="F420" s="25" t="s">
        <v>698</v>
      </c>
      <c r="G420" s="18">
        <f>52261.8-1850</f>
        <v>50411.8</v>
      </c>
    </row>
    <row r="421" spans="1:7">
      <c r="A421" s="15" t="s">
        <v>717</v>
      </c>
      <c r="B421" s="42">
        <v>917</v>
      </c>
      <c r="C421" s="26">
        <v>1</v>
      </c>
      <c r="D421" s="26">
        <v>0</v>
      </c>
      <c r="E421" s="27" t="s">
        <v>698</v>
      </c>
      <c r="F421" s="28" t="s">
        <v>698</v>
      </c>
      <c r="G421" s="16">
        <f>42725.1-1850</f>
        <v>40875.1</v>
      </c>
    </row>
    <row r="422" spans="1:7" ht="31.15" customHeight="1">
      <c r="A422" s="15" t="s">
        <v>107</v>
      </c>
      <c r="B422" s="42">
        <v>917</v>
      </c>
      <c r="C422" s="26">
        <v>1</v>
      </c>
      <c r="D422" s="26">
        <v>2</v>
      </c>
      <c r="E422" s="27" t="s">
        <v>698</v>
      </c>
      <c r="F422" s="28" t="s">
        <v>698</v>
      </c>
      <c r="G422" s="16">
        <v>2827.6</v>
      </c>
    </row>
    <row r="423" spans="1:7" ht="31.5">
      <c r="A423" s="15" t="s">
        <v>715</v>
      </c>
      <c r="B423" s="42">
        <v>917</v>
      </c>
      <c r="C423" s="26">
        <v>1</v>
      </c>
      <c r="D423" s="26">
        <v>2</v>
      </c>
      <c r="E423" s="27" t="s">
        <v>714</v>
      </c>
      <c r="F423" s="28" t="s">
        <v>698</v>
      </c>
      <c r="G423" s="16">
        <v>2827.6</v>
      </c>
    </row>
    <row r="424" spans="1:7">
      <c r="A424" s="15" t="s">
        <v>106</v>
      </c>
      <c r="B424" s="42">
        <v>917</v>
      </c>
      <c r="C424" s="26">
        <v>1</v>
      </c>
      <c r="D424" s="26">
        <v>2</v>
      </c>
      <c r="E424" s="27" t="s">
        <v>105</v>
      </c>
      <c r="F424" s="28" t="s">
        <v>698</v>
      </c>
      <c r="G424" s="16">
        <v>2827.6</v>
      </c>
    </row>
    <row r="425" spans="1:7" ht="31.5">
      <c r="A425" s="15" t="s">
        <v>701</v>
      </c>
      <c r="B425" s="42">
        <v>917</v>
      </c>
      <c r="C425" s="26">
        <v>1</v>
      </c>
      <c r="D425" s="26">
        <v>2</v>
      </c>
      <c r="E425" s="27" t="s">
        <v>104</v>
      </c>
      <c r="F425" s="28" t="s">
        <v>698</v>
      </c>
      <c r="G425" s="16">
        <v>1523.6</v>
      </c>
    </row>
    <row r="426" spans="1:7" ht="61.9" customHeight="1">
      <c r="A426" s="15" t="s">
        <v>697</v>
      </c>
      <c r="B426" s="42">
        <v>917</v>
      </c>
      <c r="C426" s="26">
        <v>1</v>
      </c>
      <c r="D426" s="26">
        <v>2</v>
      </c>
      <c r="E426" s="27" t="s">
        <v>104</v>
      </c>
      <c r="F426" s="28" t="s">
        <v>696</v>
      </c>
      <c r="G426" s="16">
        <v>1523.6</v>
      </c>
    </row>
    <row r="427" spans="1:7" ht="47.25">
      <c r="A427" s="15" t="s">
        <v>699</v>
      </c>
      <c r="B427" s="42">
        <v>917</v>
      </c>
      <c r="C427" s="26">
        <v>1</v>
      </c>
      <c r="D427" s="26">
        <v>2</v>
      </c>
      <c r="E427" s="27" t="s">
        <v>103</v>
      </c>
      <c r="F427" s="28" t="s">
        <v>698</v>
      </c>
      <c r="G427" s="16">
        <v>1304</v>
      </c>
    </row>
    <row r="428" spans="1:7" ht="61.9" customHeight="1">
      <c r="A428" s="15" t="s">
        <v>697</v>
      </c>
      <c r="B428" s="42">
        <v>917</v>
      </c>
      <c r="C428" s="26">
        <v>1</v>
      </c>
      <c r="D428" s="26">
        <v>2</v>
      </c>
      <c r="E428" s="27" t="s">
        <v>103</v>
      </c>
      <c r="F428" s="28" t="s">
        <v>696</v>
      </c>
      <c r="G428" s="16">
        <v>1304</v>
      </c>
    </row>
    <row r="429" spans="1:7" ht="63">
      <c r="A429" s="15" t="s">
        <v>102</v>
      </c>
      <c r="B429" s="42">
        <v>917</v>
      </c>
      <c r="C429" s="26">
        <v>1</v>
      </c>
      <c r="D429" s="26">
        <v>4</v>
      </c>
      <c r="E429" s="27" t="s">
        <v>698</v>
      </c>
      <c r="F429" s="28" t="s">
        <v>698</v>
      </c>
      <c r="G429" s="16">
        <v>34614.6</v>
      </c>
    </row>
    <row r="430" spans="1:7" ht="31.5">
      <c r="A430" s="15" t="s">
        <v>715</v>
      </c>
      <c r="B430" s="42">
        <v>917</v>
      </c>
      <c r="C430" s="26">
        <v>1</v>
      </c>
      <c r="D430" s="26">
        <v>4</v>
      </c>
      <c r="E430" s="27" t="s">
        <v>714</v>
      </c>
      <c r="F430" s="28" t="s">
        <v>698</v>
      </c>
      <c r="G430" s="16">
        <v>34612.199999999997</v>
      </c>
    </row>
    <row r="431" spans="1:7">
      <c r="A431" s="15" t="s">
        <v>713</v>
      </c>
      <c r="B431" s="42">
        <v>917</v>
      </c>
      <c r="C431" s="26">
        <v>1</v>
      </c>
      <c r="D431" s="26">
        <v>4</v>
      </c>
      <c r="E431" s="27" t="s">
        <v>712</v>
      </c>
      <c r="F431" s="28" t="s">
        <v>698</v>
      </c>
      <c r="G431" s="16">
        <v>34612.199999999997</v>
      </c>
    </row>
    <row r="432" spans="1:7" ht="31.5">
      <c r="A432" s="15" t="s">
        <v>701</v>
      </c>
      <c r="B432" s="42">
        <v>917</v>
      </c>
      <c r="C432" s="26">
        <v>1</v>
      </c>
      <c r="D432" s="26">
        <v>4</v>
      </c>
      <c r="E432" s="27" t="s">
        <v>706</v>
      </c>
      <c r="F432" s="28" t="s">
        <v>698</v>
      </c>
      <c r="G432" s="16">
        <v>20317.7</v>
      </c>
    </row>
    <row r="433" spans="1:7" ht="61.9" customHeight="1">
      <c r="A433" s="15" t="s">
        <v>697</v>
      </c>
      <c r="B433" s="42">
        <v>917</v>
      </c>
      <c r="C433" s="26">
        <v>1</v>
      </c>
      <c r="D433" s="26">
        <v>4</v>
      </c>
      <c r="E433" s="27" t="s">
        <v>706</v>
      </c>
      <c r="F433" s="28" t="s">
        <v>696</v>
      </c>
      <c r="G433" s="16">
        <v>15471.9</v>
      </c>
    </row>
    <row r="434" spans="1:7" ht="31.5">
      <c r="A434" s="15" t="s">
        <v>711</v>
      </c>
      <c r="B434" s="42">
        <v>917</v>
      </c>
      <c r="C434" s="26">
        <v>1</v>
      </c>
      <c r="D434" s="26">
        <v>4</v>
      </c>
      <c r="E434" s="27" t="s">
        <v>706</v>
      </c>
      <c r="F434" s="28" t="s">
        <v>710</v>
      </c>
      <c r="G434" s="16">
        <v>4797.3999999999996</v>
      </c>
    </row>
    <row r="435" spans="1:7">
      <c r="A435" s="15" t="s">
        <v>707</v>
      </c>
      <c r="B435" s="42">
        <v>917</v>
      </c>
      <c r="C435" s="26">
        <v>1</v>
      </c>
      <c r="D435" s="26">
        <v>4</v>
      </c>
      <c r="E435" s="27" t="s">
        <v>706</v>
      </c>
      <c r="F435" s="28" t="s">
        <v>705</v>
      </c>
      <c r="G435" s="16">
        <v>48.4</v>
      </c>
    </row>
    <row r="436" spans="1:7" ht="47.25">
      <c r="A436" s="15" t="s">
        <v>699</v>
      </c>
      <c r="B436" s="42">
        <v>917</v>
      </c>
      <c r="C436" s="26">
        <v>1</v>
      </c>
      <c r="D436" s="26">
        <v>4</v>
      </c>
      <c r="E436" s="27" t="s">
        <v>704</v>
      </c>
      <c r="F436" s="28" t="s">
        <v>698</v>
      </c>
      <c r="G436" s="16">
        <v>14294.5</v>
      </c>
    </row>
    <row r="437" spans="1:7" ht="61.9" customHeight="1">
      <c r="A437" s="15" t="s">
        <v>697</v>
      </c>
      <c r="B437" s="42">
        <v>917</v>
      </c>
      <c r="C437" s="26">
        <v>1</v>
      </c>
      <c r="D437" s="26">
        <v>4</v>
      </c>
      <c r="E437" s="27" t="s">
        <v>704</v>
      </c>
      <c r="F437" s="28" t="s">
        <v>696</v>
      </c>
      <c r="G437" s="16">
        <v>13849.7</v>
      </c>
    </row>
    <row r="438" spans="1:7" ht="31.5">
      <c r="A438" s="15" t="s">
        <v>711</v>
      </c>
      <c r="B438" s="42">
        <v>917</v>
      </c>
      <c r="C438" s="26">
        <v>1</v>
      </c>
      <c r="D438" s="26">
        <v>4</v>
      </c>
      <c r="E438" s="27" t="s">
        <v>704</v>
      </c>
      <c r="F438" s="28" t="s">
        <v>710</v>
      </c>
      <c r="G438" s="16">
        <v>444.8</v>
      </c>
    </row>
    <row r="439" spans="1:7" ht="63">
      <c r="A439" s="15" t="s">
        <v>101</v>
      </c>
      <c r="B439" s="42">
        <v>917</v>
      </c>
      <c r="C439" s="26">
        <v>1</v>
      </c>
      <c r="D439" s="26">
        <v>4</v>
      </c>
      <c r="E439" s="27" t="s">
        <v>100</v>
      </c>
      <c r="F439" s="28" t="s">
        <v>698</v>
      </c>
      <c r="G439" s="16">
        <v>2.4</v>
      </c>
    </row>
    <row r="440" spans="1:7" ht="94.5">
      <c r="A440" s="15" t="s">
        <v>99</v>
      </c>
      <c r="B440" s="42">
        <v>917</v>
      </c>
      <c r="C440" s="26">
        <v>1</v>
      </c>
      <c r="D440" s="26">
        <v>4</v>
      </c>
      <c r="E440" s="27" t="s">
        <v>98</v>
      </c>
      <c r="F440" s="28" t="s">
        <v>698</v>
      </c>
      <c r="G440" s="16">
        <v>2.4</v>
      </c>
    </row>
    <row r="441" spans="1:7" ht="63">
      <c r="A441" s="15" t="s">
        <v>97</v>
      </c>
      <c r="B441" s="42">
        <v>917</v>
      </c>
      <c r="C441" s="26">
        <v>1</v>
      </c>
      <c r="D441" s="26">
        <v>4</v>
      </c>
      <c r="E441" s="27" t="s">
        <v>96</v>
      </c>
      <c r="F441" s="28" t="s">
        <v>698</v>
      </c>
      <c r="G441" s="16">
        <v>2.4</v>
      </c>
    </row>
    <row r="442" spans="1:7" ht="31.5">
      <c r="A442" s="15" t="s">
        <v>711</v>
      </c>
      <c r="B442" s="42">
        <v>917</v>
      </c>
      <c r="C442" s="26">
        <v>1</v>
      </c>
      <c r="D442" s="26">
        <v>4</v>
      </c>
      <c r="E442" s="27" t="s">
        <v>96</v>
      </c>
      <c r="F442" s="28" t="s">
        <v>710</v>
      </c>
      <c r="G442" s="16">
        <v>2.4</v>
      </c>
    </row>
    <row r="443" spans="1:7">
      <c r="A443" s="15" t="s">
        <v>95</v>
      </c>
      <c r="B443" s="42">
        <v>917</v>
      </c>
      <c r="C443" s="26">
        <v>1</v>
      </c>
      <c r="D443" s="26">
        <v>5</v>
      </c>
      <c r="E443" s="27" t="s">
        <v>698</v>
      </c>
      <c r="F443" s="28" t="s">
        <v>698</v>
      </c>
      <c r="G443" s="16">
        <v>3.8</v>
      </c>
    </row>
    <row r="444" spans="1:7" ht="31.5">
      <c r="A444" s="15" t="s">
        <v>94</v>
      </c>
      <c r="B444" s="42">
        <v>917</v>
      </c>
      <c r="C444" s="26">
        <v>1</v>
      </c>
      <c r="D444" s="26">
        <v>5</v>
      </c>
      <c r="E444" s="27" t="s">
        <v>93</v>
      </c>
      <c r="F444" s="28" t="s">
        <v>698</v>
      </c>
      <c r="G444" s="16">
        <v>3.8</v>
      </c>
    </row>
    <row r="445" spans="1:7" ht="46.9" customHeight="1">
      <c r="A445" s="15" t="s">
        <v>92</v>
      </c>
      <c r="B445" s="42">
        <v>917</v>
      </c>
      <c r="C445" s="26">
        <v>1</v>
      </c>
      <c r="D445" s="26">
        <v>5</v>
      </c>
      <c r="E445" s="27" t="s">
        <v>91</v>
      </c>
      <c r="F445" s="28" t="s">
        <v>698</v>
      </c>
      <c r="G445" s="16">
        <v>3.8</v>
      </c>
    </row>
    <row r="446" spans="1:7" ht="31.5">
      <c r="A446" s="15" t="s">
        <v>711</v>
      </c>
      <c r="B446" s="42">
        <v>917</v>
      </c>
      <c r="C446" s="26">
        <v>1</v>
      </c>
      <c r="D446" s="26">
        <v>5</v>
      </c>
      <c r="E446" s="27" t="s">
        <v>91</v>
      </c>
      <c r="F446" s="28" t="s">
        <v>710</v>
      </c>
      <c r="G446" s="16">
        <v>3.8</v>
      </c>
    </row>
    <row r="447" spans="1:7">
      <c r="A447" s="15" t="s">
        <v>85</v>
      </c>
      <c r="B447" s="42">
        <v>917</v>
      </c>
      <c r="C447" s="26">
        <v>1</v>
      </c>
      <c r="D447" s="26">
        <v>11</v>
      </c>
      <c r="E447" s="27" t="s">
        <v>698</v>
      </c>
      <c r="F447" s="28" t="s">
        <v>698</v>
      </c>
      <c r="G447" s="16">
        <v>300</v>
      </c>
    </row>
    <row r="448" spans="1:7">
      <c r="A448" s="15" t="s">
        <v>85</v>
      </c>
      <c r="B448" s="42">
        <v>917</v>
      </c>
      <c r="C448" s="26">
        <v>1</v>
      </c>
      <c r="D448" s="26">
        <v>11</v>
      </c>
      <c r="E448" s="27" t="s">
        <v>84</v>
      </c>
      <c r="F448" s="28" t="s">
        <v>698</v>
      </c>
      <c r="G448" s="16">
        <v>300</v>
      </c>
    </row>
    <row r="449" spans="1:7">
      <c r="A449" s="15" t="s">
        <v>83</v>
      </c>
      <c r="B449" s="42">
        <v>917</v>
      </c>
      <c r="C449" s="26">
        <v>1</v>
      </c>
      <c r="D449" s="26">
        <v>11</v>
      </c>
      <c r="E449" s="27" t="s">
        <v>82</v>
      </c>
      <c r="F449" s="28" t="s">
        <v>698</v>
      </c>
      <c r="G449" s="16">
        <v>300</v>
      </c>
    </row>
    <row r="450" spans="1:7" ht="31.5">
      <c r="A450" s="15" t="s">
        <v>81</v>
      </c>
      <c r="B450" s="42">
        <v>917</v>
      </c>
      <c r="C450" s="26">
        <v>1</v>
      </c>
      <c r="D450" s="26">
        <v>11</v>
      </c>
      <c r="E450" s="27" t="s">
        <v>80</v>
      </c>
      <c r="F450" s="28" t="s">
        <v>698</v>
      </c>
      <c r="G450" s="16">
        <v>300</v>
      </c>
    </row>
    <row r="451" spans="1:7">
      <c r="A451" s="15" t="s">
        <v>707</v>
      </c>
      <c r="B451" s="42">
        <v>917</v>
      </c>
      <c r="C451" s="26">
        <v>1</v>
      </c>
      <c r="D451" s="26">
        <v>11</v>
      </c>
      <c r="E451" s="27" t="s">
        <v>80</v>
      </c>
      <c r="F451" s="28" t="s">
        <v>705</v>
      </c>
      <c r="G451" s="16">
        <v>300</v>
      </c>
    </row>
    <row r="452" spans="1:7">
      <c r="A452" s="15" t="s">
        <v>79</v>
      </c>
      <c r="B452" s="42">
        <v>917</v>
      </c>
      <c r="C452" s="26">
        <v>1</v>
      </c>
      <c r="D452" s="26">
        <v>13</v>
      </c>
      <c r="E452" s="27" t="s">
        <v>698</v>
      </c>
      <c r="F452" s="28" t="s">
        <v>698</v>
      </c>
      <c r="G452" s="16">
        <f>4979.1-1850</f>
        <v>3129.1000000000004</v>
      </c>
    </row>
    <row r="453" spans="1:7" ht="31.5">
      <c r="A453" s="15" t="s">
        <v>715</v>
      </c>
      <c r="B453" s="42">
        <v>917</v>
      </c>
      <c r="C453" s="26">
        <v>1</v>
      </c>
      <c r="D453" s="26">
        <v>13</v>
      </c>
      <c r="E453" s="27" t="s">
        <v>714</v>
      </c>
      <c r="F453" s="28" t="s">
        <v>698</v>
      </c>
      <c r="G453" s="16">
        <v>2840.6</v>
      </c>
    </row>
    <row r="454" spans="1:7" ht="31.5">
      <c r="A454" s="15" t="s">
        <v>734</v>
      </c>
      <c r="B454" s="42">
        <v>917</v>
      </c>
      <c r="C454" s="26">
        <v>1</v>
      </c>
      <c r="D454" s="26">
        <v>13</v>
      </c>
      <c r="E454" s="27" t="s">
        <v>733</v>
      </c>
      <c r="F454" s="28" t="s">
        <v>698</v>
      </c>
      <c r="G454" s="16">
        <v>2840.6</v>
      </c>
    </row>
    <row r="455" spans="1:7" ht="63">
      <c r="A455" s="15" t="s">
        <v>78</v>
      </c>
      <c r="B455" s="42">
        <v>917</v>
      </c>
      <c r="C455" s="26">
        <v>1</v>
      </c>
      <c r="D455" s="26">
        <v>13</v>
      </c>
      <c r="E455" s="27" t="s">
        <v>77</v>
      </c>
      <c r="F455" s="28" t="s">
        <v>698</v>
      </c>
      <c r="G455" s="16">
        <v>1177</v>
      </c>
    </row>
    <row r="456" spans="1:7" ht="61.9" customHeight="1">
      <c r="A456" s="15" t="s">
        <v>697</v>
      </c>
      <c r="B456" s="42">
        <v>917</v>
      </c>
      <c r="C456" s="26">
        <v>1</v>
      </c>
      <c r="D456" s="26">
        <v>13</v>
      </c>
      <c r="E456" s="27" t="s">
        <v>77</v>
      </c>
      <c r="F456" s="28" t="s">
        <v>696</v>
      </c>
      <c r="G456" s="16">
        <v>967.4</v>
      </c>
    </row>
    <row r="457" spans="1:7" ht="31.5">
      <c r="A457" s="15" t="s">
        <v>711</v>
      </c>
      <c r="B457" s="42">
        <v>917</v>
      </c>
      <c r="C457" s="26">
        <v>1</v>
      </c>
      <c r="D457" s="26">
        <v>13</v>
      </c>
      <c r="E457" s="27" t="s">
        <v>77</v>
      </c>
      <c r="F457" s="28" t="s">
        <v>710</v>
      </c>
      <c r="G457" s="16">
        <v>209.6</v>
      </c>
    </row>
    <row r="458" spans="1:7" ht="31.5">
      <c r="A458" s="15" t="s">
        <v>76</v>
      </c>
      <c r="B458" s="42">
        <v>917</v>
      </c>
      <c r="C458" s="26">
        <v>1</v>
      </c>
      <c r="D458" s="26">
        <v>13</v>
      </c>
      <c r="E458" s="27" t="s">
        <v>75</v>
      </c>
      <c r="F458" s="28" t="s">
        <v>698</v>
      </c>
      <c r="G458" s="16">
        <v>605.20000000000005</v>
      </c>
    </row>
    <row r="459" spans="1:7" ht="61.9" customHeight="1">
      <c r="A459" s="15" t="s">
        <v>697</v>
      </c>
      <c r="B459" s="42">
        <v>917</v>
      </c>
      <c r="C459" s="26">
        <v>1</v>
      </c>
      <c r="D459" s="26">
        <v>13</v>
      </c>
      <c r="E459" s="27" t="s">
        <v>75</v>
      </c>
      <c r="F459" s="28" t="s">
        <v>696</v>
      </c>
      <c r="G459" s="16">
        <v>554.20000000000005</v>
      </c>
    </row>
    <row r="460" spans="1:7" ht="31.5">
      <c r="A460" s="15" t="s">
        <v>711</v>
      </c>
      <c r="B460" s="42">
        <v>917</v>
      </c>
      <c r="C460" s="26">
        <v>1</v>
      </c>
      <c r="D460" s="26">
        <v>13</v>
      </c>
      <c r="E460" s="27" t="s">
        <v>75</v>
      </c>
      <c r="F460" s="28" t="s">
        <v>710</v>
      </c>
      <c r="G460" s="16">
        <v>51</v>
      </c>
    </row>
    <row r="461" spans="1:7" ht="63">
      <c r="A461" s="15" t="s">
        <v>74</v>
      </c>
      <c r="B461" s="42">
        <v>917</v>
      </c>
      <c r="C461" s="26">
        <v>1</v>
      </c>
      <c r="D461" s="26">
        <v>13</v>
      </c>
      <c r="E461" s="27" t="s">
        <v>73</v>
      </c>
      <c r="F461" s="28" t="s">
        <v>698</v>
      </c>
      <c r="G461" s="16">
        <v>452.5</v>
      </c>
    </row>
    <row r="462" spans="1:7" ht="61.9" customHeight="1">
      <c r="A462" s="15" t="s">
        <v>697</v>
      </c>
      <c r="B462" s="42">
        <v>917</v>
      </c>
      <c r="C462" s="26">
        <v>1</v>
      </c>
      <c r="D462" s="26">
        <v>13</v>
      </c>
      <c r="E462" s="27" t="s">
        <v>73</v>
      </c>
      <c r="F462" s="28" t="s">
        <v>696</v>
      </c>
      <c r="G462" s="16">
        <v>393.5</v>
      </c>
    </row>
    <row r="463" spans="1:7" ht="31.5">
      <c r="A463" s="15" t="s">
        <v>711</v>
      </c>
      <c r="B463" s="42">
        <v>917</v>
      </c>
      <c r="C463" s="26">
        <v>1</v>
      </c>
      <c r="D463" s="26">
        <v>13</v>
      </c>
      <c r="E463" s="27" t="s">
        <v>73</v>
      </c>
      <c r="F463" s="28" t="s">
        <v>710</v>
      </c>
      <c r="G463" s="16">
        <v>59</v>
      </c>
    </row>
    <row r="464" spans="1:7" ht="63">
      <c r="A464" s="15" t="s">
        <v>72</v>
      </c>
      <c r="B464" s="42">
        <v>917</v>
      </c>
      <c r="C464" s="26">
        <v>1</v>
      </c>
      <c r="D464" s="26">
        <v>13</v>
      </c>
      <c r="E464" s="27" t="s">
        <v>71</v>
      </c>
      <c r="F464" s="28" t="s">
        <v>698</v>
      </c>
      <c r="G464" s="16">
        <v>605.20000000000005</v>
      </c>
    </row>
    <row r="465" spans="1:7" ht="61.9" customHeight="1">
      <c r="A465" s="15" t="s">
        <v>697</v>
      </c>
      <c r="B465" s="42">
        <v>917</v>
      </c>
      <c r="C465" s="26">
        <v>1</v>
      </c>
      <c r="D465" s="26">
        <v>13</v>
      </c>
      <c r="E465" s="27" t="s">
        <v>71</v>
      </c>
      <c r="F465" s="28" t="s">
        <v>696</v>
      </c>
      <c r="G465" s="16">
        <v>557.70000000000005</v>
      </c>
    </row>
    <row r="466" spans="1:7" ht="31.5">
      <c r="A466" s="15" t="s">
        <v>711</v>
      </c>
      <c r="B466" s="42">
        <v>917</v>
      </c>
      <c r="C466" s="26">
        <v>1</v>
      </c>
      <c r="D466" s="26">
        <v>13</v>
      </c>
      <c r="E466" s="27" t="s">
        <v>71</v>
      </c>
      <c r="F466" s="28" t="s">
        <v>710</v>
      </c>
      <c r="G466" s="16">
        <v>47.5</v>
      </c>
    </row>
    <row r="467" spans="1:7" ht="94.15" customHeight="1">
      <c r="A467" s="15" t="s">
        <v>70</v>
      </c>
      <c r="B467" s="42">
        <v>917</v>
      </c>
      <c r="C467" s="26">
        <v>1</v>
      </c>
      <c r="D467" s="26">
        <v>13</v>
      </c>
      <c r="E467" s="27" t="s">
        <v>69</v>
      </c>
      <c r="F467" s="28" t="s">
        <v>698</v>
      </c>
      <c r="G467" s="16">
        <v>0.7</v>
      </c>
    </row>
    <row r="468" spans="1:7" ht="31.5">
      <c r="A468" s="15" t="s">
        <v>711</v>
      </c>
      <c r="B468" s="42">
        <v>917</v>
      </c>
      <c r="C468" s="26">
        <v>1</v>
      </c>
      <c r="D468" s="26">
        <v>13</v>
      </c>
      <c r="E468" s="27" t="s">
        <v>69</v>
      </c>
      <c r="F468" s="28" t="s">
        <v>710</v>
      </c>
      <c r="G468" s="16">
        <v>0.7</v>
      </c>
    </row>
    <row r="469" spans="1:7" ht="31.5">
      <c r="A469" s="15" t="s">
        <v>803</v>
      </c>
      <c r="B469" s="42">
        <v>917</v>
      </c>
      <c r="C469" s="26">
        <v>1</v>
      </c>
      <c r="D469" s="26">
        <v>13</v>
      </c>
      <c r="E469" s="27" t="s">
        <v>802</v>
      </c>
      <c r="F469" s="28" t="s">
        <v>698</v>
      </c>
      <c r="G469" s="16">
        <f>G470</f>
        <v>103.1</v>
      </c>
    </row>
    <row r="470" spans="1:7" ht="31.5">
      <c r="A470" s="15" t="s">
        <v>801</v>
      </c>
      <c r="B470" s="42">
        <v>917</v>
      </c>
      <c r="C470" s="26">
        <v>1</v>
      </c>
      <c r="D470" s="26">
        <v>13</v>
      </c>
      <c r="E470" s="27" t="s">
        <v>800</v>
      </c>
      <c r="F470" s="28" t="s">
        <v>698</v>
      </c>
      <c r="G470" s="16">
        <f>G471</f>
        <v>103.1</v>
      </c>
    </row>
    <row r="471" spans="1:7" ht="31.5">
      <c r="A471" s="15" t="s">
        <v>68</v>
      </c>
      <c r="B471" s="42">
        <v>917</v>
      </c>
      <c r="C471" s="26">
        <v>1</v>
      </c>
      <c r="D471" s="26">
        <v>13</v>
      </c>
      <c r="E471" s="27" t="s">
        <v>67</v>
      </c>
      <c r="F471" s="28" t="s">
        <v>698</v>
      </c>
      <c r="G471" s="16">
        <f>G472</f>
        <v>103.1</v>
      </c>
    </row>
    <row r="472" spans="1:7">
      <c r="A472" s="15" t="s">
        <v>707</v>
      </c>
      <c r="B472" s="42">
        <v>917</v>
      </c>
      <c r="C472" s="26">
        <v>1</v>
      </c>
      <c r="D472" s="26">
        <v>13</v>
      </c>
      <c r="E472" s="27" t="s">
        <v>67</v>
      </c>
      <c r="F472" s="28" t="s">
        <v>705</v>
      </c>
      <c r="G472" s="16">
        <v>103.1</v>
      </c>
    </row>
    <row r="473" spans="1:7" ht="31.5">
      <c r="A473" s="15" t="s">
        <v>361</v>
      </c>
      <c r="B473" s="42">
        <v>917</v>
      </c>
      <c r="C473" s="26">
        <v>1</v>
      </c>
      <c r="D473" s="26">
        <v>13</v>
      </c>
      <c r="E473" s="27" t="s">
        <v>66</v>
      </c>
      <c r="F473" s="28" t="s">
        <v>698</v>
      </c>
      <c r="G473" s="16">
        <v>109.4</v>
      </c>
    </row>
    <row r="474" spans="1:7" ht="31.5">
      <c r="A474" s="15" t="s">
        <v>65</v>
      </c>
      <c r="B474" s="42">
        <v>917</v>
      </c>
      <c r="C474" s="26">
        <v>1</v>
      </c>
      <c r="D474" s="26">
        <v>13</v>
      </c>
      <c r="E474" s="27" t="s">
        <v>64</v>
      </c>
      <c r="F474" s="28" t="s">
        <v>698</v>
      </c>
      <c r="G474" s="16">
        <v>109.4</v>
      </c>
    </row>
    <row r="475" spans="1:7" ht="31.5">
      <c r="A475" s="15" t="s">
        <v>711</v>
      </c>
      <c r="B475" s="42">
        <v>917</v>
      </c>
      <c r="C475" s="26">
        <v>1</v>
      </c>
      <c r="D475" s="26">
        <v>13</v>
      </c>
      <c r="E475" s="27" t="s">
        <v>64</v>
      </c>
      <c r="F475" s="28" t="s">
        <v>710</v>
      </c>
      <c r="G475" s="16">
        <v>5.9</v>
      </c>
    </row>
    <row r="476" spans="1:7">
      <c r="A476" s="15" t="s">
        <v>707</v>
      </c>
      <c r="B476" s="42">
        <v>917</v>
      </c>
      <c r="C476" s="26">
        <v>1</v>
      </c>
      <c r="D476" s="26">
        <v>13</v>
      </c>
      <c r="E476" s="27" t="s">
        <v>64</v>
      </c>
      <c r="F476" s="28" t="s">
        <v>705</v>
      </c>
      <c r="G476" s="16">
        <v>103.5</v>
      </c>
    </row>
    <row r="477" spans="1:7" ht="47.25">
      <c r="A477" s="15" t="s">
        <v>63</v>
      </c>
      <c r="B477" s="42">
        <v>917</v>
      </c>
      <c r="C477" s="26">
        <v>1</v>
      </c>
      <c r="D477" s="26">
        <v>13</v>
      </c>
      <c r="E477" s="27" t="s">
        <v>62</v>
      </c>
      <c r="F477" s="28" t="s">
        <v>698</v>
      </c>
      <c r="G477" s="16">
        <v>21</v>
      </c>
    </row>
    <row r="478" spans="1:7" ht="31.5">
      <c r="A478" s="15" t="s">
        <v>61</v>
      </c>
      <c r="B478" s="42">
        <v>917</v>
      </c>
      <c r="C478" s="26">
        <v>1</v>
      </c>
      <c r="D478" s="26">
        <v>13</v>
      </c>
      <c r="E478" s="27" t="s">
        <v>60</v>
      </c>
      <c r="F478" s="28" t="s">
        <v>698</v>
      </c>
      <c r="G478" s="16">
        <v>21</v>
      </c>
    </row>
    <row r="479" spans="1:7" ht="18" customHeight="1">
      <c r="A479" s="15" t="s">
        <v>59</v>
      </c>
      <c r="B479" s="42">
        <v>917</v>
      </c>
      <c r="C479" s="26">
        <v>1</v>
      </c>
      <c r="D479" s="26">
        <v>13</v>
      </c>
      <c r="E479" s="27" t="s">
        <v>58</v>
      </c>
      <c r="F479" s="28" t="s">
        <v>698</v>
      </c>
      <c r="G479" s="16">
        <v>21</v>
      </c>
    </row>
    <row r="480" spans="1:7" ht="31.5">
      <c r="A480" s="15" t="s">
        <v>711</v>
      </c>
      <c r="B480" s="42">
        <v>917</v>
      </c>
      <c r="C480" s="26">
        <v>1</v>
      </c>
      <c r="D480" s="26">
        <v>13</v>
      </c>
      <c r="E480" s="27" t="s">
        <v>58</v>
      </c>
      <c r="F480" s="28" t="s">
        <v>710</v>
      </c>
      <c r="G480" s="16">
        <v>21</v>
      </c>
    </row>
    <row r="481" spans="1:7" ht="47.25">
      <c r="A481" s="15" t="s">
        <v>57</v>
      </c>
      <c r="B481" s="42">
        <v>917</v>
      </c>
      <c r="C481" s="26">
        <v>1</v>
      </c>
      <c r="D481" s="26">
        <v>13</v>
      </c>
      <c r="E481" s="27" t="s">
        <v>56</v>
      </c>
      <c r="F481" s="28" t="s">
        <v>698</v>
      </c>
      <c r="G481" s="16">
        <v>40</v>
      </c>
    </row>
    <row r="482" spans="1:7" ht="110.25">
      <c r="A482" s="15" t="s">
        <v>55</v>
      </c>
      <c r="B482" s="42">
        <v>917</v>
      </c>
      <c r="C482" s="26">
        <v>1</v>
      </c>
      <c r="D482" s="26">
        <v>13</v>
      </c>
      <c r="E482" s="27" t="s">
        <v>54</v>
      </c>
      <c r="F482" s="28" t="s">
        <v>698</v>
      </c>
      <c r="G482" s="16">
        <v>40</v>
      </c>
    </row>
    <row r="483" spans="1:7" ht="78.75">
      <c r="A483" s="15" t="s">
        <v>53</v>
      </c>
      <c r="B483" s="42">
        <v>917</v>
      </c>
      <c r="C483" s="26">
        <v>1</v>
      </c>
      <c r="D483" s="26">
        <v>13</v>
      </c>
      <c r="E483" s="27" t="s">
        <v>52</v>
      </c>
      <c r="F483" s="28" t="s">
        <v>698</v>
      </c>
      <c r="G483" s="16">
        <v>25</v>
      </c>
    </row>
    <row r="484" spans="1:7" ht="31.5">
      <c r="A484" s="15" t="s">
        <v>711</v>
      </c>
      <c r="B484" s="42">
        <v>917</v>
      </c>
      <c r="C484" s="26">
        <v>1</v>
      </c>
      <c r="D484" s="26">
        <v>13</v>
      </c>
      <c r="E484" s="27" t="s">
        <v>52</v>
      </c>
      <c r="F484" s="28" t="s">
        <v>710</v>
      </c>
      <c r="G484" s="16">
        <v>25</v>
      </c>
    </row>
    <row r="485" spans="1:7" ht="63">
      <c r="A485" s="15" t="s">
        <v>51</v>
      </c>
      <c r="B485" s="42">
        <v>917</v>
      </c>
      <c r="C485" s="26">
        <v>1</v>
      </c>
      <c r="D485" s="26">
        <v>13</v>
      </c>
      <c r="E485" s="27" t="s">
        <v>50</v>
      </c>
      <c r="F485" s="28" t="s">
        <v>698</v>
      </c>
      <c r="G485" s="16">
        <v>10</v>
      </c>
    </row>
    <row r="486" spans="1:7" ht="31.5">
      <c r="A486" s="15" t="s">
        <v>711</v>
      </c>
      <c r="B486" s="42">
        <v>917</v>
      </c>
      <c r="C486" s="26">
        <v>1</v>
      </c>
      <c r="D486" s="26">
        <v>13</v>
      </c>
      <c r="E486" s="27" t="s">
        <v>50</v>
      </c>
      <c r="F486" s="28" t="s">
        <v>710</v>
      </c>
      <c r="G486" s="16">
        <v>10</v>
      </c>
    </row>
    <row r="487" spans="1:7" ht="46.15" customHeight="1">
      <c r="A487" s="15" t="s">
        <v>49</v>
      </c>
      <c r="B487" s="42">
        <v>917</v>
      </c>
      <c r="C487" s="26">
        <v>1</v>
      </c>
      <c r="D487" s="26">
        <v>13</v>
      </c>
      <c r="E487" s="27" t="s">
        <v>48</v>
      </c>
      <c r="F487" s="28" t="s">
        <v>698</v>
      </c>
      <c r="G487" s="16">
        <v>5</v>
      </c>
    </row>
    <row r="488" spans="1:7" ht="31.5">
      <c r="A488" s="15" t="s">
        <v>711</v>
      </c>
      <c r="B488" s="42">
        <v>917</v>
      </c>
      <c r="C488" s="26">
        <v>1</v>
      </c>
      <c r="D488" s="26">
        <v>13</v>
      </c>
      <c r="E488" s="27" t="s">
        <v>48</v>
      </c>
      <c r="F488" s="28" t="s">
        <v>710</v>
      </c>
      <c r="G488" s="16">
        <v>5</v>
      </c>
    </row>
    <row r="489" spans="1:7" ht="47.25">
      <c r="A489" s="15" t="s">
        <v>47</v>
      </c>
      <c r="B489" s="42">
        <v>917</v>
      </c>
      <c r="C489" s="26">
        <v>1</v>
      </c>
      <c r="D489" s="26">
        <v>13</v>
      </c>
      <c r="E489" s="27" t="s">
        <v>46</v>
      </c>
      <c r="F489" s="28" t="s">
        <v>698</v>
      </c>
      <c r="G489" s="16">
        <v>15</v>
      </c>
    </row>
    <row r="490" spans="1:7" ht="173.25">
      <c r="A490" s="15" t="s">
        <v>45</v>
      </c>
      <c r="B490" s="42">
        <v>917</v>
      </c>
      <c r="C490" s="26">
        <v>1</v>
      </c>
      <c r="D490" s="26">
        <v>13</v>
      </c>
      <c r="E490" s="27" t="s">
        <v>44</v>
      </c>
      <c r="F490" s="28" t="s">
        <v>698</v>
      </c>
      <c r="G490" s="16">
        <v>15</v>
      </c>
    </row>
    <row r="491" spans="1:7" ht="31.5">
      <c r="A491" s="15" t="s">
        <v>43</v>
      </c>
      <c r="B491" s="42">
        <v>917</v>
      </c>
      <c r="C491" s="26">
        <v>1</v>
      </c>
      <c r="D491" s="26">
        <v>13</v>
      </c>
      <c r="E491" s="27" t="s">
        <v>42</v>
      </c>
      <c r="F491" s="28" t="s">
        <v>698</v>
      </c>
      <c r="G491" s="16">
        <v>15</v>
      </c>
    </row>
    <row r="492" spans="1:7" ht="31.5">
      <c r="A492" s="15" t="s">
        <v>711</v>
      </c>
      <c r="B492" s="42">
        <v>917</v>
      </c>
      <c r="C492" s="26">
        <v>1</v>
      </c>
      <c r="D492" s="26">
        <v>13</v>
      </c>
      <c r="E492" s="27" t="s">
        <v>42</v>
      </c>
      <c r="F492" s="28" t="s">
        <v>710</v>
      </c>
      <c r="G492" s="16">
        <v>15</v>
      </c>
    </row>
    <row r="493" spans="1:7">
      <c r="A493" s="15" t="s">
        <v>766</v>
      </c>
      <c r="B493" s="42">
        <v>917</v>
      </c>
      <c r="C493" s="26">
        <v>4</v>
      </c>
      <c r="D493" s="26">
        <v>0</v>
      </c>
      <c r="E493" s="27" t="s">
        <v>698</v>
      </c>
      <c r="F493" s="28" t="s">
        <v>698</v>
      </c>
      <c r="G493" s="16">
        <v>613.70000000000005</v>
      </c>
    </row>
    <row r="494" spans="1:7">
      <c r="A494" s="15" t="s">
        <v>41</v>
      </c>
      <c r="B494" s="42">
        <v>917</v>
      </c>
      <c r="C494" s="26">
        <v>4</v>
      </c>
      <c r="D494" s="26">
        <v>5</v>
      </c>
      <c r="E494" s="27" t="s">
        <v>698</v>
      </c>
      <c r="F494" s="28" t="s">
        <v>698</v>
      </c>
      <c r="G494" s="16">
        <v>603.70000000000005</v>
      </c>
    </row>
    <row r="495" spans="1:7" ht="31.5">
      <c r="A495" s="15" t="s">
        <v>715</v>
      </c>
      <c r="B495" s="42">
        <v>917</v>
      </c>
      <c r="C495" s="26">
        <v>4</v>
      </c>
      <c r="D495" s="26">
        <v>5</v>
      </c>
      <c r="E495" s="27" t="s">
        <v>714</v>
      </c>
      <c r="F495" s="28" t="s">
        <v>698</v>
      </c>
      <c r="G495" s="16">
        <v>603.70000000000005</v>
      </c>
    </row>
    <row r="496" spans="1:7" ht="31.5">
      <c r="A496" s="15" t="s">
        <v>734</v>
      </c>
      <c r="B496" s="42">
        <v>917</v>
      </c>
      <c r="C496" s="26">
        <v>4</v>
      </c>
      <c r="D496" s="26">
        <v>5</v>
      </c>
      <c r="E496" s="27" t="s">
        <v>733</v>
      </c>
      <c r="F496" s="28" t="s">
        <v>698</v>
      </c>
      <c r="G496" s="16">
        <v>603.70000000000005</v>
      </c>
    </row>
    <row r="497" spans="1:7" ht="47.25">
      <c r="A497" s="15" t="s">
        <v>40</v>
      </c>
      <c r="B497" s="42">
        <v>917</v>
      </c>
      <c r="C497" s="26">
        <v>4</v>
      </c>
      <c r="D497" s="26">
        <v>5</v>
      </c>
      <c r="E497" s="27" t="s">
        <v>39</v>
      </c>
      <c r="F497" s="28" t="s">
        <v>698</v>
      </c>
      <c r="G497" s="16">
        <v>603.70000000000005</v>
      </c>
    </row>
    <row r="498" spans="1:7" ht="31.5">
      <c r="A498" s="15" t="s">
        <v>711</v>
      </c>
      <c r="B498" s="42">
        <v>917</v>
      </c>
      <c r="C498" s="26">
        <v>4</v>
      </c>
      <c r="D498" s="26">
        <v>5</v>
      </c>
      <c r="E498" s="27" t="s">
        <v>39</v>
      </c>
      <c r="F498" s="28" t="s">
        <v>710</v>
      </c>
      <c r="G498" s="16">
        <v>603.70000000000005</v>
      </c>
    </row>
    <row r="499" spans="1:7">
      <c r="A499" s="15" t="s">
        <v>38</v>
      </c>
      <c r="B499" s="42">
        <v>917</v>
      </c>
      <c r="C499" s="26">
        <v>4</v>
      </c>
      <c r="D499" s="26">
        <v>12</v>
      </c>
      <c r="E499" s="27" t="s">
        <v>698</v>
      </c>
      <c r="F499" s="28" t="s">
        <v>698</v>
      </c>
      <c r="G499" s="16">
        <v>10</v>
      </c>
    </row>
    <row r="500" spans="1:7" ht="47.25">
      <c r="A500" s="15" t="s">
        <v>37</v>
      </c>
      <c r="B500" s="42">
        <v>917</v>
      </c>
      <c r="C500" s="26">
        <v>4</v>
      </c>
      <c r="D500" s="26">
        <v>12</v>
      </c>
      <c r="E500" s="27" t="s">
        <v>36</v>
      </c>
      <c r="F500" s="28" t="s">
        <v>698</v>
      </c>
      <c r="G500" s="16">
        <v>10</v>
      </c>
    </row>
    <row r="501" spans="1:7" ht="63">
      <c r="A501" s="15" t="s">
        <v>35</v>
      </c>
      <c r="B501" s="42">
        <v>917</v>
      </c>
      <c r="C501" s="26">
        <v>4</v>
      </c>
      <c r="D501" s="26">
        <v>12</v>
      </c>
      <c r="E501" s="27" t="s">
        <v>34</v>
      </c>
      <c r="F501" s="28" t="s">
        <v>698</v>
      </c>
      <c r="G501" s="16">
        <v>10</v>
      </c>
    </row>
    <row r="502" spans="1:7" ht="31.5">
      <c r="A502" s="15" t="s">
        <v>31</v>
      </c>
      <c r="B502" s="42">
        <v>917</v>
      </c>
      <c r="C502" s="26">
        <v>4</v>
      </c>
      <c r="D502" s="26">
        <v>12</v>
      </c>
      <c r="E502" s="27" t="s">
        <v>30</v>
      </c>
      <c r="F502" s="28" t="s">
        <v>698</v>
      </c>
      <c r="G502" s="16">
        <v>10</v>
      </c>
    </row>
    <row r="503" spans="1:7" ht="31.5">
      <c r="A503" s="15" t="s">
        <v>711</v>
      </c>
      <c r="B503" s="42">
        <v>917</v>
      </c>
      <c r="C503" s="26">
        <v>4</v>
      </c>
      <c r="D503" s="26">
        <v>12</v>
      </c>
      <c r="E503" s="27" t="s">
        <v>30</v>
      </c>
      <c r="F503" s="28" t="s">
        <v>710</v>
      </c>
      <c r="G503" s="16">
        <v>10</v>
      </c>
    </row>
    <row r="504" spans="1:7">
      <c r="A504" s="15" t="s">
        <v>29</v>
      </c>
      <c r="B504" s="42">
        <v>917</v>
      </c>
      <c r="C504" s="26">
        <v>7</v>
      </c>
      <c r="D504" s="26">
        <v>0</v>
      </c>
      <c r="E504" s="27" t="s">
        <v>698</v>
      </c>
      <c r="F504" s="28" t="s">
        <v>698</v>
      </c>
      <c r="G504" s="16">
        <v>415.3</v>
      </c>
    </row>
    <row r="505" spans="1:7" ht="31.5">
      <c r="A505" s="15" t="s">
        <v>28</v>
      </c>
      <c r="B505" s="42">
        <v>917</v>
      </c>
      <c r="C505" s="26">
        <v>7</v>
      </c>
      <c r="D505" s="26">
        <v>5</v>
      </c>
      <c r="E505" s="27" t="s">
        <v>698</v>
      </c>
      <c r="F505" s="28" t="s">
        <v>698</v>
      </c>
      <c r="G505" s="16">
        <v>67.3</v>
      </c>
    </row>
    <row r="506" spans="1:7" ht="31.5">
      <c r="A506" s="15" t="s">
        <v>27</v>
      </c>
      <c r="B506" s="42">
        <v>917</v>
      </c>
      <c r="C506" s="26">
        <v>7</v>
      </c>
      <c r="D506" s="26">
        <v>5</v>
      </c>
      <c r="E506" s="27" t="s">
        <v>26</v>
      </c>
      <c r="F506" s="28" t="s">
        <v>698</v>
      </c>
      <c r="G506" s="16">
        <v>19.2</v>
      </c>
    </row>
    <row r="507" spans="1:7">
      <c r="A507" s="15" t="s">
        <v>25</v>
      </c>
      <c r="B507" s="42">
        <v>917</v>
      </c>
      <c r="C507" s="26">
        <v>7</v>
      </c>
      <c r="D507" s="26">
        <v>5</v>
      </c>
      <c r="E507" s="27" t="s">
        <v>24</v>
      </c>
      <c r="F507" s="28" t="s">
        <v>698</v>
      </c>
      <c r="G507" s="16">
        <v>19.2</v>
      </c>
    </row>
    <row r="508" spans="1:7" ht="31.5">
      <c r="A508" s="15" t="s">
        <v>711</v>
      </c>
      <c r="B508" s="42">
        <v>917</v>
      </c>
      <c r="C508" s="26">
        <v>7</v>
      </c>
      <c r="D508" s="26">
        <v>5</v>
      </c>
      <c r="E508" s="27" t="s">
        <v>24</v>
      </c>
      <c r="F508" s="28" t="s">
        <v>710</v>
      </c>
      <c r="G508" s="16">
        <v>19.2</v>
      </c>
    </row>
    <row r="509" spans="1:7" ht="47.25">
      <c r="A509" s="15" t="s">
        <v>23</v>
      </c>
      <c r="B509" s="42">
        <v>917</v>
      </c>
      <c r="C509" s="26">
        <v>7</v>
      </c>
      <c r="D509" s="26">
        <v>5</v>
      </c>
      <c r="E509" s="27" t="s">
        <v>22</v>
      </c>
      <c r="F509" s="28" t="s">
        <v>698</v>
      </c>
      <c r="G509" s="16">
        <v>48.1</v>
      </c>
    </row>
    <row r="510" spans="1:7" ht="63">
      <c r="A510" s="15" t="s">
        <v>21</v>
      </c>
      <c r="B510" s="42">
        <v>917</v>
      </c>
      <c r="C510" s="26">
        <v>7</v>
      </c>
      <c r="D510" s="26">
        <v>5</v>
      </c>
      <c r="E510" s="27" t="s">
        <v>20</v>
      </c>
      <c r="F510" s="28" t="s">
        <v>698</v>
      </c>
      <c r="G510" s="16">
        <v>48.1</v>
      </c>
    </row>
    <row r="511" spans="1:7" ht="63">
      <c r="A511" s="15" t="s">
        <v>19</v>
      </c>
      <c r="B511" s="42">
        <v>917</v>
      </c>
      <c r="C511" s="26">
        <v>7</v>
      </c>
      <c r="D511" s="26">
        <v>5</v>
      </c>
      <c r="E511" s="27" t="s">
        <v>18</v>
      </c>
      <c r="F511" s="28" t="s">
        <v>698</v>
      </c>
      <c r="G511" s="16">
        <v>15.6</v>
      </c>
    </row>
    <row r="512" spans="1:7" ht="31.5">
      <c r="A512" s="15" t="s">
        <v>711</v>
      </c>
      <c r="B512" s="42">
        <v>917</v>
      </c>
      <c r="C512" s="26">
        <v>7</v>
      </c>
      <c r="D512" s="26">
        <v>5</v>
      </c>
      <c r="E512" s="27" t="s">
        <v>18</v>
      </c>
      <c r="F512" s="28" t="s">
        <v>710</v>
      </c>
      <c r="G512" s="16">
        <v>15.6</v>
      </c>
    </row>
    <row r="513" spans="1:7" ht="47.25">
      <c r="A513" s="15" t="s">
        <v>17</v>
      </c>
      <c r="B513" s="42">
        <v>917</v>
      </c>
      <c r="C513" s="26">
        <v>7</v>
      </c>
      <c r="D513" s="26">
        <v>5</v>
      </c>
      <c r="E513" s="27" t="s">
        <v>16</v>
      </c>
      <c r="F513" s="28" t="s">
        <v>698</v>
      </c>
      <c r="G513" s="16">
        <v>8</v>
      </c>
    </row>
    <row r="514" spans="1:7" ht="31.5">
      <c r="A514" s="15" t="s">
        <v>711</v>
      </c>
      <c r="B514" s="42">
        <v>917</v>
      </c>
      <c r="C514" s="26">
        <v>7</v>
      </c>
      <c r="D514" s="26">
        <v>5</v>
      </c>
      <c r="E514" s="27" t="s">
        <v>16</v>
      </c>
      <c r="F514" s="28" t="s">
        <v>710</v>
      </c>
      <c r="G514" s="16">
        <v>8</v>
      </c>
    </row>
    <row r="515" spans="1:7" ht="63">
      <c r="A515" s="15" t="s">
        <v>15</v>
      </c>
      <c r="B515" s="42">
        <v>917</v>
      </c>
      <c r="C515" s="26">
        <v>7</v>
      </c>
      <c r="D515" s="26">
        <v>5</v>
      </c>
      <c r="E515" s="27" t="s">
        <v>14</v>
      </c>
      <c r="F515" s="28" t="s">
        <v>698</v>
      </c>
      <c r="G515" s="16">
        <v>24.5</v>
      </c>
    </row>
    <row r="516" spans="1:7" ht="31.5">
      <c r="A516" s="15" t="s">
        <v>711</v>
      </c>
      <c r="B516" s="42">
        <v>917</v>
      </c>
      <c r="C516" s="26">
        <v>7</v>
      </c>
      <c r="D516" s="26">
        <v>5</v>
      </c>
      <c r="E516" s="27" t="s">
        <v>14</v>
      </c>
      <c r="F516" s="28" t="s">
        <v>710</v>
      </c>
      <c r="G516" s="16">
        <v>24.5</v>
      </c>
    </row>
    <row r="517" spans="1:7">
      <c r="A517" s="15" t="s">
        <v>13</v>
      </c>
      <c r="B517" s="42">
        <v>917</v>
      </c>
      <c r="C517" s="26">
        <v>7</v>
      </c>
      <c r="D517" s="26">
        <v>7</v>
      </c>
      <c r="E517" s="27" t="s">
        <v>698</v>
      </c>
      <c r="F517" s="28" t="s">
        <v>698</v>
      </c>
      <c r="G517" s="16">
        <v>348</v>
      </c>
    </row>
    <row r="518" spans="1:7" ht="78.75">
      <c r="A518" s="15" t="s">
        <v>12</v>
      </c>
      <c r="B518" s="42">
        <v>917</v>
      </c>
      <c r="C518" s="26">
        <v>7</v>
      </c>
      <c r="D518" s="26">
        <v>7</v>
      </c>
      <c r="E518" s="27" t="s">
        <v>11</v>
      </c>
      <c r="F518" s="28" t="s">
        <v>698</v>
      </c>
      <c r="G518" s="16">
        <v>64</v>
      </c>
    </row>
    <row r="519" spans="1:7" ht="78.75">
      <c r="A519" s="15" t="s">
        <v>10</v>
      </c>
      <c r="B519" s="42">
        <v>917</v>
      </c>
      <c r="C519" s="26">
        <v>7</v>
      </c>
      <c r="D519" s="26">
        <v>7</v>
      </c>
      <c r="E519" s="27" t="s">
        <v>9</v>
      </c>
      <c r="F519" s="28" t="s">
        <v>698</v>
      </c>
      <c r="G519" s="16">
        <v>64</v>
      </c>
    </row>
    <row r="520" spans="1:7" ht="47.45" customHeight="1">
      <c r="A520" s="15" t="s">
        <v>8</v>
      </c>
      <c r="B520" s="42">
        <v>917</v>
      </c>
      <c r="C520" s="26">
        <v>7</v>
      </c>
      <c r="D520" s="26">
        <v>7</v>
      </c>
      <c r="E520" s="27" t="s">
        <v>7</v>
      </c>
      <c r="F520" s="28" t="s">
        <v>698</v>
      </c>
      <c r="G520" s="16">
        <v>20</v>
      </c>
    </row>
    <row r="521" spans="1:7" ht="31.5">
      <c r="A521" s="15" t="s">
        <v>711</v>
      </c>
      <c r="B521" s="42">
        <v>917</v>
      </c>
      <c r="C521" s="26">
        <v>7</v>
      </c>
      <c r="D521" s="26">
        <v>7</v>
      </c>
      <c r="E521" s="27" t="s">
        <v>7</v>
      </c>
      <c r="F521" s="28" t="s">
        <v>710</v>
      </c>
      <c r="G521" s="16">
        <v>20</v>
      </c>
    </row>
    <row r="522" spans="1:7" ht="78.75">
      <c r="A522" s="15" t="s">
        <v>6</v>
      </c>
      <c r="B522" s="42">
        <v>917</v>
      </c>
      <c r="C522" s="26">
        <v>7</v>
      </c>
      <c r="D522" s="26">
        <v>7</v>
      </c>
      <c r="E522" s="27" t="s">
        <v>5</v>
      </c>
      <c r="F522" s="28" t="s">
        <v>698</v>
      </c>
      <c r="G522" s="16">
        <v>24</v>
      </c>
    </row>
    <row r="523" spans="1:7" ht="31.5">
      <c r="A523" s="15" t="s">
        <v>711</v>
      </c>
      <c r="B523" s="42">
        <v>917</v>
      </c>
      <c r="C523" s="26">
        <v>7</v>
      </c>
      <c r="D523" s="26">
        <v>7</v>
      </c>
      <c r="E523" s="27" t="s">
        <v>5</v>
      </c>
      <c r="F523" s="28" t="s">
        <v>710</v>
      </c>
      <c r="G523" s="16">
        <v>24</v>
      </c>
    </row>
    <row r="524" spans="1:7" ht="31.5">
      <c r="A524" s="15" t="s">
        <v>4</v>
      </c>
      <c r="B524" s="42">
        <v>917</v>
      </c>
      <c r="C524" s="26">
        <v>7</v>
      </c>
      <c r="D524" s="26">
        <v>7</v>
      </c>
      <c r="E524" s="27" t="s">
        <v>3</v>
      </c>
      <c r="F524" s="28" t="s">
        <v>698</v>
      </c>
      <c r="G524" s="16">
        <v>20</v>
      </c>
    </row>
    <row r="525" spans="1:7" ht="31.5">
      <c r="A525" s="15" t="s">
        <v>711</v>
      </c>
      <c r="B525" s="42">
        <v>917</v>
      </c>
      <c r="C525" s="26">
        <v>7</v>
      </c>
      <c r="D525" s="26">
        <v>7</v>
      </c>
      <c r="E525" s="27" t="s">
        <v>3</v>
      </c>
      <c r="F525" s="28" t="s">
        <v>710</v>
      </c>
      <c r="G525" s="16">
        <v>20</v>
      </c>
    </row>
    <row r="526" spans="1:7" ht="31.5">
      <c r="A526" s="15" t="s">
        <v>2</v>
      </c>
      <c r="B526" s="42">
        <v>917</v>
      </c>
      <c r="C526" s="26">
        <v>7</v>
      </c>
      <c r="D526" s="26">
        <v>7</v>
      </c>
      <c r="E526" s="27" t="s">
        <v>1</v>
      </c>
      <c r="F526" s="28" t="s">
        <v>698</v>
      </c>
      <c r="G526" s="16">
        <v>284</v>
      </c>
    </row>
    <row r="527" spans="1:7" ht="110.25">
      <c r="A527" s="15" t="s">
        <v>0</v>
      </c>
      <c r="B527" s="42">
        <v>917</v>
      </c>
      <c r="C527" s="26">
        <v>7</v>
      </c>
      <c r="D527" s="26">
        <v>7</v>
      </c>
      <c r="E527" s="27" t="s">
        <v>837</v>
      </c>
      <c r="F527" s="28" t="s">
        <v>698</v>
      </c>
      <c r="G527" s="16">
        <v>284</v>
      </c>
    </row>
    <row r="528" spans="1:7">
      <c r="A528" s="15" t="s">
        <v>836</v>
      </c>
      <c r="B528" s="42">
        <v>917</v>
      </c>
      <c r="C528" s="26">
        <v>7</v>
      </c>
      <c r="D528" s="26">
        <v>7</v>
      </c>
      <c r="E528" s="27" t="s">
        <v>835</v>
      </c>
      <c r="F528" s="28" t="s">
        <v>698</v>
      </c>
      <c r="G528" s="16">
        <v>100</v>
      </c>
    </row>
    <row r="529" spans="1:7" ht="31.5">
      <c r="A529" s="15" t="s">
        <v>711</v>
      </c>
      <c r="B529" s="42">
        <v>917</v>
      </c>
      <c r="C529" s="26">
        <v>7</v>
      </c>
      <c r="D529" s="26">
        <v>7</v>
      </c>
      <c r="E529" s="27" t="s">
        <v>835</v>
      </c>
      <c r="F529" s="28" t="s">
        <v>710</v>
      </c>
      <c r="G529" s="16">
        <v>100</v>
      </c>
    </row>
    <row r="530" spans="1:7" ht="31.5">
      <c r="A530" s="15" t="s">
        <v>834</v>
      </c>
      <c r="B530" s="42">
        <v>917</v>
      </c>
      <c r="C530" s="26">
        <v>7</v>
      </c>
      <c r="D530" s="26">
        <v>7</v>
      </c>
      <c r="E530" s="27" t="s">
        <v>833</v>
      </c>
      <c r="F530" s="28" t="s">
        <v>698</v>
      </c>
      <c r="G530" s="16">
        <v>100</v>
      </c>
    </row>
    <row r="531" spans="1:7" ht="31.5">
      <c r="A531" s="15" t="s">
        <v>711</v>
      </c>
      <c r="B531" s="42">
        <v>917</v>
      </c>
      <c r="C531" s="26">
        <v>7</v>
      </c>
      <c r="D531" s="26">
        <v>7</v>
      </c>
      <c r="E531" s="27" t="s">
        <v>833</v>
      </c>
      <c r="F531" s="28" t="s">
        <v>710</v>
      </c>
      <c r="G531" s="16">
        <v>100</v>
      </c>
    </row>
    <row r="532" spans="1:7" ht="31.5">
      <c r="A532" s="15" t="s">
        <v>832</v>
      </c>
      <c r="B532" s="42">
        <v>917</v>
      </c>
      <c r="C532" s="26">
        <v>7</v>
      </c>
      <c r="D532" s="26">
        <v>7</v>
      </c>
      <c r="E532" s="27" t="s">
        <v>831</v>
      </c>
      <c r="F532" s="28" t="s">
        <v>698</v>
      </c>
      <c r="G532" s="16">
        <v>13</v>
      </c>
    </row>
    <row r="533" spans="1:7" ht="31.5">
      <c r="A533" s="15" t="s">
        <v>711</v>
      </c>
      <c r="B533" s="42">
        <v>917</v>
      </c>
      <c r="C533" s="26">
        <v>7</v>
      </c>
      <c r="D533" s="26">
        <v>7</v>
      </c>
      <c r="E533" s="27" t="s">
        <v>831</v>
      </c>
      <c r="F533" s="28" t="s">
        <v>710</v>
      </c>
      <c r="G533" s="16">
        <v>13</v>
      </c>
    </row>
    <row r="534" spans="1:7" ht="63">
      <c r="A534" s="15" t="s">
        <v>830</v>
      </c>
      <c r="B534" s="42">
        <v>917</v>
      </c>
      <c r="C534" s="26">
        <v>7</v>
      </c>
      <c r="D534" s="26">
        <v>7</v>
      </c>
      <c r="E534" s="27" t="s">
        <v>829</v>
      </c>
      <c r="F534" s="28" t="s">
        <v>698</v>
      </c>
      <c r="G534" s="16">
        <v>10</v>
      </c>
    </row>
    <row r="535" spans="1:7" ht="31.5">
      <c r="A535" s="15" t="s">
        <v>711</v>
      </c>
      <c r="B535" s="42">
        <v>917</v>
      </c>
      <c r="C535" s="26">
        <v>7</v>
      </c>
      <c r="D535" s="26">
        <v>7</v>
      </c>
      <c r="E535" s="27" t="s">
        <v>829</v>
      </c>
      <c r="F535" s="28" t="s">
        <v>710</v>
      </c>
      <c r="G535" s="16">
        <v>10</v>
      </c>
    </row>
    <row r="536" spans="1:7" ht="31.15" customHeight="1">
      <c r="A536" s="15" t="s">
        <v>828</v>
      </c>
      <c r="B536" s="42">
        <v>917</v>
      </c>
      <c r="C536" s="26">
        <v>7</v>
      </c>
      <c r="D536" s="26">
        <v>7</v>
      </c>
      <c r="E536" s="27" t="s">
        <v>827</v>
      </c>
      <c r="F536" s="28" t="s">
        <v>698</v>
      </c>
      <c r="G536" s="16">
        <v>38</v>
      </c>
    </row>
    <row r="537" spans="1:7" ht="31.5">
      <c r="A537" s="15" t="s">
        <v>711</v>
      </c>
      <c r="B537" s="42">
        <v>917</v>
      </c>
      <c r="C537" s="26">
        <v>7</v>
      </c>
      <c r="D537" s="26">
        <v>7</v>
      </c>
      <c r="E537" s="27" t="s">
        <v>827</v>
      </c>
      <c r="F537" s="28" t="s">
        <v>710</v>
      </c>
      <c r="G537" s="16">
        <v>38</v>
      </c>
    </row>
    <row r="538" spans="1:7" ht="31.5">
      <c r="A538" s="15" t="s">
        <v>826</v>
      </c>
      <c r="B538" s="42">
        <v>917</v>
      </c>
      <c r="C538" s="26">
        <v>7</v>
      </c>
      <c r="D538" s="26">
        <v>7</v>
      </c>
      <c r="E538" s="27" t="s">
        <v>825</v>
      </c>
      <c r="F538" s="28" t="s">
        <v>698</v>
      </c>
      <c r="G538" s="16">
        <v>8</v>
      </c>
    </row>
    <row r="539" spans="1:7" ht="31.5">
      <c r="A539" s="15" t="s">
        <v>711</v>
      </c>
      <c r="B539" s="42">
        <v>917</v>
      </c>
      <c r="C539" s="26">
        <v>7</v>
      </c>
      <c r="D539" s="26">
        <v>7</v>
      </c>
      <c r="E539" s="27" t="s">
        <v>825</v>
      </c>
      <c r="F539" s="28" t="s">
        <v>710</v>
      </c>
      <c r="G539" s="16">
        <v>8</v>
      </c>
    </row>
    <row r="540" spans="1:7" ht="31.5">
      <c r="A540" s="15" t="s">
        <v>824</v>
      </c>
      <c r="B540" s="42">
        <v>917</v>
      </c>
      <c r="C540" s="26">
        <v>7</v>
      </c>
      <c r="D540" s="26">
        <v>7</v>
      </c>
      <c r="E540" s="27" t="s">
        <v>823</v>
      </c>
      <c r="F540" s="28" t="s">
        <v>698</v>
      </c>
      <c r="G540" s="16">
        <v>5</v>
      </c>
    </row>
    <row r="541" spans="1:7" ht="31.5">
      <c r="A541" s="15" t="s">
        <v>711</v>
      </c>
      <c r="B541" s="42">
        <v>917</v>
      </c>
      <c r="C541" s="26">
        <v>7</v>
      </c>
      <c r="D541" s="26">
        <v>7</v>
      </c>
      <c r="E541" s="27" t="s">
        <v>823</v>
      </c>
      <c r="F541" s="28" t="s">
        <v>710</v>
      </c>
      <c r="G541" s="16">
        <v>5</v>
      </c>
    </row>
    <row r="542" spans="1:7" ht="30.6" customHeight="1">
      <c r="A542" s="15" t="s">
        <v>822</v>
      </c>
      <c r="B542" s="42">
        <v>917</v>
      </c>
      <c r="C542" s="26">
        <v>7</v>
      </c>
      <c r="D542" s="26">
        <v>7</v>
      </c>
      <c r="E542" s="27" t="s">
        <v>821</v>
      </c>
      <c r="F542" s="28" t="s">
        <v>698</v>
      </c>
      <c r="G542" s="16">
        <v>10</v>
      </c>
    </row>
    <row r="543" spans="1:7" ht="31.5">
      <c r="A543" s="15" t="s">
        <v>711</v>
      </c>
      <c r="B543" s="42">
        <v>917</v>
      </c>
      <c r="C543" s="26">
        <v>7</v>
      </c>
      <c r="D543" s="26">
        <v>7</v>
      </c>
      <c r="E543" s="27" t="s">
        <v>821</v>
      </c>
      <c r="F543" s="28" t="s">
        <v>710</v>
      </c>
      <c r="G543" s="16">
        <v>10</v>
      </c>
    </row>
    <row r="544" spans="1:7">
      <c r="A544" s="15" t="s">
        <v>820</v>
      </c>
      <c r="B544" s="42">
        <v>917</v>
      </c>
      <c r="C544" s="26">
        <v>9</v>
      </c>
      <c r="D544" s="26">
        <v>0</v>
      </c>
      <c r="E544" s="27" t="s">
        <v>698</v>
      </c>
      <c r="F544" s="28" t="s">
        <v>698</v>
      </c>
      <c r="G544" s="16">
        <v>70</v>
      </c>
    </row>
    <row r="545" spans="1:7">
      <c r="A545" s="15" t="s">
        <v>819</v>
      </c>
      <c r="B545" s="42">
        <v>917</v>
      </c>
      <c r="C545" s="26">
        <v>9</v>
      </c>
      <c r="D545" s="26">
        <v>9</v>
      </c>
      <c r="E545" s="27" t="s">
        <v>698</v>
      </c>
      <c r="F545" s="28" t="s">
        <v>698</v>
      </c>
      <c r="G545" s="16">
        <v>70</v>
      </c>
    </row>
    <row r="546" spans="1:7" ht="47.25">
      <c r="A546" s="15" t="s">
        <v>818</v>
      </c>
      <c r="B546" s="42">
        <v>917</v>
      </c>
      <c r="C546" s="26">
        <v>9</v>
      </c>
      <c r="D546" s="26">
        <v>9</v>
      </c>
      <c r="E546" s="27" t="s">
        <v>817</v>
      </c>
      <c r="F546" s="28" t="s">
        <v>698</v>
      </c>
      <c r="G546" s="16">
        <v>70</v>
      </c>
    </row>
    <row r="547" spans="1:7" ht="47.25">
      <c r="A547" s="15" t="s">
        <v>816</v>
      </c>
      <c r="B547" s="42">
        <v>917</v>
      </c>
      <c r="C547" s="26">
        <v>9</v>
      </c>
      <c r="D547" s="26">
        <v>9</v>
      </c>
      <c r="E547" s="27" t="s">
        <v>815</v>
      </c>
      <c r="F547" s="28" t="s">
        <v>698</v>
      </c>
      <c r="G547" s="16">
        <v>70</v>
      </c>
    </row>
    <row r="548" spans="1:7" ht="47.25">
      <c r="A548" s="15" t="s">
        <v>814</v>
      </c>
      <c r="B548" s="42">
        <v>917</v>
      </c>
      <c r="C548" s="26">
        <v>9</v>
      </c>
      <c r="D548" s="26">
        <v>9</v>
      </c>
      <c r="E548" s="27" t="s">
        <v>813</v>
      </c>
      <c r="F548" s="28" t="s">
        <v>698</v>
      </c>
      <c r="G548" s="16">
        <v>50</v>
      </c>
    </row>
    <row r="549" spans="1:7">
      <c r="A549" s="15" t="s">
        <v>709</v>
      </c>
      <c r="B549" s="42">
        <v>917</v>
      </c>
      <c r="C549" s="26">
        <v>9</v>
      </c>
      <c r="D549" s="26">
        <v>9</v>
      </c>
      <c r="E549" s="27" t="s">
        <v>813</v>
      </c>
      <c r="F549" s="28" t="s">
        <v>708</v>
      </c>
      <c r="G549" s="16">
        <v>50</v>
      </c>
    </row>
    <row r="550" spans="1:7" ht="47.25">
      <c r="A550" s="15" t="s">
        <v>812</v>
      </c>
      <c r="B550" s="42">
        <v>917</v>
      </c>
      <c r="C550" s="26">
        <v>9</v>
      </c>
      <c r="D550" s="26">
        <v>9</v>
      </c>
      <c r="E550" s="27" t="s">
        <v>811</v>
      </c>
      <c r="F550" s="28" t="s">
        <v>698</v>
      </c>
      <c r="G550" s="16">
        <v>20</v>
      </c>
    </row>
    <row r="551" spans="1:7" ht="31.5">
      <c r="A551" s="15" t="s">
        <v>711</v>
      </c>
      <c r="B551" s="42">
        <v>917</v>
      </c>
      <c r="C551" s="26">
        <v>9</v>
      </c>
      <c r="D551" s="26">
        <v>9</v>
      </c>
      <c r="E551" s="27" t="s">
        <v>811</v>
      </c>
      <c r="F551" s="28" t="s">
        <v>710</v>
      </c>
      <c r="G551" s="16">
        <v>20</v>
      </c>
    </row>
    <row r="552" spans="1:7">
      <c r="A552" s="15" t="s">
        <v>739</v>
      </c>
      <c r="B552" s="42">
        <v>917</v>
      </c>
      <c r="C552" s="26">
        <v>10</v>
      </c>
      <c r="D552" s="26">
        <v>0</v>
      </c>
      <c r="E552" s="27" t="s">
        <v>698</v>
      </c>
      <c r="F552" s="28" t="s">
        <v>698</v>
      </c>
      <c r="G552" s="16">
        <v>7489.1</v>
      </c>
    </row>
    <row r="553" spans="1:7">
      <c r="A553" s="15" t="s">
        <v>810</v>
      </c>
      <c r="B553" s="42">
        <v>917</v>
      </c>
      <c r="C553" s="26">
        <v>10</v>
      </c>
      <c r="D553" s="26">
        <v>1</v>
      </c>
      <c r="E553" s="27" t="s">
        <v>698</v>
      </c>
      <c r="F553" s="28" t="s">
        <v>698</v>
      </c>
      <c r="G553" s="16">
        <v>4702.1000000000004</v>
      </c>
    </row>
    <row r="554" spans="1:7" ht="31.5">
      <c r="A554" s="15" t="s">
        <v>809</v>
      </c>
      <c r="B554" s="42">
        <v>917</v>
      </c>
      <c r="C554" s="26">
        <v>10</v>
      </c>
      <c r="D554" s="26">
        <v>1</v>
      </c>
      <c r="E554" s="27" t="s">
        <v>808</v>
      </c>
      <c r="F554" s="28" t="s">
        <v>698</v>
      </c>
      <c r="G554" s="16">
        <v>4702.1000000000004</v>
      </c>
    </row>
    <row r="555" spans="1:7">
      <c r="A555" s="15" t="s">
        <v>807</v>
      </c>
      <c r="B555" s="42">
        <v>917</v>
      </c>
      <c r="C555" s="26">
        <v>10</v>
      </c>
      <c r="D555" s="26">
        <v>1</v>
      </c>
      <c r="E555" s="27" t="s">
        <v>806</v>
      </c>
      <c r="F555" s="28" t="s">
        <v>698</v>
      </c>
      <c r="G555" s="16">
        <v>4702.1000000000004</v>
      </c>
    </row>
    <row r="556" spans="1:7" ht="110.25">
      <c r="A556" s="15" t="s">
        <v>805</v>
      </c>
      <c r="B556" s="42">
        <v>917</v>
      </c>
      <c r="C556" s="26">
        <v>10</v>
      </c>
      <c r="D556" s="26">
        <v>1</v>
      </c>
      <c r="E556" s="27" t="s">
        <v>804</v>
      </c>
      <c r="F556" s="28" t="s">
        <v>698</v>
      </c>
      <c r="G556" s="16">
        <v>4702.1000000000004</v>
      </c>
    </row>
    <row r="557" spans="1:7">
      <c r="A557" s="15" t="s">
        <v>709</v>
      </c>
      <c r="B557" s="42">
        <v>917</v>
      </c>
      <c r="C557" s="26">
        <v>10</v>
      </c>
      <c r="D557" s="26">
        <v>1</v>
      </c>
      <c r="E557" s="27" t="s">
        <v>804</v>
      </c>
      <c r="F557" s="28" t="s">
        <v>708</v>
      </c>
      <c r="G557" s="16">
        <v>4702.1000000000004</v>
      </c>
    </row>
    <row r="558" spans="1:7">
      <c r="A558" s="15" t="s">
        <v>738</v>
      </c>
      <c r="B558" s="42">
        <v>917</v>
      </c>
      <c r="C558" s="26">
        <v>10</v>
      </c>
      <c r="D558" s="26">
        <v>3</v>
      </c>
      <c r="E558" s="27" t="s">
        <v>698</v>
      </c>
      <c r="F558" s="28" t="s">
        <v>698</v>
      </c>
      <c r="G558" s="16">
        <v>1467.8</v>
      </c>
    </row>
    <row r="559" spans="1:7" ht="31.5">
      <c r="A559" s="15" t="s">
        <v>803</v>
      </c>
      <c r="B559" s="42">
        <v>917</v>
      </c>
      <c r="C559" s="26">
        <v>10</v>
      </c>
      <c r="D559" s="26">
        <v>3</v>
      </c>
      <c r="E559" s="27" t="s">
        <v>802</v>
      </c>
      <c r="F559" s="28" t="s">
        <v>698</v>
      </c>
      <c r="G559" s="16">
        <v>1107.5999999999999</v>
      </c>
    </row>
    <row r="560" spans="1:7" ht="31.5">
      <c r="A560" s="15" t="s">
        <v>801</v>
      </c>
      <c r="B560" s="42">
        <v>917</v>
      </c>
      <c r="C560" s="26">
        <v>10</v>
      </c>
      <c r="D560" s="26">
        <v>3</v>
      </c>
      <c r="E560" s="27" t="s">
        <v>800</v>
      </c>
      <c r="F560" s="28" t="s">
        <v>698</v>
      </c>
      <c r="G560" s="16">
        <v>1107.5999999999999</v>
      </c>
    </row>
    <row r="561" spans="1:7" ht="78.75">
      <c r="A561" s="15" t="s">
        <v>799</v>
      </c>
      <c r="B561" s="42">
        <v>917</v>
      </c>
      <c r="C561" s="26">
        <v>10</v>
      </c>
      <c r="D561" s="26">
        <v>3</v>
      </c>
      <c r="E561" s="27" t="s">
        <v>798</v>
      </c>
      <c r="F561" s="28" t="s">
        <v>698</v>
      </c>
      <c r="G561" s="16">
        <v>1104.5999999999999</v>
      </c>
    </row>
    <row r="562" spans="1:7">
      <c r="A562" s="15" t="s">
        <v>709</v>
      </c>
      <c r="B562" s="42">
        <v>917</v>
      </c>
      <c r="C562" s="26">
        <v>10</v>
      </c>
      <c r="D562" s="26">
        <v>3</v>
      </c>
      <c r="E562" s="27" t="s">
        <v>798</v>
      </c>
      <c r="F562" s="28" t="s">
        <v>708</v>
      </c>
      <c r="G562" s="16">
        <v>1104.5999999999999</v>
      </c>
    </row>
    <row r="563" spans="1:7" ht="47.25">
      <c r="A563" s="15" t="s">
        <v>797</v>
      </c>
      <c r="B563" s="42">
        <v>917</v>
      </c>
      <c r="C563" s="26">
        <v>10</v>
      </c>
      <c r="D563" s="26">
        <v>3</v>
      </c>
      <c r="E563" s="27" t="s">
        <v>796</v>
      </c>
      <c r="F563" s="28" t="s">
        <v>698</v>
      </c>
      <c r="G563" s="16">
        <v>3</v>
      </c>
    </row>
    <row r="564" spans="1:7">
      <c r="A564" s="15" t="s">
        <v>709</v>
      </c>
      <c r="B564" s="42">
        <v>917</v>
      </c>
      <c r="C564" s="26">
        <v>10</v>
      </c>
      <c r="D564" s="26">
        <v>3</v>
      </c>
      <c r="E564" s="27" t="s">
        <v>796</v>
      </c>
      <c r="F564" s="28" t="s">
        <v>708</v>
      </c>
      <c r="G564" s="16">
        <v>3</v>
      </c>
    </row>
    <row r="565" spans="1:7" ht="31.5">
      <c r="A565" s="15" t="s">
        <v>795</v>
      </c>
      <c r="B565" s="42">
        <v>917</v>
      </c>
      <c r="C565" s="26">
        <v>10</v>
      </c>
      <c r="D565" s="26">
        <v>3</v>
      </c>
      <c r="E565" s="27" t="s">
        <v>794</v>
      </c>
      <c r="F565" s="28" t="s">
        <v>698</v>
      </c>
      <c r="G565" s="16">
        <v>360.2</v>
      </c>
    </row>
    <row r="566" spans="1:7" ht="94.5">
      <c r="A566" s="15" t="s">
        <v>793</v>
      </c>
      <c r="B566" s="42">
        <v>917</v>
      </c>
      <c r="C566" s="26">
        <v>10</v>
      </c>
      <c r="D566" s="26">
        <v>3</v>
      </c>
      <c r="E566" s="27" t="s">
        <v>792</v>
      </c>
      <c r="F566" s="28" t="s">
        <v>698</v>
      </c>
      <c r="G566" s="16">
        <v>360.2</v>
      </c>
    </row>
    <row r="567" spans="1:7" ht="63">
      <c r="A567" s="15" t="s">
        <v>791</v>
      </c>
      <c r="B567" s="42">
        <v>917</v>
      </c>
      <c r="C567" s="26">
        <v>10</v>
      </c>
      <c r="D567" s="26">
        <v>3</v>
      </c>
      <c r="E567" s="27" t="s">
        <v>790</v>
      </c>
      <c r="F567" s="28" t="s">
        <v>698</v>
      </c>
      <c r="G567" s="16">
        <v>336</v>
      </c>
    </row>
    <row r="568" spans="1:7">
      <c r="A568" s="15" t="s">
        <v>709</v>
      </c>
      <c r="B568" s="42">
        <v>917</v>
      </c>
      <c r="C568" s="26">
        <v>10</v>
      </c>
      <c r="D568" s="26">
        <v>3</v>
      </c>
      <c r="E568" s="27" t="s">
        <v>790</v>
      </c>
      <c r="F568" s="28" t="s">
        <v>708</v>
      </c>
      <c r="G568" s="16">
        <v>336</v>
      </c>
    </row>
    <row r="569" spans="1:7" ht="63">
      <c r="A569" s="15" t="s">
        <v>789</v>
      </c>
      <c r="B569" s="42">
        <v>917</v>
      </c>
      <c r="C569" s="26">
        <v>10</v>
      </c>
      <c r="D569" s="26">
        <v>3</v>
      </c>
      <c r="E569" s="27" t="s">
        <v>788</v>
      </c>
      <c r="F569" s="28" t="s">
        <v>698</v>
      </c>
      <c r="G569" s="16">
        <v>24.2</v>
      </c>
    </row>
    <row r="570" spans="1:7">
      <c r="A570" s="15" t="s">
        <v>709</v>
      </c>
      <c r="B570" s="42">
        <v>917</v>
      </c>
      <c r="C570" s="26">
        <v>10</v>
      </c>
      <c r="D570" s="26">
        <v>3</v>
      </c>
      <c r="E570" s="27" t="s">
        <v>788</v>
      </c>
      <c r="F570" s="28" t="s">
        <v>708</v>
      </c>
      <c r="G570" s="16">
        <v>24.2</v>
      </c>
    </row>
    <row r="571" spans="1:7">
      <c r="A571" s="15" t="s">
        <v>735</v>
      </c>
      <c r="B571" s="42">
        <v>917</v>
      </c>
      <c r="C571" s="26">
        <v>10</v>
      </c>
      <c r="D571" s="26">
        <v>6</v>
      </c>
      <c r="E571" s="27" t="s">
        <v>698</v>
      </c>
      <c r="F571" s="28" t="s">
        <v>698</v>
      </c>
      <c r="G571" s="16">
        <v>1319.2</v>
      </c>
    </row>
    <row r="572" spans="1:7" ht="31.5">
      <c r="A572" s="15" t="s">
        <v>715</v>
      </c>
      <c r="B572" s="42">
        <v>917</v>
      </c>
      <c r="C572" s="26">
        <v>10</v>
      </c>
      <c r="D572" s="26">
        <v>6</v>
      </c>
      <c r="E572" s="27" t="s">
        <v>714</v>
      </c>
      <c r="F572" s="28" t="s">
        <v>698</v>
      </c>
      <c r="G572" s="16">
        <v>1219.2</v>
      </c>
    </row>
    <row r="573" spans="1:7" ht="31.5">
      <c r="A573" s="15" t="s">
        <v>734</v>
      </c>
      <c r="B573" s="42">
        <v>917</v>
      </c>
      <c r="C573" s="26">
        <v>10</v>
      </c>
      <c r="D573" s="26">
        <v>6</v>
      </c>
      <c r="E573" s="27" t="s">
        <v>733</v>
      </c>
      <c r="F573" s="28" t="s">
        <v>698</v>
      </c>
      <c r="G573" s="16">
        <v>1219.2</v>
      </c>
    </row>
    <row r="574" spans="1:7" ht="63" customHeight="1">
      <c r="A574" s="15" t="s">
        <v>787</v>
      </c>
      <c r="B574" s="42">
        <v>917</v>
      </c>
      <c r="C574" s="26">
        <v>10</v>
      </c>
      <c r="D574" s="26">
        <v>6</v>
      </c>
      <c r="E574" s="27" t="s">
        <v>786</v>
      </c>
      <c r="F574" s="28" t="s">
        <v>698</v>
      </c>
      <c r="G574" s="16">
        <v>1219.2</v>
      </c>
    </row>
    <row r="575" spans="1:7" ht="61.9" customHeight="1">
      <c r="A575" s="15" t="s">
        <v>697</v>
      </c>
      <c r="B575" s="42">
        <v>917</v>
      </c>
      <c r="C575" s="26">
        <v>10</v>
      </c>
      <c r="D575" s="26">
        <v>6</v>
      </c>
      <c r="E575" s="27" t="s">
        <v>786</v>
      </c>
      <c r="F575" s="28" t="s">
        <v>696</v>
      </c>
      <c r="G575" s="16">
        <v>1114</v>
      </c>
    </row>
    <row r="576" spans="1:7" ht="31.5">
      <c r="A576" s="15" t="s">
        <v>711</v>
      </c>
      <c r="B576" s="42">
        <v>917</v>
      </c>
      <c r="C576" s="26">
        <v>10</v>
      </c>
      <c r="D576" s="26">
        <v>6</v>
      </c>
      <c r="E576" s="27" t="s">
        <v>786</v>
      </c>
      <c r="F576" s="28" t="s">
        <v>710</v>
      </c>
      <c r="G576" s="16">
        <v>105.2</v>
      </c>
    </row>
    <row r="577" spans="1:7" ht="63">
      <c r="A577" s="15" t="s">
        <v>785</v>
      </c>
      <c r="B577" s="42">
        <v>917</v>
      </c>
      <c r="C577" s="26">
        <v>10</v>
      </c>
      <c r="D577" s="26">
        <v>6</v>
      </c>
      <c r="E577" s="27" t="s">
        <v>784</v>
      </c>
      <c r="F577" s="28" t="s">
        <v>698</v>
      </c>
      <c r="G577" s="16">
        <v>100</v>
      </c>
    </row>
    <row r="578" spans="1:7" ht="47.25">
      <c r="A578" s="15" t="s">
        <v>783</v>
      </c>
      <c r="B578" s="42">
        <v>917</v>
      </c>
      <c r="C578" s="26">
        <v>10</v>
      </c>
      <c r="D578" s="26">
        <v>6</v>
      </c>
      <c r="E578" s="27" t="s">
        <v>782</v>
      </c>
      <c r="F578" s="28" t="s">
        <v>698</v>
      </c>
      <c r="G578" s="16">
        <v>100</v>
      </c>
    </row>
    <row r="579" spans="1:7" ht="63">
      <c r="A579" s="15" t="s">
        <v>781</v>
      </c>
      <c r="B579" s="42">
        <v>917</v>
      </c>
      <c r="C579" s="26">
        <v>10</v>
      </c>
      <c r="D579" s="26">
        <v>6</v>
      </c>
      <c r="E579" s="27" t="s">
        <v>780</v>
      </c>
      <c r="F579" s="28" t="s">
        <v>698</v>
      </c>
      <c r="G579" s="16">
        <v>100</v>
      </c>
    </row>
    <row r="580" spans="1:7" ht="31.5">
      <c r="A580" s="15" t="s">
        <v>711</v>
      </c>
      <c r="B580" s="42">
        <v>917</v>
      </c>
      <c r="C580" s="26">
        <v>10</v>
      </c>
      <c r="D580" s="26">
        <v>6</v>
      </c>
      <c r="E580" s="27" t="s">
        <v>780</v>
      </c>
      <c r="F580" s="28" t="s">
        <v>710</v>
      </c>
      <c r="G580" s="16">
        <v>100</v>
      </c>
    </row>
    <row r="581" spans="1:7">
      <c r="A581" s="15" t="s">
        <v>730</v>
      </c>
      <c r="B581" s="42">
        <v>917</v>
      </c>
      <c r="C581" s="26">
        <v>11</v>
      </c>
      <c r="D581" s="26">
        <v>0</v>
      </c>
      <c r="E581" s="27" t="s">
        <v>698</v>
      </c>
      <c r="F581" s="28" t="s">
        <v>698</v>
      </c>
      <c r="G581" s="16">
        <v>948.6</v>
      </c>
    </row>
    <row r="582" spans="1:7">
      <c r="A582" s="15" t="s">
        <v>729</v>
      </c>
      <c r="B582" s="42">
        <v>917</v>
      </c>
      <c r="C582" s="26">
        <v>11</v>
      </c>
      <c r="D582" s="26">
        <v>1</v>
      </c>
      <c r="E582" s="27" t="s">
        <v>698</v>
      </c>
      <c r="F582" s="28" t="s">
        <v>698</v>
      </c>
      <c r="G582" s="16">
        <v>948.6</v>
      </c>
    </row>
    <row r="583" spans="1:7" ht="47.25">
      <c r="A583" s="15" t="s">
        <v>779</v>
      </c>
      <c r="B583" s="42">
        <v>917</v>
      </c>
      <c r="C583" s="26">
        <v>11</v>
      </c>
      <c r="D583" s="26">
        <v>1</v>
      </c>
      <c r="E583" s="27" t="s">
        <v>778</v>
      </c>
      <c r="F583" s="28" t="s">
        <v>698</v>
      </c>
      <c r="G583" s="16">
        <v>948.6</v>
      </c>
    </row>
    <row r="584" spans="1:7" ht="47.25">
      <c r="A584" s="15" t="s">
        <v>777</v>
      </c>
      <c r="B584" s="42">
        <v>917</v>
      </c>
      <c r="C584" s="26">
        <v>11</v>
      </c>
      <c r="D584" s="26">
        <v>1</v>
      </c>
      <c r="E584" s="27" t="s">
        <v>776</v>
      </c>
      <c r="F584" s="28" t="s">
        <v>698</v>
      </c>
      <c r="G584" s="16">
        <v>948.6</v>
      </c>
    </row>
    <row r="585" spans="1:7" ht="94.5">
      <c r="A585" s="15" t="s">
        <v>775</v>
      </c>
      <c r="B585" s="42">
        <v>917</v>
      </c>
      <c r="C585" s="26">
        <v>11</v>
      </c>
      <c r="D585" s="26">
        <v>1</v>
      </c>
      <c r="E585" s="27" t="s">
        <v>774</v>
      </c>
      <c r="F585" s="28" t="s">
        <v>698</v>
      </c>
      <c r="G585" s="16">
        <v>550</v>
      </c>
    </row>
    <row r="586" spans="1:7" ht="31.5">
      <c r="A586" s="15" t="s">
        <v>711</v>
      </c>
      <c r="B586" s="42">
        <v>917</v>
      </c>
      <c r="C586" s="26">
        <v>11</v>
      </c>
      <c r="D586" s="26">
        <v>1</v>
      </c>
      <c r="E586" s="27" t="s">
        <v>774</v>
      </c>
      <c r="F586" s="28" t="s">
        <v>710</v>
      </c>
      <c r="G586" s="16">
        <v>550</v>
      </c>
    </row>
    <row r="587" spans="1:7" ht="31.5">
      <c r="A587" s="15" t="s">
        <v>773</v>
      </c>
      <c r="B587" s="42">
        <v>917</v>
      </c>
      <c r="C587" s="26">
        <v>11</v>
      </c>
      <c r="D587" s="26">
        <v>1</v>
      </c>
      <c r="E587" s="27" t="s">
        <v>772</v>
      </c>
      <c r="F587" s="28" t="s">
        <v>698</v>
      </c>
      <c r="G587" s="16">
        <v>74.8</v>
      </c>
    </row>
    <row r="588" spans="1:7" ht="31.5">
      <c r="A588" s="15" t="s">
        <v>711</v>
      </c>
      <c r="B588" s="42">
        <v>917</v>
      </c>
      <c r="C588" s="26">
        <v>11</v>
      </c>
      <c r="D588" s="26">
        <v>1</v>
      </c>
      <c r="E588" s="27" t="s">
        <v>772</v>
      </c>
      <c r="F588" s="28" t="s">
        <v>710</v>
      </c>
      <c r="G588" s="16">
        <v>74.8</v>
      </c>
    </row>
    <row r="589" spans="1:7" ht="31.5">
      <c r="A589" s="15" t="s">
        <v>771</v>
      </c>
      <c r="B589" s="42">
        <v>917</v>
      </c>
      <c r="C589" s="26">
        <v>11</v>
      </c>
      <c r="D589" s="26">
        <v>1</v>
      </c>
      <c r="E589" s="27" t="s">
        <v>770</v>
      </c>
      <c r="F589" s="28" t="s">
        <v>698</v>
      </c>
      <c r="G589" s="16">
        <v>277.39999999999998</v>
      </c>
    </row>
    <row r="590" spans="1:7" ht="31.5">
      <c r="A590" s="15" t="s">
        <v>711</v>
      </c>
      <c r="B590" s="42">
        <v>917</v>
      </c>
      <c r="C590" s="26">
        <v>11</v>
      </c>
      <c r="D590" s="26">
        <v>1</v>
      </c>
      <c r="E590" s="27" t="s">
        <v>770</v>
      </c>
      <c r="F590" s="28" t="s">
        <v>710</v>
      </c>
      <c r="G590" s="16">
        <v>277.39999999999998</v>
      </c>
    </row>
    <row r="591" spans="1:7" ht="31.5">
      <c r="A591" s="15" t="s">
        <v>769</v>
      </c>
      <c r="B591" s="42">
        <v>917</v>
      </c>
      <c r="C591" s="26">
        <v>11</v>
      </c>
      <c r="D591" s="26">
        <v>1</v>
      </c>
      <c r="E591" s="27" t="s">
        <v>768</v>
      </c>
      <c r="F591" s="28" t="s">
        <v>698</v>
      </c>
      <c r="G591" s="16">
        <v>46.4</v>
      </c>
    </row>
    <row r="592" spans="1:7" ht="31.5">
      <c r="A592" s="15" t="s">
        <v>711</v>
      </c>
      <c r="B592" s="42">
        <v>917</v>
      </c>
      <c r="C592" s="26">
        <v>11</v>
      </c>
      <c r="D592" s="26">
        <v>1</v>
      </c>
      <c r="E592" s="27" t="s">
        <v>768</v>
      </c>
      <c r="F592" s="28" t="s">
        <v>710</v>
      </c>
      <c r="G592" s="16">
        <v>46.4</v>
      </c>
    </row>
    <row r="593" spans="1:7" s="19" customFormat="1" ht="47.25">
      <c r="A593" s="17" t="s">
        <v>767</v>
      </c>
      <c r="B593" s="43">
        <v>918</v>
      </c>
      <c r="C593" s="23">
        <v>0</v>
      </c>
      <c r="D593" s="23">
        <v>0</v>
      </c>
      <c r="E593" s="24" t="s">
        <v>698</v>
      </c>
      <c r="F593" s="25" t="s">
        <v>698</v>
      </c>
      <c r="G593" s="18">
        <v>84568.4</v>
      </c>
    </row>
    <row r="594" spans="1:7">
      <c r="A594" s="15" t="s">
        <v>766</v>
      </c>
      <c r="B594" s="42">
        <v>918</v>
      </c>
      <c r="C594" s="26">
        <v>4</v>
      </c>
      <c r="D594" s="26">
        <v>0</v>
      </c>
      <c r="E594" s="27" t="s">
        <v>698</v>
      </c>
      <c r="F594" s="28" t="s">
        <v>698</v>
      </c>
      <c r="G594" s="16">
        <v>117.5</v>
      </c>
    </row>
    <row r="595" spans="1:7">
      <c r="A595" s="15" t="s">
        <v>765</v>
      </c>
      <c r="B595" s="42">
        <v>918</v>
      </c>
      <c r="C595" s="26">
        <v>4</v>
      </c>
      <c r="D595" s="26">
        <v>9</v>
      </c>
      <c r="E595" s="27" t="s">
        <v>698</v>
      </c>
      <c r="F595" s="28" t="s">
        <v>698</v>
      </c>
      <c r="G595" s="16">
        <v>117.5</v>
      </c>
    </row>
    <row r="596" spans="1:7">
      <c r="A596" s="15" t="s">
        <v>764</v>
      </c>
      <c r="B596" s="42">
        <v>918</v>
      </c>
      <c r="C596" s="26">
        <v>4</v>
      </c>
      <c r="D596" s="26">
        <v>9</v>
      </c>
      <c r="E596" s="27" t="s">
        <v>763</v>
      </c>
      <c r="F596" s="28" t="s">
        <v>698</v>
      </c>
      <c r="G596" s="16">
        <v>117.5</v>
      </c>
    </row>
    <row r="597" spans="1:7">
      <c r="A597" s="15" t="s">
        <v>762</v>
      </c>
      <c r="B597" s="42">
        <v>918</v>
      </c>
      <c r="C597" s="26">
        <v>4</v>
      </c>
      <c r="D597" s="26">
        <v>9</v>
      </c>
      <c r="E597" s="27" t="s">
        <v>761</v>
      </c>
      <c r="F597" s="28" t="s">
        <v>698</v>
      </c>
      <c r="G597" s="16">
        <v>117.5</v>
      </c>
    </row>
    <row r="598" spans="1:7" ht="31.5">
      <c r="A598" s="15" t="s">
        <v>760</v>
      </c>
      <c r="B598" s="42">
        <v>918</v>
      </c>
      <c r="C598" s="26">
        <v>4</v>
      </c>
      <c r="D598" s="26">
        <v>9</v>
      </c>
      <c r="E598" s="27" t="s">
        <v>759</v>
      </c>
      <c r="F598" s="28" t="s">
        <v>698</v>
      </c>
      <c r="G598" s="16">
        <v>117.5</v>
      </c>
    </row>
    <row r="599" spans="1:7" ht="31.5">
      <c r="A599" s="15" t="s">
        <v>711</v>
      </c>
      <c r="B599" s="42">
        <v>918</v>
      </c>
      <c r="C599" s="26">
        <v>4</v>
      </c>
      <c r="D599" s="26">
        <v>9</v>
      </c>
      <c r="E599" s="27" t="s">
        <v>759</v>
      </c>
      <c r="F599" s="28" t="s">
        <v>710</v>
      </c>
      <c r="G599" s="16">
        <v>117.5</v>
      </c>
    </row>
    <row r="600" spans="1:7">
      <c r="A600" s="15" t="s">
        <v>758</v>
      </c>
      <c r="B600" s="42">
        <v>918</v>
      </c>
      <c r="C600" s="26">
        <v>5</v>
      </c>
      <c r="D600" s="26">
        <v>0</v>
      </c>
      <c r="E600" s="27" t="s">
        <v>698</v>
      </c>
      <c r="F600" s="28" t="s">
        <v>698</v>
      </c>
      <c r="G600" s="16">
        <v>12595.4</v>
      </c>
    </row>
    <row r="601" spans="1:7">
      <c r="A601" s="15" t="s">
        <v>757</v>
      </c>
      <c r="B601" s="42">
        <v>918</v>
      </c>
      <c r="C601" s="26">
        <v>5</v>
      </c>
      <c r="D601" s="26">
        <v>3</v>
      </c>
      <c r="E601" s="27" t="s">
        <v>698</v>
      </c>
      <c r="F601" s="28" t="s">
        <v>698</v>
      </c>
      <c r="G601" s="16">
        <v>6430.7</v>
      </c>
    </row>
    <row r="602" spans="1:7" ht="47.25">
      <c r="A602" s="15" t="s">
        <v>756</v>
      </c>
      <c r="B602" s="42">
        <v>918</v>
      </c>
      <c r="C602" s="26">
        <v>5</v>
      </c>
      <c r="D602" s="26">
        <v>3</v>
      </c>
      <c r="E602" s="27" t="s">
        <v>755</v>
      </c>
      <c r="F602" s="28" t="s">
        <v>698</v>
      </c>
      <c r="G602" s="16">
        <v>6430.7</v>
      </c>
    </row>
    <row r="603" spans="1:7" ht="31.5">
      <c r="A603" s="15" t="s">
        <v>754</v>
      </c>
      <c r="B603" s="42">
        <v>918</v>
      </c>
      <c r="C603" s="26">
        <v>5</v>
      </c>
      <c r="D603" s="26">
        <v>3</v>
      </c>
      <c r="E603" s="27" t="s">
        <v>753</v>
      </c>
      <c r="F603" s="28" t="s">
        <v>698</v>
      </c>
      <c r="G603" s="16">
        <v>6430.7</v>
      </c>
    </row>
    <row r="604" spans="1:7" ht="47.25">
      <c r="A604" s="15" t="s">
        <v>752</v>
      </c>
      <c r="B604" s="42">
        <v>918</v>
      </c>
      <c r="C604" s="26">
        <v>5</v>
      </c>
      <c r="D604" s="26">
        <v>3</v>
      </c>
      <c r="E604" s="27" t="s">
        <v>751</v>
      </c>
      <c r="F604" s="28" t="s">
        <v>698</v>
      </c>
      <c r="G604" s="16">
        <v>6430.7</v>
      </c>
    </row>
    <row r="605" spans="1:7" ht="31.5">
      <c r="A605" s="15" t="s">
        <v>711</v>
      </c>
      <c r="B605" s="42">
        <v>918</v>
      </c>
      <c r="C605" s="26">
        <v>5</v>
      </c>
      <c r="D605" s="26">
        <v>3</v>
      </c>
      <c r="E605" s="27" t="s">
        <v>751</v>
      </c>
      <c r="F605" s="28" t="s">
        <v>710</v>
      </c>
      <c r="G605" s="16">
        <v>6430.7</v>
      </c>
    </row>
    <row r="606" spans="1:7" ht="31.5">
      <c r="A606" s="15" t="s">
        <v>750</v>
      </c>
      <c r="B606" s="42">
        <v>918</v>
      </c>
      <c r="C606" s="26">
        <v>5</v>
      </c>
      <c r="D606" s="26">
        <v>5</v>
      </c>
      <c r="E606" s="27" t="s">
        <v>698</v>
      </c>
      <c r="F606" s="28" t="s">
        <v>698</v>
      </c>
      <c r="G606" s="16">
        <v>6164.7</v>
      </c>
    </row>
    <row r="607" spans="1:7" ht="31.5">
      <c r="A607" s="15" t="s">
        <v>715</v>
      </c>
      <c r="B607" s="42">
        <v>918</v>
      </c>
      <c r="C607" s="26">
        <v>5</v>
      </c>
      <c r="D607" s="26">
        <v>5</v>
      </c>
      <c r="E607" s="27" t="s">
        <v>714</v>
      </c>
      <c r="F607" s="28" t="s">
        <v>698</v>
      </c>
      <c r="G607" s="16">
        <v>6164.7</v>
      </c>
    </row>
    <row r="608" spans="1:7">
      <c r="A608" s="15" t="s">
        <v>713</v>
      </c>
      <c r="B608" s="42">
        <v>918</v>
      </c>
      <c r="C608" s="26">
        <v>5</v>
      </c>
      <c r="D608" s="26">
        <v>5</v>
      </c>
      <c r="E608" s="27" t="s">
        <v>712</v>
      </c>
      <c r="F608" s="28" t="s">
        <v>698</v>
      </c>
      <c r="G608" s="16">
        <v>6164.7</v>
      </c>
    </row>
    <row r="609" spans="1:7" ht="31.5">
      <c r="A609" s="15" t="s">
        <v>701</v>
      </c>
      <c r="B609" s="42">
        <v>918</v>
      </c>
      <c r="C609" s="26">
        <v>5</v>
      </c>
      <c r="D609" s="26">
        <v>5</v>
      </c>
      <c r="E609" s="27" t="s">
        <v>706</v>
      </c>
      <c r="F609" s="28" t="s">
        <v>698</v>
      </c>
      <c r="G609" s="16">
        <v>4020.5</v>
      </c>
    </row>
    <row r="610" spans="1:7" ht="61.9" customHeight="1">
      <c r="A610" s="15" t="s">
        <v>697</v>
      </c>
      <c r="B610" s="42">
        <v>918</v>
      </c>
      <c r="C610" s="26">
        <v>5</v>
      </c>
      <c r="D610" s="26">
        <v>5</v>
      </c>
      <c r="E610" s="27" t="s">
        <v>706</v>
      </c>
      <c r="F610" s="28" t="s">
        <v>696</v>
      </c>
      <c r="G610" s="16">
        <v>3895.3</v>
      </c>
    </row>
    <row r="611" spans="1:7" ht="31.5">
      <c r="A611" s="15" t="s">
        <v>711</v>
      </c>
      <c r="B611" s="42">
        <v>918</v>
      </c>
      <c r="C611" s="26">
        <v>5</v>
      </c>
      <c r="D611" s="26">
        <v>5</v>
      </c>
      <c r="E611" s="27" t="s">
        <v>706</v>
      </c>
      <c r="F611" s="28" t="s">
        <v>710</v>
      </c>
      <c r="G611" s="16">
        <v>124.9</v>
      </c>
    </row>
    <row r="612" spans="1:7">
      <c r="A612" s="15" t="s">
        <v>707</v>
      </c>
      <c r="B612" s="42">
        <v>918</v>
      </c>
      <c r="C612" s="26">
        <v>5</v>
      </c>
      <c r="D612" s="26">
        <v>5</v>
      </c>
      <c r="E612" s="27" t="s">
        <v>706</v>
      </c>
      <c r="F612" s="28" t="s">
        <v>705</v>
      </c>
      <c r="G612" s="16">
        <v>0.3</v>
      </c>
    </row>
    <row r="613" spans="1:7" ht="47.25">
      <c r="A613" s="15" t="s">
        <v>699</v>
      </c>
      <c r="B613" s="42">
        <v>918</v>
      </c>
      <c r="C613" s="26">
        <v>5</v>
      </c>
      <c r="D613" s="26">
        <v>5</v>
      </c>
      <c r="E613" s="27" t="s">
        <v>704</v>
      </c>
      <c r="F613" s="28" t="s">
        <v>698</v>
      </c>
      <c r="G613" s="16">
        <v>2144.1999999999998</v>
      </c>
    </row>
    <row r="614" spans="1:7" ht="61.9" customHeight="1">
      <c r="A614" s="15" t="s">
        <v>697</v>
      </c>
      <c r="B614" s="42">
        <v>918</v>
      </c>
      <c r="C614" s="26">
        <v>5</v>
      </c>
      <c r="D614" s="26">
        <v>5</v>
      </c>
      <c r="E614" s="27" t="s">
        <v>704</v>
      </c>
      <c r="F614" s="28" t="s">
        <v>696</v>
      </c>
      <c r="G614" s="16">
        <v>2144.1999999999998</v>
      </c>
    </row>
    <row r="615" spans="1:7">
      <c r="A615" s="15" t="s">
        <v>749</v>
      </c>
      <c r="B615" s="42">
        <v>918</v>
      </c>
      <c r="C615" s="26">
        <v>6</v>
      </c>
      <c r="D615" s="26">
        <v>0</v>
      </c>
      <c r="E615" s="27" t="s">
        <v>698</v>
      </c>
      <c r="F615" s="28" t="s">
        <v>698</v>
      </c>
      <c r="G615" s="16">
        <v>58715.3</v>
      </c>
    </row>
    <row r="616" spans="1:7">
      <c r="A616" s="15" t="s">
        <v>748</v>
      </c>
      <c r="B616" s="42">
        <v>918</v>
      </c>
      <c r="C616" s="26">
        <v>6</v>
      </c>
      <c r="D616" s="26">
        <v>5</v>
      </c>
      <c r="E616" s="27" t="s">
        <v>698</v>
      </c>
      <c r="F616" s="28" t="s">
        <v>698</v>
      </c>
      <c r="G616" s="16">
        <v>58715.3</v>
      </c>
    </row>
    <row r="617" spans="1:7" ht="47.25">
      <c r="A617" s="15" t="s">
        <v>747</v>
      </c>
      <c r="B617" s="42">
        <v>918</v>
      </c>
      <c r="C617" s="26">
        <v>6</v>
      </c>
      <c r="D617" s="26">
        <v>5</v>
      </c>
      <c r="E617" s="27" t="s">
        <v>746</v>
      </c>
      <c r="F617" s="28" t="s">
        <v>698</v>
      </c>
      <c r="G617" s="16">
        <v>58715.3</v>
      </c>
    </row>
    <row r="618" spans="1:7" ht="78.75">
      <c r="A618" s="15" t="s">
        <v>745</v>
      </c>
      <c r="B618" s="42">
        <v>918</v>
      </c>
      <c r="C618" s="26">
        <v>6</v>
      </c>
      <c r="D618" s="26">
        <v>5</v>
      </c>
      <c r="E618" s="27" t="s">
        <v>744</v>
      </c>
      <c r="F618" s="28" t="s">
        <v>698</v>
      </c>
      <c r="G618" s="16">
        <v>58715.3</v>
      </c>
    </row>
    <row r="619" spans="1:7" ht="94.5">
      <c r="A619" s="15" t="s">
        <v>743</v>
      </c>
      <c r="B619" s="42">
        <v>918</v>
      </c>
      <c r="C619" s="26">
        <v>6</v>
      </c>
      <c r="D619" s="26">
        <v>5</v>
      </c>
      <c r="E619" s="27" t="s">
        <v>742</v>
      </c>
      <c r="F619" s="28" t="s">
        <v>698</v>
      </c>
      <c r="G619" s="16">
        <v>58715.3</v>
      </c>
    </row>
    <row r="620" spans="1:7" ht="31.5">
      <c r="A620" s="15" t="s">
        <v>723</v>
      </c>
      <c r="B620" s="42">
        <v>918</v>
      </c>
      <c r="C620" s="26">
        <v>6</v>
      </c>
      <c r="D620" s="26">
        <v>5</v>
      </c>
      <c r="E620" s="27" t="s">
        <v>742</v>
      </c>
      <c r="F620" s="28" t="s">
        <v>721</v>
      </c>
      <c r="G620" s="16">
        <v>58715.3</v>
      </c>
    </row>
    <row r="621" spans="1:7">
      <c r="A621" s="15" t="s">
        <v>739</v>
      </c>
      <c r="B621" s="42">
        <v>918</v>
      </c>
      <c r="C621" s="26">
        <v>10</v>
      </c>
      <c r="D621" s="26">
        <v>0</v>
      </c>
      <c r="E621" s="27" t="s">
        <v>698</v>
      </c>
      <c r="F621" s="28" t="s">
        <v>698</v>
      </c>
      <c r="G621" s="16">
        <v>13089.9</v>
      </c>
    </row>
    <row r="622" spans="1:7">
      <c r="A622" s="15" t="s">
        <v>738</v>
      </c>
      <c r="B622" s="42">
        <v>918</v>
      </c>
      <c r="C622" s="26">
        <v>10</v>
      </c>
      <c r="D622" s="26">
        <v>3</v>
      </c>
      <c r="E622" s="27" t="s">
        <v>698</v>
      </c>
      <c r="F622" s="28" t="s">
        <v>698</v>
      </c>
      <c r="G622" s="16">
        <v>12217</v>
      </c>
    </row>
    <row r="623" spans="1:7" ht="31.5">
      <c r="A623" s="15" t="s">
        <v>715</v>
      </c>
      <c r="B623" s="42">
        <v>918</v>
      </c>
      <c r="C623" s="26">
        <v>10</v>
      </c>
      <c r="D623" s="26">
        <v>3</v>
      </c>
      <c r="E623" s="27" t="s">
        <v>714</v>
      </c>
      <c r="F623" s="28" t="s">
        <v>698</v>
      </c>
      <c r="G623" s="16">
        <v>12217</v>
      </c>
    </row>
    <row r="624" spans="1:7" ht="31.5">
      <c r="A624" s="15" t="s">
        <v>734</v>
      </c>
      <c r="B624" s="42">
        <v>918</v>
      </c>
      <c r="C624" s="26">
        <v>10</v>
      </c>
      <c r="D624" s="26">
        <v>3</v>
      </c>
      <c r="E624" s="27" t="s">
        <v>733</v>
      </c>
      <c r="F624" s="28" t="s">
        <v>698</v>
      </c>
      <c r="G624" s="16">
        <v>12217</v>
      </c>
    </row>
    <row r="625" spans="1:7" ht="31.5">
      <c r="A625" s="15" t="s">
        <v>737</v>
      </c>
      <c r="B625" s="42">
        <v>918</v>
      </c>
      <c r="C625" s="26">
        <v>10</v>
      </c>
      <c r="D625" s="26">
        <v>3</v>
      </c>
      <c r="E625" s="27" t="s">
        <v>736</v>
      </c>
      <c r="F625" s="28" t="s">
        <v>698</v>
      </c>
      <c r="G625" s="16">
        <v>12217</v>
      </c>
    </row>
    <row r="626" spans="1:7" ht="31.5">
      <c r="A626" s="15" t="s">
        <v>711</v>
      </c>
      <c r="B626" s="42">
        <v>918</v>
      </c>
      <c r="C626" s="26">
        <v>10</v>
      </c>
      <c r="D626" s="26">
        <v>3</v>
      </c>
      <c r="E626" s="27" t="s">
        <v>736</v>
      </c>
      <c r="F626" s="28" t="s">
        <v>710</v>
      </c>
      <c r="G626" s="16">
        <v>176.7</v>
      </c>
    </row>
    <row r="627" spans="1:7">
      <c r="A627" s="15" t="s">
        <v>709</v>
      </c>
      <c r="B627" s="42">
        <v>918</v>
      </c>
      <c r="C627" s="26">
        <v>10</v>
      </c>
      <c r="D627" s="26">
        <v>3</v>
      </c>
      <c r="E627" s="27" t="s">
        <v>736</v>
      </c>
      <c r="F627" s="28" t="s">
        <v>708</v>
      </c>
      <c r="G627" s="16">
        <v>12040.3</v>
      </c>
    </row>
    <row r="628" spans="1:7">
      <c r="A628" s="15" t="s">
        <v>735</v>
      </c>
      <c r="B628" s="42">
        <v>918</v>
      </c>
      <c r="C628" s="26">
        <v>10</v>
      </c>
      <c r="D628" s="26">
        <v>6</v>
      </c>
      <c r="E628" s="27" t="s">
        <v>698</v>
      </c>
      <c r="F628" s="28" t="s">
        <v>698</v>
      </c>
      <c r="G628" s="16">
        <v>872.9</v>
      </c>
    </row>
    <row r="629" spans="1:7" ht="31.5">
      <c r="A629" s="15" t="s">
        <v>715</v>
      </c>
      <c r="B629" s="42">
        <v>918</v>
      </c>
      <c r="C629" s="26">
        <v>10</v>
      </c>
      <c r="D629" s="26">
        <v>6</v>
      </c>
      <c r="E629" s="27" t="s">
        <v>714</v>
      </c>
      <c r="F629" s="28" t="s">
        <v>698</v>
      </c>
      <c r="G629" s="16">
        <v>872.9</v>
      </c>
    </row>
    <row r="630" spans="1:7" ht="31.5">
      <c r="A630" s="15" t="s">
        <v>734</v>
      </c>
      <c r="B630" s="42">
        <v>918</v>
      </c>
      <c r="C630" s="26">
        <v>10</v>
      </c>
      <c r="D630" s="26">
        <v>6</v>
      </c>
      <c r="E630" s="27" t="s">
        <v>733</v>
      </c>
      <c r="F630" s="28" t="s">
        <v>698</v>
      </c>
      <c r="G630" s="16">
        <v>872.9</v>
      </c>
    </row>
    <row r="631" spans="1:7" ht="62.45" customHeight="1">
      <c r="A631" s="15" t="s">
        <v>732</v>
      </c>
      <c r="B631" s="42">
        <v>918</v>
      </c>
      <c r="C631" s="26">
        <v>10</v>
      </c>
      <c r="D631" s="26">
        <v>6</v>
      </c>
      <c r="E631" s="27" t="s">
        <v>731</v>
      </c>
      <c r="F631" s="28" t="s">
        <v>698</v>
      </c>
      <c r="G631" s="16">
        <v>872.9</v>
      </c>
    </row>
    <row r="632" spans="1:7" ht="61.9" customHeight="1">
      <c r="A632" s="15" t="s">
        <v>697</v>
      </c>
      <c r="B632" s="42">
        <v>918</v>
      </c>
      <c r="C632" s="26">
        <v>10</v>
      </c>
      <c r="D632" s="26">
        <v>6</v>
      </c>
      <c r="E632" s="27" t="s">
        <v>731</v>
      </c>
      <c r="F632" s="28" t="s">
        <v>696</v>
      </c>
      <c r="G632" s="16">
        <v>831.3</v>
      </c>
    </row>
    <row r="633" spans="1:7" ht="31.5">
      <c r="A633" s="15" t="s">
        <v>711</v>
      </c>
      <c r="B633" s="42">
        <v>918</v>
      </c>
      <c r="C633" s="26">
        <v>10</v>
      </c>
      <c r="D633" s="26">
        <v>6</v>
      </c>
      <c r="E633" s="27" t="s">
        <v>731</v>
      </c>
      <c r="F633" s="28" t="s">
        <v>710</v>
      </c>
      <c r="G633" s="16">
        <v>41.6</v>
      </c>
    </row>
    <row r="634" spans="1:7">
      <c r="A634" s="15" t="s">
        <v>730</v>
      </c>
      <c r="B634" s="42">
        <v>918</v>
      </c>
      <c r="C634" s="26">
        <v>11</v>
      </c>
      <c r="D634" s="26">
        <v>0</v>
      </c>
      <c r="E634" s="27" t="s">
        <v>698</v>
      </c>
      <c r="F634" s="28" t="s">
        <v>698</v>
      </c>
      <c r="G634" s="16">
        <v>50.3</v>
      </c>
    </row>
    <row r="635" spans="1:7">
      <c r="A635" s="15" t="s">
        <v>729</v>
      </c>
      <c r="B635" s="42">
        <v>918</v>
      </c>
      <c r="C635" s="26">
        <v>11</v>
      </c>
      <c r="D635" s="26">
        <v>1</v>
      </c>
      <c r="E635" s="27" t="s">
        <v>698</v>
      </c>
      <c r="F635" s="28" t="s">
        <v>698</v>
      </c>
      <c r="G635" s="16">
        <v>50.3</v>
      </c>
    </row>
    <row r="636" spans="1:7" ht="47.25">
      <c r="A636" s="15" t="s">
        <v>728</v>
      </c>
      <c r="B636" s="42">
        <v>918</v>
      </c>
      <c r="C636" s="26">
        <v>11</v>
      </c>
      <c r="D636" s="26">
        <v>1</v>
      </c>
      <c r="E636" s="27" t="s">
        <v>727</v>
      </c>
      <c r="F636" s="28" t="s">
        <v>698</v>
      </c>
      <c r="G636" s="16">
        <v>50.3</v>
      </c>
    </row>
    <row r="637" spans="1:7">
      <c r="A637" s="15" t="s">
        <v>726</v>
      </c>
      <c r="B637" s="42">
        <v>918</v>
      </c>
      <c r="C637" s="26">
        <v>11</v>
      </c>
      <c r="D637" s="26">
        <v>1</v>
      </c>
      <c r="E637" s="27" t="s">
        <v>725</v>
      </c>
      <c r="F637" s="28" t="s">
        <v>698</v>
      </c>
      <c r="G637" s="16">
        <v>50.3</v>
      </c>
    </row>
    <row r="638" spans="1:7">
      <c r="A638" s="15" t="s">
        <v>720</v>
      </c>
      <c r="B638" s="42">
        <v>918</v>
      </c>
      <c r="C638" s="26">
        <v>11</v>
      </c>
      <c r="D638" s="26">
        <v>1</v>
      </c>
      <c r="E638" s="27" t="s">
        <v>719</v>
      </c>
      <c r="F638" s="28" t="s">
        <v>698</v>
      </c>
      <c r="G638" s="16">
        <v>50.3</v>
      </c>
    </row>
    <row r="639" spans="1:7" ht="31.5">
      <c r="A639" s="15" t="s">
        <v>711</v>
      </c>
      <c r="B639" s="42">
        <v>918</v>
      </c>
      <c r="C639" s="26">
        <v>11</v>
      </c>
      <c r="D639" s="26">
        <v>1</v>
      </c>
      <c r="E639" s="27" t="s">
        <v>719</v>
      </c>
      <c r="F639" s="28" t="s">
        <v>710</v>
      </c>
      <c r="G639" s="16">
        <v>50.3</v>
      </c>
    </row>
    <row r="640" spans="1:7" s="19" customFormat="1">
      <c r="A640" s="17" t="s">
        <v>718</v>
      </c>
      <c r="B640" s="43">
        <v>923</v>
      </c>
      <c r="C640" s="23">
        <v>0</v>
      </c>
      <c r="D640" s="23">
        <v>0</v>
      </c>
      <c r="E640" s="24" t="s">
        <v>698</v>
      </c>
      <c r="F640" s="25" t="s">
        <v>698</v>
      </c>
      <c r="G640" s="18">
        <v>2160.8000000000002</v>
      </c>
    </row>
    <row r="641" spans="1:7">
      <c r="A641" s="15" t="s">
        <v>717</v>
      </c>
      <c r="B641" s="42">
        <v>923</v>
      </c>
      <c r="C641" s="26">
        <v>1</v>
      </c>
      <c r="D641" s="26">
        <v>0</v>
      </c>
      <c r="E641" s="27" t="s">
        <v>698</v>
      </c>
      <c r="F641" s="28" t="s">
        <v>698</v>
      </c>
      <c r="G641" s="16">
        <v>2160.8000000000002</v>
      </c>
    </row>
    <row r="642" spans="1:7" ht="47.25">
      <c r="A642" s="15" t="s">
        <v>716</v>
      </c>
      <c r="B642" s="42">
        <v>923</v>
      </c>
      <c r="C642" s="26">
        <v>1</v>
      </c>
      <c r="D642" s="26">
        <v>6</v>
      </c>
      <c r="E642" s="27" t="s">
        <v>698</v>
      </c>
      <c r="F642" s="28" t="s">
        <v>698</v>
      </c>
      <c r="G642" s="16">
        <v>2160.8000000000002</v>
      </c>
    </row>
    <row r="643" spans="1:7" ht="31.5">
      <c r="A643" s="15" t="s">
        <v>715</v>
      </c>
      <c r="B643" s="42">
        <v>923</v>
      </c>
      <c r="C643" s="26">
        <v>1</v>
      </c>
      <c r="D643" s="26">
        <v>6</v>
      </c>
      <c r="E643" s="27" t="s">
        <v>714</v>
      </c>
      <c r="F643" s="28" t="s">
        <v>698</v>
      </c>
      <c r="G643" s="16">
        <v>2160.8000000000002</v>
      </c>
    </row>
    <row r="644" spans="1:7">
      <c r="A644" s="15" t="s">
        <v>713</v>
      </c>
      <c r="B644" s="42">
        <v>923</v>
      </c>
      <c r="C644" s="26">
        <v>1</v>
      </c>
      <c r="D644" s="26">
        <v>6</v>
      </c>
      <c r="E644" s="27" t="s">
        <v>712</v>
      </c>
      <c r="F644" s="28" t="s">
        <v>698</v>
      </c>
      <c r="G644" s="16">
        <v>903</v>
      </c>
    </row>
    <row r="645" spans="1:7" ht="31.5">
      <c r="A645" s="15" t="s">
        <v>701</v>
      </c>
      <c r="B645" s="42">
        <v>923</v>
      </c>
      <c r="C645" s="26">
        <v>1</v>
      </c>
      <c r="D645" s="26">
        <v>6</v>
      </c>
      <c r="E645" s="27" t="s">
        <v>706</v>
      </c>
      <c r="F645" s="28" t="s">
        <v>698</v>
      </c>
      <c r="G645" s="16">
        <v>708.6</v>
      </c>
    </row>
    <row r="646" spans="1:7" ht="61.9" customHeight="1">
      <c r="A646" s="15" t="s">
        <v>697</v>
      </c>
      <c r="B646" s="42">
        <v>923</v>
      </c>
      <c r="C646" s="26">
        <v>1</v>
      </c>
      <c r="D646" s="26">
        <v>6</v>
      </c>
      <c r="E646" s="27" t="s">
        <v>706</v>
      </c>
      <c r="F646" s="28" t="s">
        <v>696</v>
      </c>
      <c r="G646" s="16">
        <v>613.5</v>
      </c>
    </row>
    <row r="647" spans="1:7" ht="31.5">
      <c r="A647" s="15" t="s">
        <v>711</v>
      </c>
      <c r="B647" s="42">
        <v>923</v>
      </c>
      <c r="C647" s="26">
        <v>1</v>
      </c>
      <c r="D647" s="26">
        <v>6</v>
      </c>
      <c r="E647" s="27" t="s">
        <v>706</v>
      </c>
      <c r="F647" s="28" t="s">
        <v>710</v>
      </c>
      <c r="G647" s="16">
        <v>3.8</v>
      </c>
    </row>
    <row r="648" spans="1:7">
      <c r="A648" s="15" t="s">
        <v>709</v>
      </c>
      <c r="B648" s="42">
        <v>923</v>
      </c>
      <c r="C648" s="26">
        <v>1</v>
      </c>
      <c r="D648" s="26">
        <v>6</v>
      </c>
      <c r="E648" s="27" t="s">
        <v>706</v>
      </c>
      <c r="F648" s="28" t="s">
        <v>708</v>
      </c>
      <c r="G648" s="16">
        <v>91</v>
      </c>
    </row>
    <row r="649" spans="1:7">
      <c r="A649" s="15" t="s">
        <v>707</v>
      </c>
      <c r="B649" s="42">
        <v>923</v>
      </c>
      <c r="C649" s="26">
        <v>1</v>
      </c>
      <c r="D649" s="26">
        <v>6</v>
      </c>
      <c r="E649" s="27" t="s">
        <v>706</v>
      </c>
      <c r="F649" s="28" t="s">
        <v>705</v>
      </c>
      <c r="G649" s="16">
        <v>0.3</v>
      </c>
    </row>
    <row r="650" spans="1:7" ht="47.25">
      <c r="A650" s="15" t="s">
        <v>699</v>
      </c>
      <c r="B650" s="42">
        <v>923</v>
      </c>
      <c r="C650" s="26">
        <v>1</v>
      </c>
      <c r="D650" s="26">
        <v>6</v>
      </c>
      <c r="E650" s="27" t="s">
        <v>704</v>
      </c>
      <c r="F650" s="28" t="s">
        <v>698</v>
      </c>
      <c r="G650" s="16">
        <v>194.4</v>
      </c>
    </row>
    <row r="651" spans="1:7" ht="61.9" customHeight="1">
      <c r="A651" s="15" t="s">
        <v>697</v>
      </c>
      <c r="B651" s="42">
        <v>923</v>
      </c>
      <c r="C651" s="26">
        <v>1</v>
      </c>
      <c r="D651" s="26">
        <v>6</v>
      </c>
      <c r="E651" s="27" t="s">
        <v>704</v>
      </c>
      <c r="F651" s="28" t="s">
        <v>696</v>
      </c>
      <c r="G651" s="16">
        <v>194.4</v>
      </c>
    </row>
    <row r="652" spans="1:7" ht="31.5">
      <c r="A652" s="15" t="s">
        <v>703</v>
      </c>
      <c r="B652" s="42">
        <v>923</v>
      </c>
      <c r="C652" s="26">
        <v>1</v>
      </c>
      <c r="D652" s="26">
        <v>6</v>
      </c>
      <c r="E652" s="27" t="s">
        <v>702</v>
      </c>
      <c r="F652" s="28" t="s">
        <v>698</v>
      </c>
      <c r="G652" s="16">
        <v>1257.8</v>
      </c>
    </row>
    <row r="653" spans="1:7" ht="31.5">
      <c r="A653" s="15" t="s">
        <v>701</v>
      </c>
      <c r="B653" s="42">
        <v>923</v>
      </c>
      <c r="C653" s="26">
        <v>1</v>
      </c>
      <c r="D653" s="26">
        <v>6</v>
      </c>
      <c r="E653" s="27" t="s">
        <v>700</v>
      </c>
      <c r="F653" s="28" t="s">
        <v>698</v>
      </c>
      <c r="G653" s="16">
        <v>706.2</v>
      </c>
    </row>
    <row r="654" spans="1:7" ht="61.9" customHeight="1">
      <c r="A654" s="15" t="s">
        <v>697</v>
      </c>
      <c r="B654" s="42">
        <v>923</v>
      </c>
      <c r="C654" s="26">
        <v>1</v>
      </c>
      <c r="D654" s="26">
        <v>6</v>
      </c>
      <c r="E654" s="27" t="s">
        <v>700</v>
      </c>
      <c r="F654" s="28" t="s">
        <v>696</v>
      </c>
      <c r="G654" s="16">
        <v>706.2</v>
      </c>
    </row>
    <row r="655" spans="1:7" ht="47.25">
      <c r="A655" s="15" t="s">
        <v>699</v>
      </c>
      <c r="B655" s="42">
        <v>923</v>
      </c>
      <c r="C655" s="26">
        <v>1</v>
      </c>
      <c r="D655" s="26">
        <v>6</v>
      </c>
      <c r="E655" s="27" t="s">
        <v>695</v>
      </c>
      <c r="F655" s="28" t="s">
        <v>698</v>
      </c>
      <c r="G655" s="16">
        <v>551.6</v>
      </c>
    </row>
    <row r="656" spans="1:7" ht="61.9" customHeight="1">
      <c r="A656" s="15" t="s">
        <v>697</v>
      </c>
      <c r="B656" s="42">
        <v>923</v>
      </c>
      <c r="C656" s="26">
        <v>1</v>
      </c>
      <c r="D656" s="26">
        <v>6</v>
      </c>
      <c r="E656" s="27" t="s">
        <v>695</v>
      </c>
      <c r="F656" s="28" t="s">
        <v>696</v>
      </c>
      <c r="G656" s="16">
        <v>551.6</v>
      </c>
    </row>
    <row r="657" spans="1:8">
      <c r="A657" s="265" t="s">
        <v>358</v>
      </c>
      <c r="B657" s="265"/>
      <c r="C657" s="265"/>
      <c r="D657" s="265"/>
      <c r="E657" s="265"/>
      <c r="F657" s="265"/>
      <c r="G657" s="18">
        <v>962946.6</v>
      </c>
    </row>
    <row r="658" spans="1:8" ht="25.5" customHeight="1">
      <c r="A658" s="14"/>
      <c r="B658" s="29"/>
      <c r="C658" s="29"/>
      <c r="D658" s="29"/>
      <c r="E658" s="30"/>
      <c r="F658" s="30"/>
      <c r="G658" s="5"/>
    </row>
    <row r="659" spans="1:8" s="7" customFormat="1" ht="13.15" customHeight="1">
      <c r="A659" s="20" t="s">
        <v>359</v>
      </c>
      <c r="B659" s="21"/>
      <c r="C659" s="21"/>
      <c r="D659" s="21"/>
      <c r="E659" s="21"/>
      <c r="F659" s="266" t="s">
        <v>360</v>
      </c>
      <c r="G659" s="266"/>
      <c r="H659" s="22"/>
    </row>
  </sheetData>
  <autoFilter ref="A19:AB657"/>
  <mergeCells count="6">
    <mergeCell ref="A14:G14"/>
    <mergeCell ref="F659:G659"/>
    <mergeCell ref="A17:A18"/>
    <mergeCell ref="B17:F17"/>
    <mergeCell ref="G17:G18"/>
    <mergeCell ref="A657:F657"/>
  </mergeCells>
  <phoneticPr fontId="0" type="noConversion"/>
  <pageMargins left="0.78740157480314965" right="0.39370078740157483" top="0.78740157480314965" bottom="0.39370078740157483" header="0.51181102362204722" footer="0.11811023622047245"/>
  <pageSetup paperSize="9" scale="8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59"/>
  <sheetViews>
    <sheetView showGridLines="0" workbookViewId="0">
      <selection activeCell="H557" sqref="H557"/>
    </sheetView>
  </sheetViews>
  <sheetFormatPr defaultRowHeight="15.75"/>
  <cols>
    <col min="1" max="1" width="50.7109375" style="3" customWidth="1"/>
    <col min="2" max="2" width="5.85546875" style="31" customWidth="1"/>
    <col min="3" max="3" width="6.5703125" style="31" customWidth="1"/>
    <col min="4" max="4" width="9.28515625" style="31" customWidth="1"/>
    <col min="5" max="5" width="12" style="31" customWidth="1"/>
    <col min="6" max="6" width="8.140625" style="31" customWidth="1"/>
    <col min="7" max="7" width="10.140625" style="3" customWidth="1"/>
    <col min="8" max="8" width="9.85546875" style="3" customWidth="1"/>
    <col min="9" max="16384" width="9.140625" style="3"/>
  </cols>
  <sheetData>
    <row r="1" spans="1:8" s="7" customFormat="1">
      <c r="B1" s="8"/>
      <c r="C1" s="8"/>
      <c r="D1" s="8"/>
      <c r="E1" s="8"/>
      <c r="F1" s="8"/>
    </row>
    <row r="2" spans="1:8" s="7" customFormat="1">
      <c r="B2" s="8"/>
      <c r="C2" s="8"/>
      <c r="D2" s="8"/>
      <c r="E2" s="8"/>
      <c r="F2" s="8"/>
    </row>
    <row r="3" spans="1:8" s="7" customFormat="1">
      <c r="B3" s="8"/>
      <c r="C3" s="8"/>
      <c r="D3" s="8"/>
      <c r="E3" s="8"/>
      <c r="F3" s="8"/>
    </row>
    <row r="4" spans="1:8" s="7" customFormat="1">
      <c r="B4" s="8"/>
      <c r="C4" s="8"/>
      <c r="D4" s="8"/>
      <c r="E4" s="8"/>
      <c r="F4" s="8"/>
    </row>
    <row r="5" spans="1:8" s="7" customFormat="1">
      <c r="B5" s="8"/>
      <c r="C5" s="8"/>
      <c r="D5" s="8"/>
      <c r="E5" s="8"/>
      <c r="F5" s="8"/>
    </row>
    <row r="6" spans="1:8" s="7" customFormat="1">
      <c r="B6" s="8"/>
      <c r="C6" s="8"/>
      <c r="D6" s="8"/>
      <c r="E6" s="8"/>
      <c r="F6" s="8"/>
    </row>
    <row r="7" spans="1:8" s="7" customFormat="1">
      <c r="B7" s="8"/>
      <c r="C7" s="8"/>
      <c r="D7" s="8"/>
      <c r="E7" s="8"/>
      <c r="F7" s="8"/>
    </row>
    <row r="8" spans="1:8" s="7" customFormat="1">
      <c r="A8" s="9"/>
      <c r="B8" s="10"/>
      <c r="C8" s="10"/>
      <c r="D8" s="10"/>
      <c r="E8" s="10"/>
      <c r="F8" s="10"/>
      <c r="G8" s="9"/>
    </row>
    <row r="9" spans="1:8" s="7" customFormat="1">
      <c r="A9" s="9"/>
      <c r="B9" s="10"/>
      <c r="C9" s="10"/>
      <c r="D9" s="10"/>
      <c r="E9" s="10"/>
      <c r="F9" s="10"/>
      <c r="G9" s="9"/>
    </row>
    <row r="10" spans="1:8" s="7" customFormat="1">
      <c r="A10" s="9"/>
      <c r="B10" s="10"/>
      <c r="C10" s="10"/>
      <c r="D10" s="10"/>
      <c r="E10" s="10"/>
      <c r="F10" s="10"/>
      <c r="G10" s="9"/>
    </row>
    <row r="11" spans="1:8" s="7" customFormat="1">
      <c r="A11" s="9"/>
      <c r="B11" s="10"/>
      <c r="C11" s="10"/>
      <c r="D11" s="10"/>
      <c r="E11" s="10"/>
      <c r="F11" s="10"/>
      <c r="G11" s="9"/>
    </row>
    <row r="12" spans="1:8" s="7" customFormat="1">
      <c r="A12" s="9"/>
      <c r="B12" s="10"/>
      <c r="C12" s="10"/>
      <c r="D12" s="10"/>
      <c r="E12" s="10"/>
      <c r="F12" s="10"/>
      <c r="G12" s="9"/>
    </row>
    <row r="13" spans="1:8" s="7" customFormat="1">
      <c r="A13" s="9"/>
      <c r="B13" s="10"/>
      <c r="C13" s="10"/>
      <c r="D13" s="10"/>
      <c r="E13" s="10"/>
      <c r="F13" s="10"/>
      <c r="G13" s="9"/>
    </row>
    <row r="14" spans="1:8" s="44" customFormat="1" ht="37.9" customHeight="1">
      <c r="A14" s="271" t="s">
        <v>370</v>
      </c>
      <c r="B14" s="271"/>
      <c r="C14" s="271"/>
      <c r="D14" s="271"/>
      <c r="E14" s="271"/>
      <c r="F14" s="271"/>
      <c r="G14" s="271"/>
      <c r="H14" s="271"/>
    </row>
    <row r="15" spans="1:8" ht="16.5" customHeight="1">
      <c r="A15" s="6"/>
      <c r="B15" s="30"/>
      <c r="C15" s="30"/>
      <c r="D15" s="30"/>
      <c r="E15" s="30"/>
      <c r="F15" s="30"/>
      <c r="G15" s="5"/>
      <c r="H15" s="5"/>
    </row>
    <row r="16" spans="1:8">
      <c r="A16" s="269" t="s">
        <v>351</v>
      </c>
      <c r="B16" s="269" t="s">
        <v>352</v>
      </c>
      <c r="C16" s="269"/>
      <c r="D16" s="269"/>
      <c r="E16" s="269"/>
      <c r="F16" s="269"/>
      <c r="G16" s="269" t="s">
        <v>369</v>
      </c>
      <c r="H16" s="269"/>
    </row>
    <row r="17" spans="1:8" ht="24">
      <c r="A17" s="269"/>
      <c r="B17" s="32" t="s">
        <v>367</v>
      </c>
      <c r="C17" s="32" t="s">
        <v>354</v>
      </c>
      <c r="D17" s="32" t="s">
        <v>355</v>
      </c>
      <c r="E17" s="32" t="s">
        <v>356</v>
      </c>
      <c r="F17" s="32" t="s">
        <v>357</v>
      </c>
      <c r="G17" s="32">
        <v>2018</v>
      </c>
      <c r="H17" s="32">
        <v>2019</v>
      </c>
    </row>
    <row r="18" spans="1:8" ht="12.7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45">
        <v>8</v>
      </c>
    </row>
    <row r="19" spans="1:8" s="19" customFormat="1" ht="31.5">
      <c r="A19" s="17" t="s">
        <v>349</v>
      </c>
      <c r="B19" s="43">
        <v>904</v>
      </c>
      <c r="C19" s="23">
        <v>0</v>
      </c>
      <c r="D19" s="23">
        <v>0</v>
      </c>
      <c r="E19" s="24" t="s">
        <v>698</v>
      </c>
      <c r="F19" s="25" t="s">
        <v>698</v>
      </c>
      <c r="G19" s="18">
        <v>24019.599999999999</v>
      </c>
      <c r="H19" s="18">
        <v>23479</v>
      </c>
    </row>
    <row r="20" spans="1:8">
      <c r="A20" s="15" t="s">
        <v>29</v>
      </c>
      <c r="B20" s="42">
        <v>904</v>
      </c>
      <c r="C20" s="26">
        <v>7</v>
      </c>
      <c r="D20" s="26">
        <v>0</v>
      </c>
      <c r="E20" s="27" t="s">
        <v>698</v>
      </c>
      <c r="F20" s="28" t="s">
        <v>698</v>
      </c>
      <c r="G20" s="16">
        <v>3374.6</v>
      </c>
      <c r="H20" s="16">
        <v>3256.6</v>
      </c>
    </row>
    <row r="21" spans="1:8">
      <c r="A21" s="15" t="s">
        <v>267</v>
      </c>
      <c r="B21" s="42">
        <v>904</v>
      </c>
      <c r="C21" s="26">
        <v>7</v>
      </c>
      <c r="D21" s="26">
        <v>3</v>
      </c>
      <c r="E21" s="27" t="s">
        <v>698</v>
      </c>
      <c r="F21" s="28" t="s">
        <v>698</v>
      </c>
      <c r="G21" s="16">
        <v>3331.6</v>
      </c>
      <c r="H21" s="16">
        <v>3213.6</v>
      </c>
    </row>
    <row r="22" spans="1:8">
      <c r="A22" s="15" t="s">
        <v>266</v>
      </c>
      <c r="B22" s="42">
        <v>904</v>
      </c>
      <c r="C22" s="26">
        <v>7</v>
      </c>
      <c r="D22" s="26">
        <v>3</v>
      </c>
      <c r="E22" s="27" t="s">
        <v>265</v>
      </c>
      <c r="F22" s="28" t="s">
        <v>698</v>
      </c>
      <c r="G22" s="16">
        <v>3297.2</v>
      </c>
      <c r="H22" s="16">
        <v>3179.2</v>
      </c>
    </row>
    <row r="23" spans="1:8" ht="31.5">
      <c r="A23" s="15" t="s">
        <v>188</v>
      </c>
      <c r="B23" s="42">
        <v>904</v>
      </c>
      <c r="C23" s="26">
        <v>7</v>
      </c>
      <c r="D23" s="26">
        <v>3</v>
      </c>
      <c r="E23" s="27" t="s">
        <v>264</v>
      </c>
      <c r="F23" s="28" t="s">
        <v>698</v>
      </c>
      <c r="G23" s="16">
        <v>2997.2</v>
      </c>
      <c r="H23" s="16">
        <v>2879.2</v>
      </c>
    </row>
    <row r="24" spans="1:8" ht="78.75">
      <c r="A24" s="15" t="s">
        <v>697</v>
      </c>
      <c r="B24" s="42">
        <v>904</v>
      </c>
      <c r="C24" s="26">
        <v>7</v>
      </c>
      <c r="D24" s="26">
        <v>3</v>
      </c>
      <c r="E24" s="27" t="s">
        <v>264</v>
      </c>
      <c r="F24" s="28" t="s">
        <v>696</v>
      </c>
      <c r="G24" s="16">
        <v>2710</v>
      </c>
      <c r="H24" s="16">
        <v>2592</v>
      </c>
    </row>
    <row r="25" spans="1:8" ht="31.5">
      <c r="A25" s="15" t="s">
        <v>711</v>
      </c>
      <c r="B25" s="42">
        <v>904</v>
      </c>
      <c r="C25" s="26">
        <v>7</v>
      </c>
      <c r="D25" s="26">
        <v>3</v>
      </c>
      <c r="E25" s="27" t="s">
        <v>264</v>
      </c>
      <c r="F25" s="28" t="s">
        <v>710</v>
      </c>
      <c r="G25" s="16">
        <v>239.8</v>
      </c>
      <c r="H25" s="16">
        <v>239.8</v>
      </c>
    </row>
    <row r="26" spans="1:8">
      <c r="A26" s="15" t="s">
        <v>707</v>
      </c>
      <c r="B26" s="42">
        <v>904</v>
      </c>
      <c r="C26" s="26">
        <v>7</v>
      </c>
      <c r="D26" s="26">
        <v>3</v>
      </c>
      <c r="E26" s="27" t="s">
        <v>264</v>
      </c>
      <c r="F26" s="28" t="s">
        <v>705</v>
      </c>
      <c r="G26" s="16">
        <v>47.4</v>
      </c>
      <c r="H26" s="16">
        <v>47.4</v>
      </c>
    </row>
    <row r="27" spans="1:8" ht="63">
      <c r="A27" s="15" t="s">
        <v>699</v>
      </c>
      <c r="B27" s="42">
        <v>904</v>
      </c>
      <c r="C27" s="26">
        <v>7</v>
      </c>
      <c r="D27" s="26">
        <v>3</v>
      </c>
      <c r="E27" s="27" t="s">
        <v>263</v>
      </c>
      <c r="F27" s="28" t="s">
        <v>698</v>
      </c>
      <c r="G27" s="16">
        <v>300</v>
      </c>
      <c r="H27" s="16">
        <v>300</v>
      </c>
    </row>
    <row r="28" spans="1:8" ht="78.75">
      <c r="A28" s="15" t="s">
        <v>697</v>
      </c>
      <c r="B28" s="42">
        <v>904</v>
      </c>
      <c r="C28" s="26">
        <v>7</v>
      </c>
      <c r="D28" s="26">
        <v>3</v>
      </c>
      <c r="E28" s="27" t="s">
        <v>263</v>
      </c>
      <c r="F28" s="28" t="s">
        <v>696</v>
      </c>
      <c r="G28" s="16">
        <v>300</v>
      </c>
      <c r="H28" s="16">
        <v>300</v>
      </c>
    </row>
    <row r="29" spans="1:8" ht="78.75">
      <c r="A29" s="15" t="s">
        <v>101</v>
      </c>
      <c r="B29" s="42">
        <v>904</v>
      </c>
      <c r="C29" s="26">
        <v>7</v>
      </c>
      <c r="D29" s="26">
        <v>3</v>
      </c>
      <c r="E29" s="27" t="s">
        <v>100</v>
      </c>
      <c r="F29" s="28" t="s">
        <v>698</v>
      </c>
      <c r="G29" s="16">
        <v>20</v>
      </c>
      <c r="H29" s="16">
        <v>20</v>
      </c>
    </row>
    <row r="30" spans="1:8" ht="94.5">
      <c r="A30" s="15" t="s">
        <v>99</v>
      </c>
      <c r="B30" s="42">
        <v>904</v>
      </c>
      <c r="C30" s="26">
        <v>7</v>
      </c>
      <c r="D30" s="26">
        <v>3</v>
      </c>
      <c r="E30" s="27" t="s">
        <v>98</v>
      </c>
      <c r="F30" s="28" t="s">
        <v>698</v>
      </c>
      <c r="G30" s="16">
        <v>20</v>
      </c>
      <c r="H30" s="16">
        <v>20</v>
      </c>
    </row>
    <row r="31" spans="1:8" ht="62.45" customHeight="1">
      <c r="A31" s="15" t="s">
        <v>255</v>
      </c>
      <c r="B31" s="42">
        <v>904</v>
      </c>
      <c r="C31" s="26">
        <v>7</v>
      </c>
      <c r="D31" s="26">
        <v>3</v>
      </c>
      <c r="E31" s="27" t="s">
        <v>254</v>
      </c>
      <c r="F31" s="28" t="s">
        <v>698</v>
      </c>
      <c r="G31" s="16">
        <v>20</v>
      </c>
      <c r="H31" s="16">
        <v>20</v>
      </c>
    </row>
    <row r="32" spans="1:8" ht="31.5">
      <c r="A32" s="15" t="s">
        <v>711</v>
      </c>
      <c r="B32" s="42">
        <v>904</v>
      </c>
      <c r="C32" s="26">
        <v>7</v>
      </c>
      <c r="D32" s="26">
        <v>3</v>
      </c>
      <c r="E32" s="27" t="s">
        <v>254</v>
      </c>
      <c r="F32" s="28" t="s">
        <v>710</v>
      </c>
      <c r="G32" s="16">
        <v>20</v>
      </c>
      <c r="H32" s="16">
        <v>20</v>
      </c>
    </row>
    <row r="33" spans="1:8" ht="47.25">
      <c r="A33" s="15" t="s">
        <v>331</v>
      </c>
      <c r="B33" s="42">
        <v>904</v>
      </c>
      <c r="C33" s="26">
        <v>7</v>
      </c>
      <c r="D33" s="26">
        <v>3</v>
      </c>
      <c r="E33" s="27" t="s">
        <v>330</v>
      </c>
      <c r="F33" s="28" t="s">
        <v>698</v>
      </c>
      <c r="G33" s="16">
        <v>14.4</v>
      </c>
      <c r="H33" s="16">
        <v>14.4</v>
      </c>
    </row>
    <row r="34" spans="1:8" ht="31.5">
      <c r="A34" s="15" t="s">
        <v>329</v>
      </c>
      <c r="B34" s="42">
        <v>904</v>
      </c>
      <c r="C34" s="26">
        <v>7</v>
      </c>
      <c r="D34" s="26">
        <v>3</v>
      </c>
      <c r="E34" s="27" t="s">
        <v>328</v>
      </c>
      <c r="F34" s="28" t="s">
        <v>698</v>
      </c>
      <c r="G34" s="16">
        <v>14.4</v>
      </c>
      <c r="H34" s="16">
        <v>14.4</v>
      </c>
    </row>
    <row r="35" spans="1:8" ht="31.5">
      <c r="A35" s="15" t="s">
        <v>348</v>
      </c>
      <c r="B35" s="42">
        <v>904</v>
      </c>
      <c r="C35" s="26">
        <v>7</v>
      </c>
      <c r="D35" s="26">
        <v>3</v>
      </c>
      <c r="E35" s="27" t="s">
        <v>347</v>
      </c>
      <c r="F35" s="28" t="s">
        <v>698</v>
      </c>
      <c r="G35" s="16">
        <v>14.4</v>
      </c>
      <c r="H35" s="16">
        <v>14.4</v>
      </c>
    </row>
    <row r="36" spans="1:8" ht="31.5">
      <c r="A36" s="15" t="s">
        <v>709</v>
      </c>
      <c r="B36" s="42">
        <v>904</v>
      </c>
      <c r="C36" s="26">
        <v>7</v>
      </c>
      <c r="D36" s="26">
        <v>3</v>
      </c>
      <c r="E36" s="27" t="s">
        <v>347</v>
      </c>
      <c r="F36" s="28" t="s">
        <v>708</v>
      </c>
      <c r="G36" s="16">
        <v>14.4</v>
      </c>
      <c r="H36" s="16">
        <v>14.4</v>
      </c>
    </row>
    <row r="37" spans="1:8" ht="31.5">
      <c r="A37" s="15" t="s">
        <v>28</v>
      </c>
      <c r="B37" s="42">
        <v>904</v>
      </c>
      <c r="C37" s="26">
        <v>7</v>
      </c>
      <c r="D37" s="26">
        <v>5</v>
      </c>
      <c r="E37" s="27" t="s">
        <v>698</v>
      </c>
      <c r="F37" s="28" t="s">
        <v>698</v>
      </c>
      <c r="G37" s="16">
        <v>43</v>
      </c>
      <c r="H37" s="16">
        <v>43</v>
      </c>
    </row>
    <row r="38" spans="1:8" ht="31.5">
      <c r="A38" s="15" t="s">
        <v>27</v>
      </c>
      <c r="B38" s="42">
        <v>904</v>
      </c>
      <c r="C38" s="26">
        <v>7</v>
      </c>
      <c r="D38" s="26">
        <v>5</v>
      </c>
      <c r="E38" s="27" t="s">
        <v>26</v>
      </c>
      <c r="F38" s="28" t="s">
        <v>698</v>
      </c>
      <c r="G38" s="16">
        <v>23</v>
      </c>
      <c r="H38" s="16">
        <v>23</v>
      </c>
    </row>
    <row r="39" spans="1:8" ht="18.600000000000001" customHeight="1">
      <c r="A39" s="15" t="s">
        <v>25</v>
      </c>
      <c r="B39" s="42">
        <v>904</v>
      </c>
      <c r="C39" s="26">
        <v>7</v>
      </c>
      <c r="D39" s="26">
        <v>5</v>
      </c>
      <c r="E39" s="27" t="s">
        <v>24</v>
      </c>
      <c r="F39" s="28" t="s">
        <v>698</v>
      </c>
      <c r="G39" s="16">
        <v>23</v>
      </c>
      <c r="H39" s="16">
        <v>23</v>
      </c>
    </row>
    <row r="40" spans="1:8" ht="31.5">
      <c r="A40" s="15" t="s">
        <v>711</v>
      </c>
      <c r="B40" s="42">
        <v>904</v>
      </c>
      <c r="C40" s="26">
        <v>7</v>
      </c>
      <c r="D40" s="26">
        <v>5</v>
      </c>
      <c r="E40" s="27" t="s">
        <v>24</v>
      </c>
      <c r="F40" s="28" t="s">
        <v>710</v>
      </c>
      <c r="G40" s="16">
        <v>23</v>
      </c>
      <c r="H40" s="16">
        <v>23</v>
      </c>
    </row>
    <row r="41" spans="1:8" ht="47.25">
      <c r="A41" s="15" t="s">
        <v>331</v>
      </c>
      <c r="B41" s="42">
        <v>904</v>
      </c>
      <c r="C41" s="26">
        <v>7</v>
      </c>
      <c r="D41" s="26">
        <v>5</v>
      </c>
      <c r="E41" s="27" t="s">
        <v>330</v>
      </c>
      <c r="F41" s="28" t="s">
        <v>698</v>
      </c>
      <c r="G41" s="16">
        <v>20</v>
      </c>
      <c r="H41" s="16">
        <v>20</v>
      </c>
    </row>
    <row r="42" spans="1:8" ht="31.5">
      <c r="A42" s="15" t="s">
        <v>329</v>
      </c>
      <c r="B42" s="42">
        <v>904</v>
      </c>
      <c r="C42" s="26">
        <v>7</v>
      </c>
      <c r="D42" s="26">
        <v>5</v>
      </c>
      <c r="E42" s="27" t="s">
        <v>328</v>
      </c>
      <c r="F42" s="28" t="s">
        <v>698</v>
      </c>
      <c r="G42" s="16">
        <v>20</v>
      </c>
      <c r="H42" s="16">
        <v>20</v>
      </c>
    </row>
    <row r="43" spans="1:8" ht="31.5">
      <c r="A43" s="15" t="s">
        <v>346</v>
      </c>
      <c r="B43" s="42">
        <v>904</v>
      </c>
      <c r="C43" s="26">
        <v>7</v>
      </c>
      <c r="D43" s="26">
        <v>5</v>
      </c>
      <c r="E43" s="27" t="s">
        <v>345</v>
      </c>
      <c r="F43" s="28" t="s">
        <v>698</v>
      </c>
      <c r="G43" s="16">
        <v>20</v>
      </c>
      <c r="H43" s="16">
        <v>20</v>
      </c>
    </row>
    <row r="44" spans="1:8" ht="31.5">
      <c r="A44" s="15" t="s">
        <v>711</v>
      </c>
      <c r="B44" s="42">
        <v>904</v>
      </c>
      <c r="C44" s="26">
        <v>7</v>
      </c>
      <c r="D44" s="26">
        <v>5</v>
      </c>
      <c r="E44" s="27" t="s">
        <v>345</v>
      </c>
      <c r="F44" s="28" t="s">
        <v>710</v>
      </c>
      <c r="G44" s="16">
        <v>20</v>
      </c>
      <c r="H44" s="16">
        <v>20</v>
      </c>
    </row>
    <row r="45" spans="1:8">
      <c r="A45" s="15" t="s">
        <v>126</v>
      </c>
      <c r="B45" s="42">
        <v>904</v>
      </c>
      <c r="C45" s="26">
        <v>8</v>
      </c>
      <c r="D45" s="26">
        <v>0</v>
      </c>
      <c r="E45" s="27" t="s">
        <v>698</v>
      </c>
      <c r="F45" s="28" t="s">
        <v>698</v>
      </c>
      <c r="G45" s="16">
        <v>20645</v>
      </c>
      <c r="H45" s="16">
        <v>20222.400000000001</v>
      </c>
    </row>
    <row r="46" spans="1:8">
      <c r="A46" s="15" t="s">
        <v>125</v>
      </c>
      <c r="B46" s="42">
        <v>904</v>
      </c>
      <c r="C46" s="26">
        <v>8</v>
      </c>
      <c r="D46" s="26">
        <v>1</v>
      </c>
      <c r="E46" s="27" t="s">
        <v>698</v>
      </c>
      <c r="F46" s="28" t="s">
        <v>698</v>
      </c>
      <c r="G46" s="16">
        <v>19732.099999999999</v>
      </c>
      <c r="H46" s="16">
        <v>19340.5</v>
      </c>
    </row>
    <row r="47" spans="1:8">
      <c r="A47" s="15" t="s">
        <v>344</v>
      </c>
      <c r="B47" s="42">
        <v>904</v>
      </c>
      <c r="C47" s="26">
        <v>8</v>
      </c>
      <c r="D47" s="26">
        <v>1</v>
      </c>
      <c r="E47" s="27" t="s">
        <v>343</v>
      </c>
      <c r="F47" s="28" t="s">
        <v>698</v>
      </c>
      <c r="G47" s="16">
        <v>5733.3</v>
      </c>
      <c r="H47" s="16">
        <v>5590</v>
      </c>
    </row>
    <row r="48" spans="1:8" ht="31.5">
      <c r="A48" s="15" t="s">
        <v>188</v>
      </c>
      <c r="B48" s="42">
        <v>904</v>
      </c>
      <c r="C48" s="26">
        <v>8</v>
      </c>
      <c r="D48" s="26">
        <v>1</v>
      </c>
      <c r="E48" s="27" t="s">
        <v>342</v>
      </c>
      <c r="F48" s="28" t="s">
        <v>698</v>
      </c>
      <c r="G48" s="16">
        <v>5233.3</v>
      </c>
      <c r="H48" s="16">
        <v>5090</v>
      </c>
    </row>
    <row r="49" spans="1:8" ht="78.75">
      <c r="A49" s="15" t="s">
        <v>697</v>
      </c>
      <c r="B49" s="42">
        <v>904</v>
      </c>
      <c r="C49" s="26">
        <v>8</v>
      </c>
      <c r="D49" s="26">
        <v>1</v>
      </c>
      <c r="E49" s="27" t="s">
        <v>342</v>
      </c>
      <c r="F49" s="28" t="s">
        <v>696</v>
      </c>
      <c r="G49" s="16">
        <v>4950.1000000000004</v>
      </c>
      <c r="H49" s="16">
        <v>4810.5</v>
      </c>
    </row>
    <row r="50" spans="1:8" ht="31.5">
      <c r="A50" s="15" t="s">
        <v>711</v>
      </c>
      <c r="B50" s="42">
        <v>904</v>
      </c>
      <c r="C50" s="26">
        <v>8</v>
      </c>
      <c r="D50" s="26">
        <v>1</v>
      </c>
      <c r="E50" s="27" t="s">
        <v>342</v>
      </c>
      <c r="F50" s="28" t="s">
        <v>710</v>
      </c>
      <c r="G50" s="16">
        <v>263.2</v>
      </c>
      <c r="H50" s="16">
        <v>259.39999999999998</v>
      </c>
    </row>
    <row r="51" spans="1:8">
      <c r="A51" s="15" t="s">
        <v>707</v>
      </c>
      <c r="B51" s="42">
        <v>904</v>
      </c>
      <c r="C51" s="26">
        <v>8</v>
      </c>
      <c r="D51" s="26">
        <v>1</v>
      </c>
      <c r="E51" s="27" t="s">
        <v>342</v>
      </c>
      <c r="F51" s="28" t="s">
        <v>705</v>
      </c>
      <c r="G51" s="16">
        <v>20</v>
      </c>
      <c r="H51" s="16">
        <v>20.100000000000001</v>
      </c>
    </row>
    <row r="52" spans="1:8" ht="63">
      <c r="A52" s="15" t="s">
        <v>699</v>
      </c>
      <c r="B52" s="42">
        <v>904</v>
      </c>
      <c r="C52" s="26">
        <v>8</v>
      </c>
      <c r="D52" s="26">
        <v>1</v>
      </c>
      <c r="E52" s="27" t="s">
        <v>341</v>
      </c>
      <c r="F52" s="28" t="s">
        <v>698</v>
      </c>
      <c r="G52" s="16">
        <v>500</v>
      </c>
      <c r="H52" s="16">
        <v>500</v>
      </c>
    </row>
    <row r="53" spans="1:8" ht="78.75">
      <c r="A53" s="15" t="s">
        <v>697</v>
      </c>
      <c r="B53" s="42">
        <v>904</v>
      </c>
      <c r="C53" s="26">
        <v>8</v>
      </c>
      <c r="D53" s="26">
        <v>1</v>
      </c>
      <c r="E53" s="27" t="s">
        <v>341</v>
      </c>
      <c r="F53" s="28" t="s">
        <v>696</v>
      </c>
      <c r="G53" s="16">
        <v>500</v>
      </c>
      <c r="H53" s="16">
        <v>500</v>
      </c>
    </row>
    <row r="54" spans="1:8">
      <c r="A54" s="15" t="s">
        <v>339</v>
      </c>
      <c r="B54" s="42">
        <v>904</v>
      </c>
      <c r="C54" s="26">
        <v>8</v>
      </c>
      <c r="D54" s="26">
        <v>1</v>
      </c>
      <c r="E54" s="27" t="s">
        <v>338</v>
      </c>
      <c r="F54" s="28" t="s">
        <v>698</v>
      </c>
      <c r="G54" s="16">
        <v>1135.5</v>
      </c>
      <c r="H54" s="16">
        <v>1092.9000000000001</v>
      </c>
    </row>
    <row r="55" spans="1:8" ht="31.5">
      <c r="A55" s="15" t="s">
        <v>188</v>
      </c>
      <c r="B55" s="42">
        <v>904</v>
      </c>
      <c r="C55" s="26">
        <v>8</v>
      </c>
      <c r="D55" s="26">
        <v>1</v>
      </c>
      <c r="E55" s="27" t="s">
        <v>337</v>
      </c>
      <c r="F55" s="28" t="s">
        <v>698</v>
      </c>
      <c r="G55" s="16">
        <v>1135.5</v>
      </c>
      <c r="H55" s="16">
        <v>1092.9000000000001</v>
      </c>
    </row>
    <row r="56" spans="1:8" ht="78.75">
      <c r="A56" s="15" t="s">
        <v>697</v>
      </c>
      <c r="B56" s="42">
        <v>904</v>
      </c>
      <c r="C56" s="26">
        <v>8</v>
      </c>
      <c r="D56" s="26">
        <v>1</v>
      </c>
      <c r="E56" s="27" t="s">
        <v>337</v>
      </c>
      <c r="F56" s="28" t="s">
        <v>696</v>
      </c>
      <c r="G56" s="16">
        <v>984</v>
      </c>
      <c r="H56" s="16">
        <v>941</v>
      </c>
    </row>
    <row r="57" spans="1:8" ht="31.5">
      <c r="A57" s="15" t="s">
        <v>711</v>
      </c>
      <c r="B57" s="42">
        <v>904</v>
      </c>
      <c r="C57" s="26">
        <v>8</v>
      </c>
      <c r="D57" s="26">
        <v>1</v>
      </c>
      <c r="E57" s="27" t="s">
        <v>337</v>
      </c>
      <c r="F57" s="28" t="s">
        <v>710</v>
      </c>
      <c r="G57" s="16">
        <v>130.1</v>
      </c>
      <c r="H57" s="16">
        <v>130.5</v>
      </c>
    </row>
    <row r="58" spans="1:8">
      <c r="A58" s="15" t="s">
        <v>707</v>
      </c>
      <c r="B58" s="42">
        <v>904</v>
      </c>
      <c r="C58" s="26">
        <v>8</v>
      </c>
      <c r="D58" s="26">
        <v>1</v>
      </c>
      <c r="E58" s="27" t="s">
        <v>337</v>
      </c>
      <c r="F58" s="28" t="s">
        <v>705</v>
      </c>
      <c r="G58" s="16">
        <v>21.4</v>
      </c>
      <c r="H58" s="16">
        <v>21.4</v>
      </c>
    </row>
    <row r="59" spans="1:8">
      <c r="A59" s="15" t="s">
        <v>124</v>
      </c>
      <c r="B59" s="42">
        <v>904</v>
      </c>
      <c r="C59" s="26">
        <v>8</v>
      </c>
      <c r="D59" s="26">
        <v>1</v>
      </c>
      <c r="E59" s="27" t="s">
        <v>123</v>
      </c>
      <c r="F59" s="28" t="s">
        <v>698</v>
      </c>
      <c r="G59" s="16">
        <v>11909.3</v>
      </c>
      <c r="H59" s="16">
        <v>11626.6</v>
      </c>
    </row>
    <row r="60" spans="1:8" ht="31.5">
      <c r="A60" s="15" t="s">
        <v>188</v>
      </c>
      <c r="B60" s="42">
        <v>904</v>
      </c>
      <c r="C60" s="26">
        <v>8</v>
      </c>
      <c r="D60" s="26">
        <v>1</v>
      </c>
      <c r="E60" s="27" t="s">
        <v>335</v>
      </c>
      <c r="F60" s="28" t="s">
        <v>698</v>
      </c>
      <c r="G60" s="16">
        <v>8787.9</v>
      </c>
      <c r="H60" s="16">
        <v>8505.2000000000007</v>
      </c>
    </row>
    <row r="61" spans="1:8" ht="78.75">
      <c r="A61" s="15" t="s">
        <v>697</v>
      </c>
      <c r="B61" s="42">
        <v>904</v>
      </c>
      <c r="C61" s="26">
        <v>8</v>
      </c>
      <c r="D61" s="26">
        <v>1</v>
      </c>
      <c r="E61" s="27" t="s">
        <v>335</v>
      </c>
      <c r="F61" s="28" t="s">
        <v>696</v>
      </c>
      <c r="G61" s="16">
        <v>8196.7000000000007</v>
      </c>
      <c r="H61" s="16">
        <v>7920.8</v>
      </c>
    </row>
    <row r="62" spans="1:8" ht="31.5">
      <c r="A62" s="15" t="s">
        <v>711</v>
      </c>
      <c r="B62" s="42">
        <v>904</v>
      </c>
      <c r="C62" s="26">
        <v>8</v>
      </c>
      <c r="D62" s="26">
        <v>1</v>
      </c>
      <c r="E62" s="27" t="s">
        <v>335</v>
      </c>
      <c r="F62" s="28" t="s">
        <v>710</v>
      </c>
      <c r="G62" s="16">
        <v>571.4</v>
      </c>
      <c r="H62" s="16">
        <v>564.6</v>
      </c>
    </row>
    <row r="63" spans="1:8">
      <c r="A63" s="15" t="s">
        <v>707</v>
      </c>
      <c r="B63" s="42">
        <v>904</v>
      </c>
      <c r="C63" s="26">
        <v>8</v>
      </c>
      <c r="D63" s="26">
        <v>1</v>
      </c>
      <c r="E63" s="27" t="s">
        <v>335</v>
      </c>
      <c r="F63" s="28" t="s">
        <v>705</v>
      </c>
      <c r="G63" s="16">
        <v>19.8</v>
      </c>
      <c r="H63" s="16">
        <v>19.8</v>
      </c>
    </row>
    <row r="64" spans="1:8" ht="63">
      <c r="A64" s="15" t="s">
        <v>699</v>
      </c>
      <c r="B64" s="42">
        <v>904</v>
      </c>
      <c r="C64" s="26">
        <v>8</v>
      </c>
      <c r="D64" s="26">
        <v>1</v>
      </c>
      <c r="E64" s="27" t="s">
        <v>334</v>
      </c>
      <c r="F64" s="28" t="s">
        <v>698</v>
      </c>
      <c r="G64" s="16">
        <v>3121.4</v>
      </c>
      <c r="H64" s="16">
        <v>3121.4</v>
      </c>
    </row>
    <row r="65" spans="1:8" ht="78.75">
      <c r="A65" s="15" t="s">
        <v>697</v>
      </c>
      <c r="B65" s="42">
        <v>904</v>
      </c>
      <c r="C65" s="26">
        <v>8</v>
      </c>
      <c r="D65" s="26">
        <v>1</v>
      </c>
      <c r="E65" s="27" t="s">
        <v>334</v>
      </c>
      <c r="F65" s="28" t="s">
        <v>696</v>
      </c>
      <c r="G65" s="16">
        <v>3121.4</v>
      </c>
      <c r="H65" s="16">
        <v>3121.4</v>
      </c>
    </row>
    <row r="66" spans="1:8" ht="78.75">
      <c r="A66" s="15" t="s">
        <v>101</v>
      </c>
      <c r="B66" s="42">
        <v>904</v>
      </c>
      <c r="C66" s="26">
        <v>8</v>
      </c>
      <c r="D66" s="26">
        <v>1</v>
      </c>
      <c r="E66" s="27" t="s">
        <v>100</v>
      </c>
      <c r="F66" s="28" t="s">
        <v>698</v>
      </c>
      <c r="G66" s="16">
        <v>380</v>
      </c>
      <c r="H66" s="16">
        <v>385</v>
      </c>
    </row>
    <row r="67" spans="1:8" ht="94.5">
      <c r="A67" s="15" t="s">
        <v>99</v>
      </c>
      <c r="B67" s="42">
        <v>904</v>
      </c>
      <c r="C67" s="26">
        <v>8</v>
      </c>
      <c r="D67" s="26">
        <v>1</v>
      </c>
      <c r="E67" s="27" t="s">
        <v>98</v>
      </c>
      <c r="F67" s="28" t="s">
        <v>698</v>
      </c>
      <c r="G67" s="16">
        <v>380</v>
      </c>
      <c r="H67" s="16">
        <v>385</v>
      </c>
    </row>
    <row r="68" spans="1:8" ht="63" customHeight="1">
      <c r="A68" s="15" t="s">
        <v>255</v>
      </c>
      <c r="B68" s="42">
        <v>904</v>
      </c>
      <c r="C68" s="26">
        <v>8</v>
      </c>
      <c r="D68" s="26">
        <v>1</v>
      </c>
      <c r="E68" s="27" t="s">
        <v>254</v>
      </c>
      <c r="F68" s="28" t="s">
        <v>698</v>
      </c>
      <c r="G68" s="16">
        <v>280</v>
      </c>
      <c r="H68" s="16">
        <v>185</v>
      </c>
    </row>
    <row r="69" spans="1:8" ht="31.5">
      <c r="A69" s="15" t="s">
        <v>711</v>
      </c>
      <c r="B69" s="42">
        <v>904</v>
      </c>
      <c r="C69" s="26">
        <v>8</v>
      </c>
      <c r="D69" s="26">
        <v>1</v>
      </c>
      <c r="E69" s="27" t="s">
        <v>254</v>
      </c>
      <c r="F69" s="28" t="s">
        <v>710</v>
      </c>
      <c r="G69" s="16">
        <v>280</v>
      </c>
      <c r="H69" s="16">
        <v>185</v>
      </c>
    </row>
    <row r="70" spans="1:8" ht="63">
      <c r="A70" s="15" t="s">
        <v>333</v>
      </c>
      <c r="B70" s="42">
        <v>904</v>
      </c>
      <c r="C70" s="26">
        <v>8</v>
      </c>
      <c r="D70" s="26">
        <v>1</v>
      </c>
      <c r="E70" s="27" t="s">
        <v>332</v>
      </c>
      <c r="F70" s="28" t="s">
        <v>698</v>
      </c>
      <c r="G70" s="16">
        <v>100</v>
      </c>
      <c r="H70" s="16">
        <v>200</v>
      </c>
    </row>
    <row r="71" spans="1:8" ht="31.5">
      <c r="A71" s="15" t="s">
        <v>711</v>
      </c>
      <c r="B71" s="42">
        <v>904</v>
      </c>
      <c r="C71" s="26">
        <v>8</v>
      </c>
      <c r="D71" s="26">
        <v>1</v>
      </c>
      <c r="E71" s="27" t="s">
        <v>332</v>
      </c>
      <c r="F71" s="28" t="s">
        <v>710</v>
      </c>
      <c r="G71" s="16">
        <v>100</v>
      </c>
      <c r="H71" s="16">
        <v>200</v>
      </c>
    </row>
    <row r="72" spans="1:8" ht="47.25">
      <c r="A72" s="15" t="s">
        <v>331</v>
      </c>
      <c r="B72" s="42">
        <v>904</v>
      </c>
      <c r="C72" s="26">
        <v>8</v>
      </c>
      <c r="D72" s="26">
        <v>1</v>
      </c>
      <c r="E72" s="27" t="s">
        <v>330</v>
      </c>
      <c r="F72" s="28" t="s">
        <v>698</v>
      </c>
      <c r="G72" s="16">
        <v>574</v>
      </c>
      <c r="H72" s="16">
        <v>646</v>
      </c>
    </row>
    <row r="73" spans="1:8" ht="31.5">
      <c r="A73" s="15" t="s">
        <v>329</v>
      </c>
      <c r="B73" s="42">
        <v>904</v>
      </c>
      <c r="C73" s="26">
        <v>8</v>
      </c>
      <c r="D73" s="26">
        <v>1</v>
      </c>
      <c r="E73" s="27" t="s">
        <v>328</v>
      </c>
      <c r="F73" s="28" t="s">
        <v>698</v>
      </c>
      <c r="G73" s="16">
        <v>574</v>
      </c>
      <c r="H73" s="16">
        <v>646</v>
      </c>
    </row>
    <row r="74" spans="1:8" ht="63">
      <c r="A74" s="15" t="s">
        <v>323</v>
      </c>
      <c r="B74" s="42">
        <v>904</v>
      </c>
      <c r="C74" s="26">
        <v>8</v>
      </c>
      <c r="D74" s="26">
        <v>1</v>
      </c>
      <c r="E74" s="27" t="s">
        <v>322</v>
      </c>
      <c r="F74" s="28" t="s">
        <v>698</v>
      </c>
      <c r="G74" s="16">
        <v>304</v>
      </c>
      <c r="H74" s="16">
        <v>365</v>
      </c>
    </row>
    <row r="75" spans="1:8" ht="31.5">
      <c r="A75" s="15" t="s">
        <v>711</v>
      </c>
      <c r="B75" s="42">
        <v>904</v>
      </c>
      <c r="C75" s="26">
        <v>8</v>
      </c>
      <c r="D75" s="26">
        <v>1</v>
      </c>
      <c r="E75" s="27" t="s">
        <v>322</v>
      </c>
      <c r="F75" s="28" t="s">
        <v>710</v>
      </c>
      <c r="G75" s="16">
        <v>304</v>
      </c>
      <c r="H75" s="16">
        <v>365</v>
      </c>
    </row>
    <row r="76" spans="1:8" ht="31.5">
      <c r="A76" s="15" t="s">
        <v>321</v>
      </c>
      <c r="B76" s="42">
        <v>904</v>
      </c>
      <c r="C76" s="26">
        <v>8</v>
      </c>
      <c r="D76" s="26">
        <v>1</v>
      </c>
      <c r="E76" s="27" t="s">
        <v>320</v>
      </c>
      <c r="F76" s="28" t="s">
        <v>698</v>
      </c>
      <c r="G76" s="16">
        <v>270</v>
      </c>
      <c r="H76" s="16">
        <v>281</v>
      </c>
    </row>
    <row r="77" spans="1:8" ht="31.5">
      <c r="A77" s="15" t="s">
        <v>711</v>
      </c>
      <c r="B77" s="42">
        <v>904</v>
      </c>
      <c r="C77" s="26">
        <v>8</v>
      </c>
      <c r="D77" s="26">
        <v>1</v>
      </c>
      <c r="E77" s="27" t="s">
        <v>320</v>
      </c>
      <c r="F77" s="28" t="s">
        <v>710</v>
      </c>
      <c r="G77" s="16">
        <v>270</v>
      </c>
      <c r="H77" s="16">
        <v>281</v>
      </c>
    </row>
    <row r="78" spans="1:8" ht="31.5">
      <c r="A78" s="15" t="s">
        <v>319</v>
      </c>
      <c r="B78" s="42">
        <v>904</v>
      </c>
      <c r="C78" s="26">
        <v>8</v>
      </c>
      <c r="D78" s="26">
        <v>4</v>
      </c>
      <c r="E78" s="27" t="s">
        <v>698</v>
      </c>
      <c r="F78" s="28" t="s">
        <v>698</v>
      </c>
      <c r="G78" s="16">
        <v>912.9</v>
      </c>
      <c r="H78" s="16">
        <v>881.9</v>
      </c>
    </row>
    <row r="79" spans="1:8" ht="47.25">
      <c r="A79" s="15" t="s">
        <v>715</v>
      </c>
      <c r="B79" s="42">
        <v>904</v>
      </c>
      <c r="C79" s="26">
        <v>8</v>
      </c>
      <c r="D79" s="26">
        <v>4</v>
      </c>
      <c r="E79" s="27" t="s">
        <v>714</v>
      </c>
      <c r="F79" s="28" t="s">
        <v>698</v>
      </c>
      <c r="G79" s="16">
        <v>912.9</v>
      </c>
      <c r="H79" s="16">
        <v>881.9</v>
      </c>
    </row>
    <row r="80" spans="1:8">
      <c r="A80" s="15" t="s">
        <v>713</v>
      </c>
      <c r="B80" s="42">
        <v>904</v>
      </c>
      <c r="C80" s="26">
        <v>8</v>
      </c>
      <c r="D80" s="26">
        <v>4</v>
      </c>
      <c r="E80" s="27" t="s">
        <v>712</v>
      </c>
      <c r="F80" s="28" t="s">
        <v>698</v>
      </c>
      <c r="G80" s="16">
        <v>912.9</v>
      </c>
      <c r="H80" s="16">
        <v>881.9</v>
      </c>
    </row>
    <row r="81" spans="1:8" ht="31.5">
      <c r="A81" s="15" t="s">
        <v>701</v>
      </c>
      <c r="B81" s="42">
        <v>904</v>
      </c>
      <c r="C81" s="26">
        <v>8</v>
      </c>
      <c r="D81" s="26">
        <v>4</v>
      </c>
      <c r="E81" s="27" t="s">
        <v>706</v>
      </c>
      <c r="F81" s="28" t="s">
        <v>698</v>
      </c>
      <c r="G81" s="16">
        <v>712.9</v>
      </c>
      <c r="H81" s="16">
        <v>681.9</v>
      </c>
    </row>
    <row r="82" spans="1:8" ht="78.75">
      <c r="A82" s="15" t="s">
        <v>697</v>
      </c>
      <c r="B82" s="42">
        <v>904</v>
      </c>
      <c r="C82" s="26">
        <v>8</v>
      </c>
      <c r="D82" s="26">
        <v>4</v>
      </c>
      <c r="E82" s="27" t="s">
        <v>706</v>
      </c>
      <c r="F82" s="28" t="s">
        <v>696</v>
      </c>
      <c r="G82" s="16">
        <v>710</v>
      </c>
      <c r="H82" s="16">
        <v>679</v>
      </c>
    </row>
    <row r="83" spans="1:8" ht="31.5">
      <c r="A83" s="15" t="s">
        <v>711</v>
      </c>
      <c r="B83" s="42">
        <v>904</v>
      </c>
      <c r="C83" s="26">
        <v>8</v>
      </c>
      <c r="D83" s="26">
        <v>4</v>
      </c>
      <c r="E83" s="27" t="s">
        <v>706</v>
      </c>
      <c r="F83" s="28" t="s">
        <v>710</v>
      </c>
      <c r="G83" s="16">
        <v>2.9</v>
      </c>
      <c r="H83" s="16">
        <v>2.9</v>
      </c>
    </row>
    <row r="84" spans="1:8" ht="63">
      <c r="A84" s="15" t="s">
        <v>699</v>
      </c>
      <c r="B84" s="42">
        <v>904</v>
      </c>
      <c r="C84" s="26">
        <v>8</v>
      </c>
      <c r="D84" s="26">
        <v>4</v>
      </c>
      <c r="E84" s="27" t="s">
        <v>704</v>
      </c>
      <c r="F84" s="28" t="s">
        <v>698</v>
      </c>
      <c r="G84" s="16">
        <v>200</v>
      </c>
      <c r="H84" s="16">
        <v>200</v>
      </c>
    </row>
    <row r="85" spans="1:8" ht="78.75">
      <c r="A85" s="15" t="s">
        <v>697</v>
      </c>
      <c r="B85" s="42">
        <v>904</v>
      </c>
      <c r="C85" s="26">
        <v>8</v>
      </c>
      <c r="D85" s="26">
        <v>4</v>
      </c>
      <c r="E85" s="27" t="s">
        <v>704</v>
      </c>
      <c r="F85" s="28" t="s">
        <v>696</v>
      </c>
      <c r="G85" s="16">
        <v>200</v>
      </c>
      <c r="H85" s="16">
        <v>200</v>
      </c>
    </row>
    <row r="86" spans="1:8" s="19" customFormat="1">
      <c r="A86" s="17" t="s">
        <v>318</v>
      </c>
      <c r="B86" s="43">
        <v>907</v>
      </c>
      <c r="C86" s="23">
        <v>0</v>
      </c>
      <c r="D86" s="23">
        <v>0</v>
      </c>
      <c r="E86" s="24" t="s">
        <v>698</v>
      </c>
      <c r="F86" s="25" t="s">
        <v>698</v>
      </c>
      <c r="G86" s="18">
        <v>516577</v>
      </c>
      <c r="H86" s="18">
        <v>498294</v>
      </c>
    </row>
    <row r="87" spans="1:8">
      <c r="A87" s="15" t="s">
        <v>29</v>
      </c>
      <c r="B87" s="42">
        <v>907</v>
      </c>
      <c r="C87" s="26">
        <v>7</v>
      </c>
      <c r="D87" s="26">
        <v>0</v>
      </c>
      <c r="E87" s="27" t="s">
        <v>698</v>
      </c>
      <c r="F87" s="28" t="s">
        <v>698</v>
      </c>
      <c r="G87" s="16">
        <v>511422.9</v>
      </c>
      <c r="H87" s="16">
        <v>493411.1</v>
      </c>
    </row>
    <row r="88" spans="1:8">
      <c r="A88" s="15" t="s">
        <v>317</v>
      </c>
      <c r="B88" s="42">
        <v>907</v>
      </c>
      <c r="C88" s="26">
        <v>7</v>
      </c>
      <c r="D88" s="26">
        <v>1</v>
      </c>
      <c r="E88" s="27" t="s">
        <v>698</v>
      </c>
      <c r="F88" s="28" t="s">
        <v>698</v>
      </c>
      <c r="G88" s="16">
        <v>136062.39999999999</v>
      </c>
      <c r="H88" s="16">
        <v>132288.20000000001</v>
      </c>
    </row>
    <row r="89" spans="1:8">
      <c r="A89" s="15" t="s">
        <v>248</v>
      </c>
      <c r="B89" s="42">
        <v>907</v>
      </c>
      <c r="C89" s="26">
        <v>7</v>
      </c>
      <c r="D89" s="26">
        <v>1</v>
      </c>
      <c r="E89" s="27" t="s">
        <v>247</v>
      </c>
      <c r="F89" s="28" t="s">
        <v>698</v>
      </c>
      <c r="G89" s="16">
        <v>134234.9</v>
      </c>
      <c r="H89" s="16">
        <v>129721.8</v>
      </c>
    </row>
    <row r="90" spans="1:8" ht="31.5">
      <c r="A90" s="15" t="s">
        <v>188</v>
      </c>
      <c r="B90" s="42">
        <v>907</v>
      </c>
      <c r="C90" s="26">
        <v>7</v>
      </c>
      <c r="D90" s="26">
        <v>1</v>
      </c>
      <c r="E90" s="27" t="s">
        <v>246</v>
      </c>
      <c r="F90" s="28" t="s">
        <v>698</v>
      </c>
      <c r="G90" s="16">
        <v>23339.4</v>
      </c>
      <c r="H90" s="16">
        <v>23399.3</v>
      </c>
    </row>
    <row r="91" spans="1:8" ht="31.5">
      <c r="A91" s="15" t="s">
        <v>711</v>
      </c>
      <c r="B91" s="42">
        <v>907</v>
      </c>
      <c r="C91" s="26">
        <v>7</v>
      </c>
      <c r="D91" s="26">
        <v>1</v>
      </c>
      <c r="E91" s="27" t="s">
        <v>246</v>
      </c>
      <c r="F91" s="28" t="s">
        <v>710</v>
      </c>
      <c r="G91" s="16">
        <v>21686.1</v>
      </c>
      <c r="H91" s="16">
        <v>21746</v>
      </c>
    </row>
    <row r="92" spans="1:8">
      <c r="A92" s="15" t="s">
        <v>707</v>
      </c>
      <c r="B92" s="42">
        <v>907</v>
      </c>
      <c r="C92" s="26">
        <v>7</v>
      </c>
      <c r="D92" s="26">
        <v>1</v>
      </c>
      <c r="E92" s="27" t="s">
        <v>246</v>
      </c>
      <c r="F92" s="28" t="s">
        <v>705</v>
      </c>
      <c r="G92" s="16">
        <v>1653.3</v>
      </c>
      <c r="H92" s="16">
        <v>1653.3</v>
      </c>
    </row>
    <row r="93" spans="1:8" ht="63">
      <c r="A93" s="15" t="s">
        <v>699</v>
      </c>
      <c r="B93" s="42">
        <v>907</v>
      </c>
      <c r="C93" s="26">
        <v>7</v>
      </c>
      <c r="D93" s="26">
        <v>1</v>
      </c>
      <c r="E93" s="27" t="s">
        <v>316</v>
      </c>
      <c r="F93" s="28" t="s">
        <v>698</v>
      </c>
      <c r="G93" s="16">
        <v>0</v>
      </c>
      <c r="H93" s="16">
        <v>1065.5</v>
      </c>
    </row>
    <row r="94" spans="1:8" ht="31.5">
      <c r="A94" s="15" t="s">
        <v>711</v>
      </c>
      <c r="B94" s="42">
        <v>907</v>
      </c>
      <c r="C94" s="26">
        <v>7</v>
      </c>
      <c r="D94" s="26">
        <v>1</v>
      </c>
      <c r="E94" s="27" t="s">
        <v>316</v>
      </c>
      <c r="F94" s="28" t="s">
        <v>710</v>
      </c>
      <c r="G94" s="16">
        <v>0</v>
      </c>
      <c r="H94" s="16">
        <v>1065.5</v>
      </c>
    </row>
    <row r="95" spans="1:8" ht="78.75">
      <c r="A95" s="15" t="s">
        <v>315</v>
      </c>
      <c r="B95" s="42">
        <v>907</v>
      </c>
      <c r="C95" s="26">
        <v>7</v>
      </c>
      <c r="D95" s="26">
        <v>1</v>
      </c>
      <c r="E95" s="27" t="s">
        <v>314</v>
      </c>
      <c r="F95" s="28" t="s">
        <v>698</v>
      </c>
      <c r="G95" s="16">
        <v>110895.5</v>
      </c>
      <c r="H95" s="16">
        <v>105257</v>
      </c>
    </row>
    <row r="96" spans="1:8" ht="78.75">
      <c r="A96" s="15" t="s">
        <v>697</v>
      </c>
      <c r="B96" s="42">
        <v>907</v>
      </c>
      <c r="C96" s="26">
        <v>7</v>
      </c>
      <c r="D96" s="26">
        <v>1</v>
      </c>
      <c r="E96" s="27" t="s">
        <v>314</v>
      </c>
      <c r="F96" s="28" t="s">
        <v>696</v>
      </c>
      <c r="G96" s="16">
        <v>110183.5</v>
      </c>
      <c r="H96" s="16">
        <v>104545</v>
      </c>
    </row>
    <row r="97" spans="1:8" ht="31.5">
      <c r="A97" s="15" t="s">
        <v>711</v>
      </c>
      <c r="B97" s="42">
        <v>907</v>
      </c>
      <c r="C97" s="26">
        <v>7</v>
      </c>
      <c r="D97" s="26">
        <v>1</v>
      </c>
      <c r="E97" s="27" t="s">
        <v>314</v>
      </c>
      <c r="F97" s="28" t="s">
        <v>710</v>
      </c>
      <c r="G97" s="16">
        <v>712</v>
      </c>
      <c r="H97" s="16">
        <v>712</v>
      </c>
    </row>
    <row r="98" spans="1:8" ht="31.5">
      <c r="A98" s="15" t="s">
        <v>261</v>
      </c>
      <c r="B98" s="42">
        <v>907</v>
      </c>
      <c r="C98" s="26">
        <v>7</v>
      </c>
      <c r="D98" s="26">
        <v>1</v>
      </c>
      <c r="E98" s="27" t="s">
        <v>260</v>
      </c>
      <c r="F98" s="28" t="s">
        <v>698</v>
      </c>
      <c r="G98" s="16">
        <v>1043</v>
      </c>
      <c r="H98" s="16">
        <v>1043</v>
      </c>
    </row>
    <row r="99" spans="1:8" ht="78.75">
      <c r="A99" s="15" t="s">
        <v>259</v>
      </c>
      <c r="B99" s="42">
        <v>907</v>
      </c>
      <c r="C99" s="26">
        <v>7</v>
      </c>
      <c r="D99" s="26">
        <v>1</v>
      </c>
      <c r="E99" s="27" t="s">
        <v>258</v>
      </c>
      <c r="F99" s="28" t="s">
        <v>698</v>
      </c>
      <c r="G99" s="16">
        <v>1043</v>
      </c>
      <c r="H99" s="16">
        <v>1043</v>
      </c>
    </row>
    <row r="100" spans="1:8" ht="63">
      <c r="A100" s="15" t="s">
        <v>257</v>
      </c>
      <c r="B100" s="42">
        <v>907</v>
      </c>
      <c r="C100" s="26">
        <v>7</v>
      </c>
      <c r="D100" s="26">
        <v>1</v>
      </c>
      <c r="E100" s="27" t="s">
        <v>256</v>
      </c>
      <c r="F100" s="28" t="s">
        <v>698</v>
      </c>
      <c r="G100" s="16">
        <v>1043</v>
      </c>
      <c r="H100" s="16">
        <v>1043</v>
      </c>
    </row>
    <row r="101" spans="1:8" ht="31.5">
      <c r="A101" s="15" t="s">
        <v>711</v>
      </c>
      <c r="B101" s="42">
        <v>907</v>
      </c>
      <c r="C101" s="26">
        <v>7</v>
      </c>
      <c r="D101" s="26">
        <v>1</v>
      </c>
      <c r="E101" s="27" t="s">
        <v>256</v>
      </c>
      <c r="F101" s="28" t="s">
        <v>710</v>
      </c>
      <c r="G101" s="16">
        <v>1043</v>
      </c>
      <c r="H101" s="16">
        <v>1043</v>
      </c>
    </row>
    <row r="102" spans="1:8" ht="78.75">
      <c r="A102" s="15" t="s">
        <v>101</v>
      </c>
      <c r="B102" s="42">
        <v>907</v>
      </c>
      <c r="C102" s="26">
        <v>7</v>
      </c>
      <c r="D102" s="26">
        <v>1</v>
      </c>
      <c r="E102" s="27" t="s">
        <v>100</v>
      </c>
      <c r="F102" s="28" t="s">
        <v>698</v>
      </c>
      <c r="G102" s="16">
        <v>12</v>
      </c>
      <c r="H102" s="16">
        <v>48.4</v>
      </c>
    </row>
    <row r="103" spans="1:8" ht="94.5">
      <c r="A103" s="15" t="s">
        <v>99</v>
      </c>
      <c r="B103" s="42">
        <v>907</v>
      </c>
      <c r="C103" s="26">
        <v>7</v>
      </c>
      <c r="D103" s="26">
        <v>1</v>
      </c>
      <c r="E103" s="27" t="s">
        <v>98</v>
      </c>
      <c r="F103" s="28" t="s">
        <v>698</v>
      </c>
      <c r="G103" s="16">
        <v>12</v>
      </c>
      <c r="H103" s="16">
        <v>48.4</v>
      </c>
    </row>
    <row r="104" spans="1:8" ht="64.150000000000006" customHeight="1">
      <c r="A104" s="15" t="s">
        <v>255</v>
      </c>
      <c r="B104" s="42">
        <v>907</v>
      </c>
      <c r="C104" s="26">
        <v>7</v>
      </c>
      <c r="D104" s="26">
        <v>1</v>
      </c>
      <c r="E104" s="27" t="s">
        <v>254</v>
      </c>
      <c r="F104" s="28" t="s">
        <v>698</v>
      </c>
      <c r="G104" s="16">
        <v>12</v>
      </c>
      <c r="H104" s="16">
        <v>48.4</v>
      </c>
    </row>
    <row r="105" spans="1:8" ht="31.5">
      <c r="A105" s="15" t="s">
        <v>711</v>
      </c>
      <c r="B105" s="42">
        <v>907</v>
      </c>
      <c r="C105" s="26">
        <v>7</v>
      </c>
      <c r="D105" s="26">
        <v>1</v>
      </c>
      <c r="E105" s="27" t="s">
        <v>254</v>
      </c>
      <c r="F105" s="28" t="s">
        <v>710</v>
      </c>
      <c r="G105" s="16">
        <v>12</v>
      </c>
      <c r="H105" s="16">
        <v>48.4</v>
      </c>
    </row>
    <row r="106" spans="1:8" ht="31.5">
      <c r="A106" s="15" t="s">
        <v>134</v>
      </c>
      <c r="B106" s="42">
        <v>907</v>
      </c>
      <c r="C106" s="26">
        <v>7</v>
      </c>
      <c r="D106" s="26">
        <v>1</v>
      </c>
      <c r="E106" s="27" t="s">
        <v>133</v>
      </c>
      <c r="F106" s="28" t="s">
        <v>698</v>
      </c>
      <c r="G106" s="16">
        <v>752.5</v>
      </c>
      <c r="H106" s="16">
        <v>1455</v>
      </c>
    </row>
    <row r="107" spans="1:8" ht="31.5">
      <c r="A107" s="15" t="s">
        <v>132</v>
      </c>
      <c r="B107" s="42">
        <v>907</v>
      </c>
      <c r="C107" s="26">
        <v>7</v>
      </c>
      <c r="D107" s="26">
        <v>1</v>
      </c>
      <c r="E107" s="27" t="s">
        <v>131</v>
      </c>
      <c r="F107" s="28" t="s">
        <v>698</v>
      </c>
      <c r="G107" s="16">
        <v>752.5</v>
      </c>
      <c r="H107" s="16">
        <v>1455</v>
      </c>
    </row>
    <row r="108" spans="1:8" ht="77.45" customHeight="1">
      <c r="A108" s="15" t="s">
        <v>130</v>
      </c>
      <c r="B108" s="42">
        <v>907</v>
      </c>
      <c r="C108" s="26">
        <v>7</v>
      </c>
      <c r="D108" s="26">
        <v>1</v>
      </c>
      <c r="E108" s="27" t="s">
        <v>128</v>
      </c>
      <c r="F108" s="28" t="s">
        <v>698</v>
      </c>
      <c r="G108" s="16">
        <v>752.5</v>
      </c>
      <c r="H108" s="16">
        <v>1455</v>
      </c>
    </row>
    <row r="109" spans="1:8" ht="31.5">
      <c r="A109" s="15" t="s">
        <v>711</v>
      </c>
      <c r="B109" s="42">
        <v>907</v>
      </c>
      <c r="C109" s="26">
        <v>7</v>
      </c>
      <c r="D109" s="26">
        <v>1</v>
      </c>
      <c r="E109" s="27" t="s">
        <v>128</v>
      </c>
      <c r="F109" s="28" t="s">
        <v>710</v>
      </c>
      <c r="G109" s="16">
        <v>752.5</v>
      </c>
      <c r="H109" s="16">
        <v>1455</v>
      </c>
    </row>
    <row r="110" spans="1:8" ht="47.25">
      <c r="A110" s="15" t="s">
        <v>211</v>
      </c>
      <c r="B110" s="42">
        <v>907</v>
      </c>
      <c r="C110" s="26">
        <v>7</v>
      </c>
      <c r="D110" s="26">
        <v>1</v>
      </c>
      <c r="E110" s="27" t="s">
        <v>210</v>
      </c>
      <c r="F110" s="28" t="s">
        <v>698</v>
      </c>
      <c r="G110" s="16">
        <v>20</v>
      </c>
      <c r="H110" s="16">
        <v>20</v>
      </c>
    </row>
    <row r="111" spans="1:8" ht="60.6" customHeight="1">
      <c r="A111" s="15" t="s">
        <v>209</v>
      </c>
      <c r="B111" s="42">
        <v>907</v>
      </c>
      <c r="C111" s="26">
        <v>7</v>
      </c>
      <c r="D111" s="26">
        <v>1</v>
      </c>
      <c r="E111" s="27" t="s">
        <v>208</v>
      </c>
      <c r="F111" s="28" t="s">
        <v>698</v>
      </c>
      <c r="G111" s="16">
        <v>20</v>
      </c>
      <c r="H111" s="16">
        <v>20</v>
      </c>
    </row>
    <row r="112" spans="1:8" ht="78.75">
      <c r="A112" s="15" t="s">
        <v>312</v>
      </c>
      <c r="B112" s="42">
        <v>907</v>
      </c>
      <c r="C112" s="26">
        <v>7</v>
      </c>
      <c r="D112" s="26">
        <v>1</v>
      </c>
      <c r="E112" s="27" t="s">
        <v>311</v>
      </c>
      <c r="F112" s="28" t="s">
        <v>698</v>
      </c>
      <c r="G112" s="16">
        <v>20</v>
      </c>
      <c r="H112" s="16">
        <v>20</v>
      </c>
    </row>
    <row r="113" spans="1:8" ht="31.5">
      <c r="A113" s="15" t="s">
        <v>711</v>
      </c>
      <c r="B113" s="42">
        <v>907</v>
      </c>
      <c r="C113" s="26">
        <v>7</v>
      </c>
      <c r="D113" s="26">
        <v>1</v>
      </c>
      <c r="E113" s="27" t="s">
        <v>311</v>
      </c>
      <c r="F113" s="28" t="s">
        <v>710</v>
      </c>
      <c r="G113" s="16">
        <v>20</v>
      </c>
      <c r="H113" s="16">
        <v>20</v>
      </c>
    </row>
    <row r="114" spans="1:8">
      <c r="A114" s="15" t="s">
        <v>135</v>
      </c>
      <c r="B114" s="42">
        <v>907</v>
      </c>
      <c r="C114" s="26">
        <v>7</v>
      </c>
      <c r="D114" s="26">
        <v>2</v>
      </c>
      <c r="E114" s="27" t="s">
        <v>698</v>
      </c>
      <c r="F114" s="28" t="s">
        <v>698</v>
      </c>
      <c r="G114" s="16">
        <v>350771.7</v>
      </c>
      <c r="H114" s="16">
        <v>337627.5</v>
      </c>
    </row>
    <row r="115" spans="1:8" ht="31.5">
      <c r="A115" s="15" t="s">
        <v>310</v>
      </c>
      <c r="B115" s="42">
        <v>907</v>
      </c>
      <c r="C115" s="26">
        <v>7</v>
      </c>
      <c r="D115" s="26">
        <v>2</v>
      </c>
      <c r="E115" s="27" t="s">
        <v>309</v>
      </c>
      <c r="F115" s="28" t="s">
        <v>698</v>
      </c>
      <c r="G115" s="16">
        <v>337701.7</v>
      </c>
      <c r="H115" s="16">
        <v>325048.2</v>
      </c>
    </row>
    <row r="116" spans="1:8" ht="31.5">
      <c r="A116" s="15" t="s">
        <v>188</v>
      </c>
      <c r="B116" s="42">
        <v>907</v>
      </c>
      <c r="C116" s="26">
        <v>7</v>
      </c>
      <c r="D116" s="26">
        <v>2</v>
      </c>
      <c r="E116" s="27" t="s">
        <v>308</v>
      </c>
      <c r="F116" s="28" t="s">
        <v>698</v>
      </c>
      <c r="G116" s="16">
        <v>15348.1</v>
      </c>
      <c r="H116" s="16">
        <v>15428.6</v>
      </c>
    </row>
    <row r="117" spans="1:8" ht="31.5">
      <c r="A117" s="15" t="s">
        <v>711</v>
      </c>
      <c r="B117" s="42">
        <v>907</v>
      </c>
      <c r="C117" s="26">
        <v>7</v>
      </c>
      <c r="D117" s="26">
        <v>2</v>
      </c>
      <c r="E117" s="27" t="s">
        <v>308</v>
      </c>
      <c r="F117" s="28" t="s">
        <v>710</v>
      </c>
      <c r="G117" s="16">
        <v>13515.2</v>
      </c>
      <c r="H117" s="16">
        <v>13595.7</v>
      </c>
    </row>
    <row r="118" spans="1:8" ht="31.5">
      <c r="A118" s="15" t="s">
        <v>709</v>
      </c>
      <c r="B118" s="42">
        <v>907</v>
      </c>
      <c r="C118" s="26">
        <v>7</v>
      </c>
      <c r="D118" s="26">
        <v>2</v>
      </c>
      <c r="E118" s="27" t="s">
        <v>308</v>
      </c>
      <c r="F118" s="28" t="s">
        <v>708</v>
      </c>
      <c r="G118" s="16">
        <v>9</v>
      </c>
      <c r="H118" s="16">
        <v>9</v>
      </c>
    </row>
    <row r="119" spans="1:8">
      <c r="A119" s="15" t="s">
        <v>707</v>
      </c>
      <c r="B119" s="42">
        <v>907</v>
      </c>
      <c r="C119" s="26">
        <v>7</v>
      </c>
      <c r="D119" s="26">
        <v>2</v>
      </c>
      <c r="E119" s="27" t="s">
        <v>308</v>
      </c>
      <c r="F119" s="28" t="s">
        <v>705</v>
      </c>
      <c r="G119" s="16">
        <v>1823.9</v>
      </c>
      <c r="H119" s="16">
        <v>1823.9</v>
      </c>
    </row>
    <row r="120" spans="1:8" ht="63">
      <c r="A120" s="15" t="s">
        <v>699</v>
      </c>
      <c r="B120" s="42">
        <v>907</v>
      </c>
      <c r="C120" s="26">
        <v>7</v>
      </c>
      <c r="D120" s="26">
        <v>2</v>
      </c>
      <c r="E120" s="27" t="s">
        <v>307</v>
      </c>
      <c r="F120" s="28" t="s">
        <v>698</v>
      </c>
      <c r="G120" s="16">
        <v>805</v>
      </c>
      <c r="H120" s="16">
        <v>4000</v>
      </c>
    </row>
    <row r="121" spans="1:8" ht="31.5">
      <c r="A121" s="15" t="s">
        <v>711</v>
      </c>
      <c r="B121" s="42">
        <v>907</v>
      </c>
      <c r="C121" s="26">
        <v>7</v>
      </c>
      <c r="D121" s="26">
        <v>2</v>
      </c>
      <c r="E121" s="27" t="s">
        <v>307</v>
      </c>
      <c r="F121" s="28" t="s">
        <v>710</v>
      </c>
      <c r="G121" s="16">
        <v>805</v>
      </c>
      <c r="H121" s="16">
        <v>4000</v>
      </c>
    </row>
    <row r="122" spans="1:8" ht="126">
      <c r="A122" s="15" t="s">
        <v>306</v>
      </c>
      <c r="B122" s="42">
        <v>907</v>
      </c>
      <c r="C122" s="26">
        <v>7</v>
      </c>
      <c r="D122" s="26">
        <v>2</v>
      </c>
      <c r="E122" s="27" t="s">
        <v>305</v>
      </c>
      <c r="F122" s="28" t="s">
        <v>698</v>
      </c>
      <c r="G122" s="16">
        <v>321548.59999999998</v>
      </c>
      <c r="H122" s="16">
        <v>305619.59999999998</v>
      </c>
    </row>
    <row r="123" spans="1:8" ht="78.75">
      <c r="A123" s="15" t="s">
        <v>697</v>
      </c>
      <c r="B123" s="42">
        <v>907</v>
      </c>
      <c r="C123" s="26">
        <v>7</v>
      </c>
      <c r="D123" s="26">
        <v>2</v>
      </c>
      <c r="E123" s="27" t="s">
        <v>305</v>
      </c>
      <c r="F123" s="28" t="s">
        <v>696</v>
      </c>
      <c r="G123" s="16">
        <v>315637.09999999998</v>
      </c>
      <c r="H123" s="16">
        <v>299708.09999999998</v>
      </c>
    </row>
    <row r="124" spans="1:8" ht="31.5">
      <c r="A124" s="15" t="s">
        <v>711</v>
      </c>
      <c r="B124" s="42">
        <v>907</v>
      </c>
      <c r="C124" s="26">
        <v>7</v>
      </c>
      <c r="D124" s="26">
        <v>2</v>
      </c>
      <c r="E124" s="27" t="s">
        <v>305</v>
      </c>
      <c r="F124" s="28" t="s">
        <v>710</v>
      </c>
      <c r="G124" s="16">
        <v>5911.5</v>
      </c>
      <c r="H124" s="16">
        <v>5911.5</v>
      </c>
    </row>
    <row r="125" spans="1:8" ht="47.25">
      <c r="A125" s="15" t="s">
        <v>231</v>
      </c>
      <c r="B125" s="42">
        <v>907</v>
      </c>
      <c r="C125" s="26">
        <v>7</v>
      </c>
      <c r="D125" s="26">
        <v>2</v>
      </c>
      <c r="E125" s="27" t="s">
        <v>230</v>
      </c>
      <c r="F125" s="28" t="s">
        <v>698</v>
      </c>
      <c r="G125" s="16">
        <v>100</v>
      </c>
      <c r="H125" s="16">
        <v>100</v>
      </c>
    </row>
    <row r="126" spans="1:8" ht="62.45" customHeight="1">
      <c r="A126" s="15" t="s">
        <v>229</v>
      </c>
      <c r="B126" s="42">
        <v>907</v>
      </c>
      <c r="C126" s="26">
        <v>7</v>
      </c>
      <c r="D126" s="26">
        <v>2</v>
      </c>
      <c r="E126" s="27" t="s">
        <v>228</v>
      </c>
      <c r="F126" s="28" t="s">
        <v>698</v>
      </c>
      <c r="G126" s="16">
        <v>100</v>
      </c>
      <c r="H126" s="16">
        <v>100</v>
      </c>
    </row>
    <row r="127" spans="1:8" ht="63">
      <c r="A127" s="15" t="s">
        <v>303</v>
      </c>
      <c r="B127" s="42">
        <v>907</v>
      </c>
      <c r="C127" s="26">
        <v>7</v>
      </c>
      <c r="D127" s="26">
        <v>2</v>
      </c>
      <c r="E127" s="27" t="s">
        <v>302</v>
      </c>
      <c r="F127" s="28" t="s">
        <v>698</v>
      </c>
      <c r="G127" s="16">
        <v>100</v>
      </c>
      <c r="H127" s="16">
        <v>100</v>
      </c>
    </row>
    <row r="128" spans="1:8" ht="31.5">
      <c r="A128" s="15" t="s">
        <v>711</v>
      </c>
      <c r="B128" s="42">
        <v>907</v>
      </c>
      <c r="C128" s="26">
        <v>7</v>
      </c>
      <c r="D128" s="26">
        <v>2</v>
      </c>
      <c r="E128" s="27" t="s">
        <v>302</v>
      </c>
      <c r="F128" s="28" t="s">
        <v>710</v>
      </c>
      <c r="G128" s="16">
        <v>100</v>
      </c>
      <c r="H128" s="16">
        <v>100</v>
      </c>
    </row>
    <row r="129" spans="1:8" ht="31.5">
      <c r="A129" s="15" t="s">
        <v>301</v>
      </c>
      <c r="B129" s="42">
        <v>907</v>
      </c>
      <c r="C129" s="26">
        <v>7</v>
      </c>
      <c r="D129" s="26">
        <v>2</v>
      </c>
      <c r="E129" s="27" t="s">
        <v>300</v>
      </c>
      <c r="F129" s="28" t="s">
        <v>698</v>
      </c>
      <c r="G129" s="16">
        <v>7500</v>
      </c>
      <c r="H129" s="16">
        <v>7801</v>
      </c>
    </row>
    <row r="130" spans="1:8" ht="63">
      <c r="A130" s="15" t="s">
        <v>299</v>
      </c>
      <c r="B130" s="42">
        <v>907</v>
      </c>
      <c r="C130" s="26">
        <v>7</v>
      </c>
      <c r="D130" s="26">
        <v>2</v>
      </c>
      <c r="E130" s="27" t="s">
        <v>298</v>
      </c>
      <c r="F130" s="28" t="s">
        <v>698</v>
      </c>
      <c r="G130" s="16">
        <v>7500</v>
      </c>
      <c r="H130" s="16">
        <v>7801</v>
      </c>
    </row>
    <row r="131" spans="1:8" ht="47.45" customHeight="1">
      <c r="A131" s="15" t="s">
        <v>297</v>
      </c>
      <c r="B131" s="42">
        <v>907</v>
      </c>
      <c r="C131" s="26">
        <v>7</v>
      </c>
      <c r="D131" s="26">
        <v>2</v>
      </c>
      <c r="E131" s="27" t="s">
        <v>296</v>
      </c>
      <c r="F131" s="28" t="s">
        <v>698</v>
      </c>
      <c r="G131" s="16">
        <v>185</v>
      </c>
      <c r="H131" s="16">
        <v>471</v>
      </c>
    </row>
    <row r="132" spans="1:8" ht="31.5">
      <c r="A132" s="15" t="s">
        <v>711</v>
      </c>
      <c r="B132" s="42">
        <v>907</v>
      </c>
      <c r="C132" s="26">
        <v>7</v>
      </c>
      <c r="D132" s="26">
        <v>2</v>
      </c>
      <c r="E132" s="27" t="s">
        <v>296</v>
      </c>
      <c r="F132" s="28" t="s">
        <v>710</v>
      </c>
      <c r="G132" s="16">
        <v>185</v>
      </c>
      <c r="H132" s="16">
        <v>471</v>
      </c>
    </row>
    <row r="133" spans="1:8" ht="63">
      <c r="A133" s="15" t="s">
        <v>295</v>
      </c>
      <c r="B133" s="42">
        <v>907</v>
      </c>
      <c r="C133" s="26">
        <v>7</v>
      </c>
      <c r="D133" s="26">
        <v>2</v>
      </c>
      <c r="E133" s="27" t="s">
        <v>294</v>
      </c>
      <c r="F133" s="28" t="s">
        <v>698</v>
      </c>
      <c r="G133" s="16">
        <v>7155</v>
      </c>
      <c r="H133" s="16">
        <v>6986</v>
      </c>
    </row>
    <row r="134" spans="1:8" ht="31.5">
      <c r="A134" s="15" t="s">
        <v>711</v>
      </c>
      <c r="B134" s="42">
        <v>907</v>
      </c>
      <c r="C134" s="26">
        <v>7</v>
      </c>
      <c r="D134" s="26">
        <v>2</v>
      </c>
      <c r="E134" s="27" t="s">
        <v>294</v>
      </c>
      <c r="F134" s="28" t="s">
        <v>710</v>
      </c>
      <c r="G134" s="16">
        <v>7155</v>
      </c>
      <c r="H134" s="16">
        <v>6986</v>
      </c>
    </row>
    <row r="135" spans="1:8" ht="78.75">
      <c r="A135" s="15" t="s">
        <v>293</v>
      </c>
      <c r="B135" s="42">
        <v>907</v>
      </c>
      <c r="C135" s="26">
        <v>7</v>
      </c>
      <c r="D135" s="26">
        <v>2</v>
      </c>
      <c r="E135" s="27" t="s">
        <v>292</v>
      </c>
      <c r="F135" s="28" t="s">
        <v>698</v>
      </c>
      <c r="G135" s="16">
        <v>160</v>
      </c>
      <c r="H135" s="16">
        <v>344</v>
      </c>
    </row>
    <row r="136" spans="1:8" ht="31.5">
      <c r="A136" s="15" t="s">
        <v>711</v>
      </c>
      <c r="B136" s="42">
        <v>907</v>
      </c>
      <c r="C136" s="26">
        <v>7</v>
      </c>
      <c r="D136" s="26">
        <v>2</v>
      </c>
      <c r="E136" s="27" t="s">
        <v>292</v>
      </c>
      <c r="F136" s="28" t="s">
        <v>710</v>
      </c>
      <c r="G136" s="16">
        <v>160</v>
      </c>
      <c r="H136" s="16">
        <v>344</v>
      </c>
    </row>
    <row r="137" spans="1:8" ht="31.5">
      <c r="A137" s="15" t="s">
        <v>261</v>
      </c>
      <c r="B137" s="42">
        <v>907</v>
      </c>
      <c r="C137" s="26">
        <v>7</v>
      </c>
      <c r="D137" s="26">
        <v>2</v>
      </c>
      <c r="E137" s="27" t="s">
        <v>260</v>
      </c>
      <c r="F137" s="28" t="s">
        <v>698</v>
      </c>
      <c r="G137" s="16">
        <v>1077</v>
      </c>
      <c r="H137" s="16">
        <v>1077</v>
      </c>
    </row>
    <row r="138" spans="1:8" ht="78.75">
      <c r="A138" s="15" t="s">
        <v>259</v>
      </c>
      <c r="B138" s="42">
        <v>907</v>
      </c>
      <c r="C138" s="26">
        <v>7</v>
      </c>
      <c r="D138" s="26">
        <v>2</v>
      </c>
      <c r="E138" s="27" t="s">
        <v>258</v>
      </c>
      <c r="F138" s="28" t="s">
        <v>698</v>
      </c>
      <c r="G138" s="16">
        <v>1077</v>
      </c>
      <c r="H138" s="16">
        <v>1077</v>
      </c>
    </row>
    <row r="139" spans="1:8" ht="63">
      <c r="A139" s="15" t="s">
        <v>257</v>
      </c>
      <c r="B139" s="42">
        <v>907</v>
      </c>
      <c r="C139" s="26">
        <v>7</v>
      </c>
      <c r="D139" s="26">
        <v>2</v>
      </c>
      <c r="E139" s="27" t="s">
        <v>256</v>
      </c>
      <c r="F139" s="28" t="s">
        <v>698</v>
      </c>
      <c r="G139" s="16">
        <v>1077</v>
      </c>
      <c r="H139" s="16">
        <v>1077</v>
      </c>
    </row>
    <row r="140" spans="1:8" ht="31.5">
      <c r="A140" s="15" t="s">
        <v>711</v>
      </c>
      <c r="B140" s="42">
        <v>907</v>
      </c>
      <c r="C140" s="26">
        <v>7</v>
      </c>
      <c r="D140" s="26">
        <v>2</v>
      </c>
      <c r="E140" s="27" t="s">
        <v>256</v>
      </c>
      <c r="F140" s="28" t="s">
        <v>710</v>
      </c>
      <c r="G140" s="16">
        <v>1077</v>
      </c>
      <c r="H140" s="16">
        <v>1077</v>
      </c>
    </row>
    <row r="141" spans="1:8" ht="78.75">
      <c r="A141" s="15" t="s">
        <v>101</v>
      </c>
      <c r="B141" s="42">
        <v>907</v>
      </c>
      <c r="C141" s="26">
        <v>7</v>
      </c>
      <c r="D141" s="26">
        <v>2</v>
      </c>
      <c r="E141" s="27" t="s">
        <v>100</v>
      </c>
      <c r="F141" s="28" t="s">
        <v>698</v>
      </c>
      <c r="G141" s="16">
        <v>27</v>
      </c>
      <c r="H141" s="16">
        <v>87.8</v>
      </c>
    </row>
    <row r="142" spans="1:8" ht="94.5">
      <c r="A142" s="15" t="s">
        <v>99</v>
      </c>
      <c r="B142" s="42">
        <v>907</v>
      </c>
      <c r="C142" s="26">
        <v>7</v>
      </c>
      <c r="D142" s="26">
        <v>2</v>
      </c>
      <c r="E142" s="27" t="s">
        <v>98</v>
      </c>
      <c r="F142" s="28" t="s">
        <v>698</v>
      </c>
      <c r="G142" s="16">
        <v>27</v>
      </c>
      <c r="H142" s="16">
        <v>87.8</v>
      </c>
    </row>
    <row r="143" spans="1:8" ht="62.45" customHeight="1">
      <c r="A143" s="15" t="s">
        <v>255</v>
      </c>
      <c r="B143" s="42">
        <v>907</v>
      </c>
      <c r="C143" s="26">
        <v>7</v>
      </c>
      <c r="D143" s="26">
        <v>2</v>
      </c>
      <c r="E143" s="27" t="s">
        <v>254</v>
      </c>
      <c r="F143" s="28" t="s">
        <v>698</v>
      </c>
      <c r="G143" s="16">
        <v>27</v>
      </c>
      <c r="H143" s="16">
        <v>87.8</v>
      </c>
    </row>
    <row r="144" spans="1:8" ht="31.5">
      <c r="A144" s="15" t="s">
        <v>711</v>
      </c>
      <c r="B144" s="42">
        <v>907</v>
      </c>
      <c r="C144" s="26">
        <v>7</v>
      </c>
      <c r="D144" s="26">
        <v>2</v>
      </c>
      <c r="E144" s="27" t="s">
        <v>254</v>
      </c>
      <c r="F144" s="28" t="s">
        <v>710</v>
      </c>
      <c r="G144" s="16">
        <v>27</v>
      </c>
      <c r="H144" s="16">
        <v>87.8</v>
      </c>
    </row>
    <row r="145" spans="1:8" ht="31.5">
      <c r="A145" s="15" t="s">
        <v>291</v>
      </c>
      <c r="B145" s="42">
        <v>907</v>
      </c>
      <c r="C145" s="26">
        <v>7</v>
      </c>
      <c r="D145" s="26">
        <v>2</v>
      </c>
      <c r="E145" s="27" t="s">
        <v>290</v>
      </c>
      <c r="F145" s="28" t="s">
        <v>698</v>
      </c>
      <c r="G145" s="16">
        <v>1703.5</v>
      </c>
      <c r="H145" s="16">
        <v>1553.5</v>
      </c>
    </row>
    <row r="146" spans="1:8" ht="63">
      <c r="A146" s="15" t="s">
        <v>289</v>
      </c>
      <c r="B146" s="42">
        <v>907</v>
      </c>
      <c r="C146" s="26">
        <v>7</v>
      </c>
      <c r="D146" s="26">
        <v>2</v>
      </c>
      <c r="E146" s="27" t="s">
        <v>288</v>
      </c>
      <c r="F146" s="28" t="s">
        <v>698</v>
      </c>
      <c r="G146" s="16">
        <v>1703.5</v>
      </c>
      <c r="H146" s="16">
        <v>1553.5</v>
      </c>
    </row>
    <row r="147" spans="1:8" ht="63">
      <c r="A147" s="15" t="s">
        <v>287</v>
      </c>
      <c r="B147" s="42">
        <v>907</v>
      </c>
      <c r="C147" s="26">
        <v>7</v>
      </c>
      <c r="D147" s="26">
        <v>2</v>
      </c>
      <c r="E147" s="27" t="s">
        <v>286</v>
      </c>
      <c r="F147" s="28" t="s">
        <v>698</v>
      </c>
      <c r="G147" s="16">
        <v>25</v>
      </c>
      <c r="H147" s="16">
        <v>0</v>
      </c>
    </row>
    <row r="148" spans="1:8" ht="31.5">
      <c r="A148" s="15" t="s">
        <v>711</v>
      </c>
      <c r="B148" s="42">
        <v>907</v>
      </c>
      <c r="C148" s="26">
        <v>7</v>
      </c>
      <c r="D148" s="26">
        <v>2</v>
      </c>
      <c r="E148" s="27" t="s">
        <v>286</v>
      </c>
      <c r="F148" s="28" t="s">
        <v>710</v>
      </c>
      <c r="G148" s="16">
        <v>25</v>
      </c>
      <c r="H148" s="16">
        <v>0</v>
      </c>
    </row>
    <row r="149" spans="1:8" ht="110.25">
      <c r="A149" s="15" t="s">
        <v>285</v>
      </c>
      <c r="B149" s="42">
        <v>907</v>
      </c>
      <c r="C149" s="26">
        <v>7</v>
      </c>
      <c r="D149" s="26">
        <v>2</v>
      </c>
      <c r="E149" s="27" t="s">
        <v>284</v>
      </c>
      <c r="F149" s="28" t="s">
        <v>698</v>
      </c>
      <c r="G149" s="16">
        <v>1091.5</v>
      </c>
      <c r="H149" s="16">
        <v>966.5</v>
      </c>
    </row>
    <row r="150" spans="1:8" ht="31.5">
      <c r="A150" s="15" t="s">
        <v>711</v>
      </c>
      <c r="B150" s="42">
        <v>907</v>
      </c>
      <c r="C150" s="26">
        <v>7</v>
      </c>
      <c r="D150" s="26">
        <v>2</v>
      </c>
      <c r="E150" s="27" t="s">
        <v>284</v>
      </c>
      <c r="F150" s="28" t="s">
        <v>710</v>
      </c>
      <c r="G150" s="16">
        <v>1091.5</v>
      </c>
      <c r="H150" s="16">
        <v>966.5</v>
      </c>
    </row>
    <row r="151" spans="1:8" ht="31.5">
      <c r="A151" s="15" t="s">
        <v>283</v>
      </c>
      <c r="B151" s="42">
        <v>907</v>
      </c>
      <c r="C151" s="26">
        <v>7</v>
      </c>
      <c r="D151" s="26">
        <v>2</v>
      </c>
      <c r="E151" s="27" t="s">
        <v>282</v>
      </c>
      <c r="F151" s="28" t="s">
        <v>698</v>
      </c>
      <c r="G151" s="16">
        <v>587</v>
      </c>
      <c r="H151" s="16">
        <v>587</v>
      </c>
    </row>
    <row r="152" spans="1:8" ht="31.5">
      <c r="A152" s="15" t="s">
        <v>711</v>
      </c>
      <c r="B152" s="42">
        <v>907</v>
      </c>
      <c r="C152" s="26">
        <v>7</v>
      </c>
      <c r="D152" s="26">
        <v>2</v>
      </c>
      <c r="E152" s="27" t="s">
        <v>282</v>
      </c>
      <c r="F152" s="28" t="s">
        <v>710</v>
      </c>
      <c r="G152" s="16">
        <v>587</v>
      </c>
      <c r="H152" s="16">
        <v>587</v>
      </c>
    </row>
    <row r="153" spans="1:8" ht="31.5">
      <c r="A153" s="15" t="s">
        <v>134</v>
      </c>
      <c r="B153" s="42">
        <v>907</v>
      </c>
      <c r="C153" s="26">
        <v>7</v>
      </c>
      <c r="D153" s="26">
        <v>2</v>
      </c>
      <c r="E153" s="27" t="s">
        <v>133</v>
      </c>
      <c r="F153" s="28" t="s">
        <v>698</v>
      </c>
      <c r="G153" s="16">
        <v>2647.5</v>
      </c>
      <c r="H153" s="16">
        <v>1945</v>
      </c>
    </row>
    <row r="154" spans="1:8" ht="31.5">
      <c r="A154" s="15" t="s">
        <v>132</v>
      </c>
      <c r="B154" s="42">
        <v>907</v>
      </c>
      <c r="C154" s="26">
        <v>7</v>
      </c>
      <c r="D154" s="26">
        <v>2</v>
      </c>
      <c r="E154" s="27" t="s">
        <v>131</v>
      </c>
      <c r="F154" s="28" t="s">
        <v>698</v>
      </c>
      <c r="G154" s="16">
        <v>2647.5</v>
      </c>
      <c r="H154" s="16">
        <v>1945</v>
      </c>
    </row>
    <row r="155" spans="1:8" ht="61.9" customHeight="1">
      <c r="A155" s="15" t="s">
        <v>277</v>
      </c>
      <c r="B155" s="42">
        <v>907</v>
      </c>
      <c r="C155" s="26">
        <v>7</v>
      </c>
      <c r="D155" s="26">
        <v>2</v>
      </c>
      <c r="E155" s="27" t="s">
        <v>276</v>
      </c>
      <c r="F155" s="28" t="s">
        <v>698</v>
      </c>
      <c r="G155" s="16">
        <v>770</v>
      </c>
      <c r="H155" s="16">
        <v>490</v>
      </c>
    </row>
    <row r="156" spans="1:8" ht="31.5">
      <c r="A156" s="15" t="s">
        <v>711</v>
      </c>
      <c r="B156" s="42">
        <v>907</v>
      </c>
      <c r="C156" s="26">
        <v>7</v>
      </c>
      <c r="D156" s="26">
        <v>2</v>
      </c>
      <c r="E156" s="27" t="s">
        <v>276</v>
      </c>
      <c r="F156" s="28" t="s">
        <v>710</v>
      </c>
      <c r="G156" s="16">
        <v>770</v>
      </c>
      <c r="H156" s="16">
        <v>490</v>
      </c>
    </row>
    <row r="157" spans="1:8" ht="78.599999999999994" customHeight="1">
      <c r="A157" s="15" t="s">
        <v>130</v>
      </c>
      <c r="B157" s="42">
        <v>907</v>
      </c>
      <c r="C157" s="26">
        <v>7</v>
      </c>
      <c r="D157" s="26">
        <v>2</v>
      </c>
      <c r="E157" s="27" t="s">
        <v>128</v>
      </c>
      <c r="F157" s="28" t="s">
        <v>698</v>
      </c>
      <c r="G157" s="16">
        <v>752.5</v>
      </c>
      <c r="H157" s="16">
        <v>1455</v>
      </c>
    </row>
    <row r="158" spans="1:8" ht="31.5">
      <c r="A158" s="15" t="s">
        <v>711</v>
      </c>
      <c r="B158" s="42">
        <v>907</v>
      </c>
      <c r="C158" s="26">
        <v>7</v>
      </c>
      <c r="D158" s="26">
        <v>2</v>
      </c>
      <c r="E158" s="27" t="s">
        <v>128</v>
      </c>
      <c r="F158" s="28" t="s">
        <v>710</v>
      </c>
      <c r="G158" s="16">
        <v>752.5</v>
      </c>
      <c r="H158" s="16">
        <v>1455</v>
      </c>
    </row>
    <row r="159" spans="1:8" ht="31.5">
      <c r="A159" s="15" t="s">
        <v>275</v>
      </c>
      <c r="B159" s="42">
        <v>907</v>
      </c>
      <c r="C159" s="26">
        <v>7</v>
      </c>
      <c r="D159" s="26">
        <v>2</v>
      </c>
      <c r="E159" s="27" t="s">
        <v>274</v>
      </c>
      <c r="F159" s="28" t="s">
        <v>698</v>
      </c>
      <c r="G159" s="16">
        <v>1125</v>
      </c>
      <c r="H159" s="16">
        <v>0</v>
      </c>
    </row>
    <row r="160" spans="1:8" ht="47.25">
      <c r="A160" s="15" t="s">
        <v>723</v>
      </c>
      <c r="B160" s="42">
        <v>907</v>
      </c>
      <c r="C160" s="26">
        <v>7</v>
      </c>
      <c r="D160" s="26">
        <v>2</v>
      </c>
      <c r="E160" s="27" t="s">
        <v>274</v>
      </c>
      <c r="F160" s="28" t="s">
        <v>721</v>
      </c>
      <c r="G160" s="16">
        <v>1125</v>
      </c>
      <c r="H160" s="16">
        <v>0</v>
      </c>
    </row>
    <row r="161" spans="1:8" ht="47.25">
      <c r="A161" s="15" t="s">
        <v>273</v>
      </c>
      <c r="B161" s="42">
        <v>907</v>
      </c>
      <c r="C161" s="26">
        <v>7</v>
      </c>
      <c r="D161" s="26">
        <v>2</v>
      </c>
      <c r="E161" s="27" t="s">
        <v>272</v>
      </c>
      <c r="F161" s="28" t="s">
        <v>698</v>
      </c>
      <c r="G161" s="16">
        <v>15</v>
      </c>
      <c r="H161" s="16">
        <v>15</v>
      </c>
    </row>
    <row r="162" spans="1:8" ht="47.25">
      <c r="A162" s="15" t="s">
        <v>271</v>
      </c>
      <c r="B162" s="42">
        <v>907</v>
      </c>
      <c r="C162" s="26">
        <v>7</v>
      </c>
      <c r="D162" s="26">
        <v>2</v>
      </c>
      <c r="E162" s="27" t="s">
        <v>270</v>
      </c>
      <c r="F162" s="28" t="s">
        <v>698</v>
      </c>
      <c r="G162" s="16">
        <v>15</v>
      </c>
      <c r="H162" s="16">
        <v>15</v>
      </c>
    </row>
    <row r="163" spans="1:8" ht="47.25">
      <c r="A163" s="15" t="s">
        <v>269</v>
      </c>
      <c r="B163" s="42">
        <v>907</v>
      </c>
      <c r="C163" s="26">
        <v>7</v>
      </c>
      <c r="D163" s="26">
        <v>2</v>
      </c>
      <c r="E163" s="27" t="s">
        <v>268</v>
      </c>
      <c r="F163" s="28" t="s">
        <v>698</v>
      </c>
      <c r="G163" s="16">
        <v>15</v>
      </c>
      <c r="H163" s="16">
        <v>15</v>
      </c>
    </row>
    <row r="164" spans="1:8" ht="31.5">
      <c r="A164" s="15" t="s">
        <v>711</v>
      </c>
      <c r="B164" s="42">
        <v>907</v>
      </c>
      <c r="C164" s="26">
        <v>7</v>
      </c>
      <c r="D164" s="26">
        <v>2</v>
      </c>
      <c r="E164" s="27" t="s">
        <v>268</v>
      </c>
      <c r="F164" s="28" t="s">
        <v>710</v>
      </c>
      <c r="G164" s="16">
        <v>15</v>
      </c>
      <c r="H164" s="16">
        <v>15</v>
      </c>
    </row>
    <row r="165" spans="1:8">
      <c r="A165" s="15" t="s">
        <v>267</v>
      </c>
      <c r="B165" s="42">
        <v>907</v>
      </c>
      <c r="C165" s="26">
        <v>7</v>
      </c>
      <c r="D165" s="26">
        <v>3</v>
      </c>
      <c r="E165" s="27" t="s">
        <v>698</v>
      </c>
      <c r="F165" s="28" t="s">
        <v>698</v>
      </c>
      <c r="G165" s="16">
        <v>17828.099999999999</v>
      </c>
      <c r="H165" s="16">
        <v>16956.3</v>
      </c>
    </row>
    <row r="166" spans="1:8">
      <c r="A166" s="15" t="s">
        <v>266</v>
      </c>
      <c r="B166" s="42">
        <v>907</v>
      </c>
      <c r="C166" s="26">
        <v>7</v>
      </c>
      <c r="D166" s="26">
        <v>3</v>
      </c>
      <c r="E166" s="27" t="s">
        <v>265</v>
      </c>
      <c r="F166" s="28" t="s">
        <v>698</v>
      </c>
      <c r="G166" s="16">
        <v>17694.3</v>
      </c>
      <c r="H166" s="16">
        <v>16873.3</v>
      </c>
    </row>
    <row r="167" spans="1:8" ht="31.5">
      <c r="A167" s="15" t="s">
        <v>188</v>
      </c>
      <c r="B167" s="42">
        <v>907</v>
      </c>
      <c r="C167" s="26">
        <v>7</v>
      </c>
      <c r="D167" s="26">
        <v>3</v>
      </c>
      <c r="E167" s="27" t="s">
        <v>264</v>
      </c>
      <c r="F167" s="28" t="s">
        <v>698</v>
      </c>
      <c r="G167" s="16">
        <v>9481.7000000000007</v>
      </c>
      <c r="H167" s="16">
        <v>8660.7000000000007</v>
      </c>
    </row>
    <row r="168" spans="1:8" ht="78.75">
      <c r="A168" s="15" t="s">
        <v>697</v>
      </c>
      <c r="B168" s="42">
        <v>907</v>
      </c>
      <c r="C168" s="26">
        <v>7</v>
      </c>
      <c r="D168" s="26">
        <v>3</v>
      </c>
      <c r="E168" s="27" t="s">
        <v>264</v>
      </c>
      <c r="F168" s="28" t="s">
        <v>696</v>
      </c>
      <c r="G168" s="16">
        <v>8330.1</v>
      </c>
      <c r="H168" s="16">
        <v>7513.8</v>
      </c>
    </row>
    <row r="169" spans="1:8" ht="31.5">
      <c r="A169" s="15" t="s">
        <v>711</v>
      </c>
      <c r="B169" s="42">
        <v>907</v>
      </c>
      <c r="C169" s="26">
        <v>7</v>
      </c>
      <c r="D169" s="26">
        <v>3</v>
      </c>
      <c r="E169" s="27" t="s">
        <v>264</v>
      </c>
      <c r="F169" s="28" t="s">
        <v>710</v>
      </c>
      <c r="G169" s="16">
        <v>988</v>
      </c>
      <c r="H169" s="16">
        <v>983.3</v>
      </c>
    </row>
    <row r="170" spans="1:8">
      <c r="A170" s="15" t="s">
        <v>707</v>
      </c>
      <c r="B170" s="42">
        <v>907</v>
      </c>
      <c r="C170" s="26">
        <v>7</v>
      </c>
      <c r="D170" s="26">
        <v>3</v>
      </c>
      <c r="E170" s="27" t="s">
        <v>264</v>
      </c>
      <c r="F170" s="28" t="s">
        <v>705</v>
      </c>
      <c r="G170" s="16">
        <v>163.6</v>
      </c>
      <c r="H170" s="16">
        <v>163.6</v>
      </c>
    </row>
    <row r="171" spans="1:8" ht="63">
      <c r="A171" s="15" t="s">
        <v>699</v>
      </c>
      <c r="B171" s="42">
        <v>907</v>
      </c>
      <c r="C171" s="26">
        <v>7</v>
      </c>
      <c r="D171" s="26">
        <v>3</v>
      </c>
      <c r="E171" s="27" t="s">
        <v>263</v>
      </c>
      <c r="F171" s="28" t="s">
        <v>698</v>
      </c>
      <c r="G171" s="16">
        <v>8212.6</v>
      </c>
      <c r="H171" s="16">
        <v>8212.6</v>
      </c>
    </row>
    <row r="172" spans="1:8" ht="78.75">
      <c r="A172" s="15" t="s">
        <v>697</v>
      </c>
      <c r="B172" s="42">
        <v>907</v>
      </c>
      <c r="C172" s="26">
        <v>7</v>
      </c>
      <c r="D172" s="26">
        <v>3</v>
      </c>
      <c r="E172" s="27" t="s">
        <v>263</v>
      </c>
      <c r="F172" s="28" t="s">
        <v>696</v>
      </c>
      <c r="G172" s="16">
        <v>8212.6</v>
      </c>
      <c r="H172" s="16">
        <v>8212.6</v>
      </c>
    </row>
    <row r="173" spans="1:8" ht="31.5">
      <c r="A173" s="15" t="s">
        <v>261</v>
      </c>
      <c r="B173" s="42">
        <v>907</v>
      </c>
      <c r="C173" s="26">
        <v>7</v>
      </c>
      <c r="D173" s="26">
        <v>3</v>
      </c>
      <c r="E173" s="27" t="s">
        <v>260</v>
      </c>
      <c r="F173" s="28" t="s">
        <v>698</v>
      </c>
      <c r="G173" s="16">
        <v>80</v>
      </c>
      <c r="H173" s="16">
        <v>80</v>
      </c>
    </row>
    <row r="174" spans="1:8" ht="78.75">
      <c r="A174" s="15" t="s">
        <v>259</v>
      </c>
      <c r="B174" s="42">
        <v>907</v>
      </c>
      <c r="C174" s="26">
        <v>7</v>
      </c>
      <c r="D174" s="26">
        <v>3</v>
      </c>
      <c r="E174" s="27" t="s">
        <v>258</v>
      </c>
      <c r="F174" s="28" t="s">
        <v>698</v>
      </c>
      <c r="G174" s="16">
        <v>80</v>
      </c>
      <c r="H174" s="16">
        <v>80</v>
      </c>
    </row>
    <row r="175" spans="1:8" ht="63">
      <c r="A175" s="15" t="s">
        <v>257</v>
      </c>
      <c r="B175" s="42">
        <v>907</v>
      </c>
      <c r="C175" s="26">
        <v>7</v>
      </c>
      <c r="D175" s="26">
        <v>3</v>
      </c>
      <c r="E175" s="27" t="s">
        <v>256</v>
      </c>
      <c r="F175" s="28" t="s">
        <v>698</v>
      </c>
      <c r="G175" s="16">
        <v>80</v>
      </c>
      <c r="H175" s="16">
        <v>80</v>
      </c>
    </row>
    <row r="176" spans="1:8" ht="31.5">
      <c r="A176" s="15" t="s">
        <v>711</v>
      </c>
      <c r="B176" s="42">
        <v>907</v>
      </c>
      <c r="C176" s="26">
        <v>7</v>
      </c>
      <c r="D176" s="26">
        <v>3</v>
      </c>
      <c r="E176" s="27" t="s">
        <v>256</v>
      </c>
      <c r="F176" s="28" t="s">
        <v>710</v>
      </c>
      <c r="G176" s="16">
        <v>80</v>
      </c>
      <c r="H176" s="16">
        <v>80</v>
      </c>
    </row>
    <row r="177" spans="1:8" ht="78.75">
      <c r="A177" s="15" t="s">
        <v>101</v>
      </c>
      <c r="B177" s="42">
        <v>907</v>
      </c>
      <c r="C177" s="26">
        <v>7</v>
      </c>
      <c r="D177" s="26">
        <v>3</v>
      </c>
      <c r="E177" s="27" t="s">
        <v>100</v>
      </c>
      <c r="F177" s="28" t="s">
        <v>698</v>
      </c>
      <c r="G177" s="16">
        <v>53.8</v>
      </c>
      <c r="H177" s="16">
        <v>3</v>
      </c>
    </row>
    <row r="178" spans="1:8" ht="94.5">
      <c r="A178" s="15" t="s">
        <v>99</v>
      </c>
      <c r="B178" s="42">
        <v>907</v>
      </c>
      <c r="C178" s="26">
        <v>7</v>
      </c>
      <c r="D178" s="26">
        <v>3</v>
      </c>
      <c r="E178" s="27" t="s">
        <v>98</v>
      </c>
      <c r="F178" s="28" t="s">
        <v>698</v>
      </c>
      <c r="G178" s="16">
        <v>53.8</v>
      </c>
      <c r="H178" s="16">
        <v>3</v>
      </c>
    </row>
    <row r="179" spans="1:8" ht="61.9" customHeight="1">
      <c r="A179" s="15" t="s">
        <v>255</v>
      </c>
      <c r="B179" s="42">
        <v>907</v>
      </c>
      <c r="C179" s="26">
        <v>7</v>
      </c>
      <c r="D179" s="26">
        <v>3</v>
      </c>
      <c r="E179" s="27" t="s">
        <v>254</v>
      </c>
      <c r="F179" s="28" t="s">
        <v>698</v>
      </c>
      <c r="G179" s="16">
        <v>53.8</v>
      </c>
      <c r="H179" s="16">
        <v>3</v>
      </c>
    </row>
    <row r="180" spans="1:8" ht="31.5">
      <c r="A180" s="15" t="s">
        <v>711</v>
      </c>
      <c r="B180" s="42">
        <v>907</v>
      </c>
      <c r="C180" s="26">
        <v>7</v>
      </c>
      <c r="D180" s="26">
        <v>3</v>
      </c>
      <c r="E180" s="27" t="s">
        <v>254</v>
      </c>
      <c r="F180" s="28" t="s">
        <v>710</v>
      </c>
      <c r="G180" s="16">
        <v>53.8</v>
      </c>
      <c r="H180" s="16">
        <v>3</v>
      </c>
    </row>
    <row r="181" spans="1:8" ht="31.5">
      <c r="A181" s="15" t="s">
        <v>28</v>
      </c>
      <c r="B181" s="42">
        <v>907</v>
      </c>
      <c r="C181" s="26">
        <v>7</v>
      </c>
      <c r="D181" s="26">
        <v>5</v>
      </c>
      <c r="E181" s="27" t="s">
        <v>698</v>
      </c>
      <c r="F181" s="28" t="s">
        <v>698</v>
      </c>
      <c r="G181" s="16">
        <v>52.5</v>
      </c>
      <c r="H181" s="16">
        <v>52.5</v>
      </c>
    </row>
    <row r="182" spans="1:8" ht="31.5">
      <c r="A182" s="15" t="s">
        <v>27</v>
      </c>
      <c r="B182" s="42">
        <v>907</v>
      </c>
      <c r="C182" s="26">
        <v>7</v>
      </c>
      <c r="D182" s="26">
        <v>5</v>
      </c>
      <c r="E182" s="27" t="s">
        <v>26</v>
      </c>
      <c r="F182" s="28" t="s">
        <v>698</v>
      </c>
      <c r="G182" s="16">
        <v>52.5</v>
      </c>
      <c r="H182" s="16">
        <v>52.5</v>
      </c>
    </row>
    <row r="183" spans="1:8" ht="16.899999999999999" customHeight="1">
      <c r="A183" s="15" t="s">
        <v>25</v>
      </c>
      <c r="B183" s="42">
        <v>907</v>
      </c>
      <c r="C183" s="26">
        <v>7</v>
      </c>
      <c r="D183" s="26">
        <v>5</v>
      </c>
      <c r="E183" s="27" t="s">
        <v>24</v>
      </c>
      <c r="F183" s="28" t="s">
        <v>698</v>
      </c>
      <c r="G183" s="16">
        <v>52.5</v>
      </c>
      <c r="H183" s="16">
        <v>52.5</v>
      </c>
    </row>
    <row r="184" spans="1:8" ht="31.5">
      <c r="A184" s="15" t="s">
        <v>711</v>
      </c>
      <c r="B184" s="42">
        <v>907</v>
      </c>
      <c r="C184" s="26">
        <v>7</v>
      </c>
      <c r="D184" s="26">
        <v>5</v>
      </c>
      <c r="E184" s="27" t="s">
        <v>24</v>
      </c>
      <c r="F184" s="28" t="s">
        <v>710</v>
      </c>
      <c r="G184" s="16">
        <v>52.5</v>
      </c>
      <c r="H184" s="16">
        <v>52.5</v>
      </c>
    </row>
    <row r="185" spans="1:8">
      <c r="A185" s="15" t="s">
        <v>13</v>
      </c>
      <c r="B185" s="42">
        <v>907</v>
      </c>
      <c r="C185" s="26">
        <v>7</v>
      </c>
      <c r="D185" s="26">
        <v>7</v>
      </c>
      <c r="E185" s="27" t="s">
        <v>698</v>
      </c>
      <c r="F185" s="28" t="s">
        <v>698</v>
      </c>
      <c r="G185" s="16">
        <v>825.7</v>
      </c>
      <c r="H185" s="16">
        <v>825.7</v>
      </c>
    </row>
    <row r="186" spans="1:8" ht="47.25">
      <c r="A186" s="15" t="s">
        <v>231</v>
      </c>
      <c r="B186" s="42">
        <v>907</v>
      </c>
      <c r="C186" s="26">
        <v>7</v>
      </c>
      <c r="D186" s="26">
        <v>7</v>
      </c>
      <c r="E186" s="27" t="s">
        <v>230</v>
      </c>
      <c r="F186" s="28" t="s">
        <v>698</v>
      </c>
      <c r="G186" s="16">
        <v>825.7</v>
      </c>
      <c r="H186" s="16">
        <v>825.7</v>
      </c>
    </row>
    <row r="187" spans="1:8" ht="61.15" customHeight="1">
      <c r="A187" s="15" t="s">
        <v>229</v>
      </c>
      <c r="B187" s="42">
        <v>907</v>
      </c>
      <c r="C187" s="26">
        <v>7</v>
      </c>
      <c r="D187" s="26">
        <v>7</v>
      </c>
      <c r="E187" s="27" t="s">
        <v>228</v>
      </c>
      <c r="F187" s="28" t="s">
        <v>698</v>
      </c>
      <c r="G187" s="16">
        <v>825.7</v>
      </c>
      <c r="H187" s="16">
        <v>825.7</v>
      </c>
    </row>
    <row r="188" spans="1:8" ht="141.75">
      <c r="A188" s="15" t="s">
        <v>253</v>
      </c>
      <c r="B188" s="42">
        <v>907</v>
      </c>
      <c r="C188" s="26">
        <v>7</v>
      </c>
      <c r="D188" s="26">
        <v>7</v>
      </c>
      <c r="E188" s="27" t="s">
        <v>252</v>
      </c>
      <c r="F188" s="28" t="s">
        <v>698</v>
      </c>
      <c r="G188" s="16">
        <v>247.6</v>
      </c>
      <c r="H188" s="16">
        <v>247.6</v>
      </c>
    </row>
    <row r="189" spans="1:8" ht="31.5">
      <c r="A189" s="15" t="s">
        <v>711</v>
      </c>
      <c r="B189" s="42">
        <v>907</v>
      </c>
      <c r="C189" s="26">
        <v>7</v>
      </c>
      <c r="D189" s="26">
        <v>7</v>
      </c>
      <c r="E189" s="27" t="s">
        <v>252</v>
      </c>
      <c r="F189" s="28" t="s">
        <v>710</v>
      </c>
      <c r="G189" s="16">
        <v>247.6</v>
      </c>
      <c r="H189" s="16">
        <v>247.6</v>
      </c>
    </row>
    <row r="190" spans="1:8">
      <c r="A190" s="15" t="s">
        <v>251</v>
      </c>
      <c r="B190" s="42">
        <v>907</v>
      </c>
      <c r="C190" s="26">
        <v>7</v>
      </c>
      <c r="D190" s="26">
        <v>7</v>
      </c>
      <c r="E190" s="27" t="s">
        <v>250</v>
      </c>
      <c r="F190" s="28" t="s">
        <v>698</v>
      </c>
      <c r="G190" s="16">
        <v>578.1</v>
      </c>
      <c r="H190" s="16">
        <v>578.1</v>
      </c>
    </row>
    <row r="191" spans="1:8" ht="31.5">
      <c r="A191" s="15" t="s">
        <v>711</v>
      </c>
      <c r="B191" s="42">
        <v>907</v>
      </c>
      <c r="C191" s="26">
        <v>7</v>
      </c>
      <c r="D191" s="26">
        <v>7</v>
      </c>
      <c r="E191" s="27" t="s">
        <v>250</v>
      </c>
      <c r="F191" s="28" t="s">
        <v>710</v>
      </c>
      <c r="G191" s="16">
        <v>578.1</v>
      </c>
      <c r="H191" s="16">
        <v>578.1</v>
      </c>
    </row>
    <row r="192" spans="1:8">
      <c r="A192" s="15" t="s">
        <v>249</v>
      </c>
      <c r="B192" s="42">
        <v>907</v>
      </c>
      <c r="C192" s="26">
        <v>7</v>
      </c>
      <c r="D192" s="26">
        <v>9</v>
      </c>
      <c r="E192" s="27" t="s">
        <v>698</v>
      </c>
      <c r="F192" s="28" t="s">
        <v>698</v>
      </c>
      <c r="G192" s="16">
        <v>5882.5</v>
      </c>
      <c r="H192" s="16">
        <v>5660.9</v>
      </c>
    </row>
    <row r="193" spans="1:8" ht="47.25">
      <c r="A193" s="15" t="s">
        <v>715</v>
      </c>
      <c r="B193" s="42">
        <v>907</v>
      </c>
      <c r="C193" s="26">
        <v>7</v>
      </c>
      <c r="D193" s="26">
        <v>9</v>
      </c>
      <c r="E193" s="27" t="s">
        <v>714</v>
      </c>
      <c r="F193" s="28" t="s">
        <v>698</v>
      </c>
      <c r="G193" s="16">
        <v>1647.5</v>
      </c>
      <c r="H193" s="16">
        <v>1581.9</v>
      </c>
    </row>
    <row r="194" spans="1:8">
      <c r="A194" s="15" t="s">
        <v>713</v>
      </c>
      <c r="B194" s="42">
        <v>907</v>
      </c>
      <c r="C194" s="26">
        <v>7</v>
      </c>
      <c r="D194" s="26">
        <v>9</v>
      </c>
      <c r="E194" s="27" t="s">
        <v>712</v>
      </c>
      <c r="F194" s="28" t="s">
        <v>698</v>
      </c>
      <c r="G194" s="16">
        <v>1647.5</v>
      </c>
      <c r="H194" s="16">
        <v>1581.9</v>
      </c>
    </row>
    <row r="195" spans="1:8" ht="31.5">
      <c r="A195" s="15" t="s">
        <v>701</v>
      </c>
      <c r="B195" s="42">
        <v>907</v>
      </c>
      <c r="C195" s="26">
        <v>7</v>
      </c>
      <c r="D195" s="26">
        <v>9</v>
      </c>
      <c r="E195" s="27" t="s">
        <v>706</v>
      </c>
      <c r="F195" s="28" t="s">
        <v>698</v>
      </c>
      <c r="G195" s="16">
        <v>1647.5</v>
      </c>
      <c r="H195" s="16">
        <v>1581.9</v>
      </c>
    </row>
    <row r="196" spans="1:8" ht="78.75">
      <c r="A196" s="15" t="s">
        <v>697</v>
      </c>
      <c r="B196" s="42">
        <v>907</v>
      </c>
      <c r="C196" s="26">
        <v>7</v>
      </c>
      <c r="D196" s="26">
        <v>9</v>
      </c>
      <c r="E196" s="27" t="s">
        <v>706</v>
      </c>
      <c r="F196" s="28" t="s">
        <v>696</v>
      </c>
      <c r="G196" s="16">
        <v>1429.5</v>
      </c>
      <c r="H196" s="16">
        <v>1365.5</v>
      </c>
    </row>
    <row r="197" spans="1:8" ht="31.5">
      <c r="A197" s="15" t="s">
        <v>711</v>
      </c>
      <c r="B197" s="42">
        <v>907</v>
      </c>
      <c r="C197" s="26">
        <v>7</v>
      </c>
      <c r="D197" s="26">
        <v>9</v>
      </c>
      <c r="E197" s="27" t="s">
        <v>706</v>
      </c>
      <c r="F197" s="28" t="s">
        <v>710</v>
      </c>
      <c r="G197" s="16">
        <v>203.6</v>
      </c>
      <c r="H197" s="16">
        <v>202</v>
      </c>
    </row>
    <row r="198" spans="1:8">
      <c r="A198" s="15" t="s">
        <v>707</v>
      </c>
      <c r="B198" s="42">
        <v>907</v>
      </c>
      <c r="C198" s="26">
        <v>7</v>
      </c>
      <c r="D198" s="26">
        <v>9</v>
      </c>
      <c r="E198" s="27" t="s">
        <v>706</v>
      </c>
      <c r="F198" s="28" t="s">
        <v>705</v>
      </c>
      <c r="G198" s="16">
        <v>14.4</v>
      </c>
      <c r="H198" s="16">
        <v>14.4</v>
      </c>
    </row>
    <row r="199" spans="1:8" ht="31.5">
      <c r="A199" s="15" t="s">
        <v>245</v>
      </c>
      <c r="B199" s="42">
        <v>907</v>
      </c>
      <c r="C199" s="26">
        <v>7</v>
      </c>
      <c r="D199" s="26">
        <v>9</v>
      </c>
      <c r="E199" s="27" t="s">
        <v>244</v>
      </c>
      <c r="F199" s="28" t="s">
        <v>698</v>
      </c>
      <c r="G199" s="16">
        <v>4167.7</v>
      </c>
      <c r="H199" s="16">
        <v>4011.7</v>
      </c>
    </row>
    <row r="200" spans="1:8" ht="31.5">
      <c r="A200" s="15" t="s">
        <v>243</v>
      </c>
      <c r="B200" s="42">
        <v>907</v>
      </c>
      <c r="C200" s="26">
        <v>7</v>
      </c>
      <c r="D200" s="26">
        <v>9</v>
      </c>
      <c r="E200" s="27" t="s">
        <v>242</v>
      </c>
      <c r="F200" s="28" t="s">
        <v>698</v>
      </c>
      <c r="G200" s="16">
        <v>4167.7</v>
      </c>
      <c r="H200" s="16">
        <v>4011.7</v>
      </c>
    </row>
    <row r="201" spans="1:8" ht="31.5">
      <c r="A201" s="15" t="s">
        <v>188</v>
      </c>
      <c r="B201" s="42">
        <v>907</v>
      </c>
      <c r="C201" s="26">
        <v>7</v>
      </c>
      <c r="D201" s="26">
        <v>9</v>
      </c>
      <c r="E201" s="27" t="s">
        <v>241</v>
      </c>
      <c r="F201" s="28" t="s">
        <v>698</v>
      </c>
      <c r="G201" s="16">
        <v>3667.7</v>
      </c>
      <c r="H201" s="16">
        <v>3511.7</v>
      </c>
    </row>
    <row r="202" spans="1:8" ht="78.75">
      <c r="A202" s="15" t="s">
        <v>697</v>
      </c>
      <c r="B202" s="42">
        <v>907</v>
      </c>
      <c r="C202" s="26">
        <v>7</v>
      </c>
      <c r="D202" s="26">
        <v>9</v>
      </c>
      <c r="E202" s="27" t="s">
        <v>241</v>
      </c>
      <c r="F202" s="28" t="s">
        <v>696</v>
      </c>
      <c r="G202" s="16">
        <v>3562.8</v>
      </c>
      <c r="H202" s="16">
        <v>3406.8</v>
      </c>
    </row>
    <row r="203" spans="1:8" ht="31.5">
      <c r="A203" s="15" t="s">
        <v>711</v>
      </c>
      <c r="B203" s="42">
        <v>907</v>
      </c>
      <c r="C203" s="26">
        <v>7</v>
      </c>
      <c r="D203" s="26">
        <v>9</v>
      </c>
      <c r="E203" s="27" t="s">
        <v>241</v>
      </c>
      <c r="F203" s="28" t="s">
        <v>710</v>
      </c>
      <c r="G203" s="16">
        <v>104.9</v>
      </c>
      <c r="H203" s="16">
        <v>104.9</v>
      </c>
    </row>
    <row r="204" spans="1:8" ht="63">
      <c r="A204" s="15" t="s">
        <v>699</v>
      </c>
      <c r="B204" s="42">
        <v>907</v>
      </c>
      <c r="C204" s="26">
        <v>7</v>
      </c>
      <c r="D204" s="26">
        <v>9</v>
      </c>
      <c r="E204" s="27" t="s">
        <v>240</v>
      </c>
      <c r="F204" s="28" t="s">
        <v>698</v>
      </c>
      <c r="G204" s="16">
        <v>500</v>
      </c>
      <c r="H204" s="16">
        <v>500</v>
      </c>
    </row>
    <row r="205" spans="1:8" ht="78.75">
      <c r="A205" s="15" t="s">
        <v>697</v>
      </c>
      <c r="B205" s="42">
        <v>907</v>
      </c>
      <c r="C205" s="26">
        <v>7</v>
      </c>
      <c r="D205" s="26">
        <v>9</v>
      </c>
      <c r="E205" s="27" t="s">
        <v>240</v>
      </c>
      <c r="F205" s="28" t="s">
        <v>696</v>
      </c>
      <c r="G205" s="16">
        <v>500</v>
      </c>
      <c r="H205" s="16">
        <v>500</v>
      </c>
    </row>
    <row r="206" spans="1:8" ht="47.25">
      <c r="A206" s="15" t="s">
        <v>756</v>
      </c>
      <c r="B206" s="42">
        <v>907</v>
      </c>
      <c r="C206" s="26">
        <v>7</v>
      </c>
      <c r="D206" s="26">
        <v>9</v>
      </c>
      <c r="E206" s="27" t="s">
        <v>755</v>
      </c>
      <c r="F206" s="28" t="s">
        <v>698</v>
      </c>
      <c r="G206" s="16">
        <v>37.299999999999997</v>
      </c>
      <c r="H206" s="16">
        <v>37.299999999999997</v>
      </c>
    </row>
    <row r="207" spans="1:8" ht="47.25">
      <c r="A207" s="15" t="s">
        <v>754</v>
      </c>
      <c r="B207" s="42">
        <v>907</v>
      </c>
      <c r="C207" s="26">
        <v>7</v>
      </c>
      <c r="D207" s="26">
        <v>9</v>
      </c>
      <c r="E207" s="27" t="s">
        <v>753</v>
      </c>
      <c r="F207" s="28" t="s">
        <v>698</v>
      </c>
      <c r="G207" s="16">
        <v>37.299999999999997</v>
      </c>
      <c r="H207" s="16">
        <v>37.299999999999997</v>
      </c>
    </row>
    <row r="208" spans="1:8" ht="31.5">
      <c r="A208" s="15" t="s">
        <v>223</v>
      </c>
      <c r="B208" s="42">
        <v>907</v>
      </c>
      <c r="C208" s="26">
        <v>7</v>
      </c>
      <c r="D208" s="26">
        <v>9</v>
      </c>
      <c r="E208" s="27" t="s">
        <v>222</v>
      </c>
      <c r="F208" s="28" t="s">
        <v>698</v>
      </c>
      <c r="G208" s="16">
        <v>26</v>
      </c>
      <c r="H208" s="16">
        <v>26</v>
      </c>
    </row>
    <row r="209" spans="1:8" ht="31.5">
      <c r="A209" s="15" t="s">
        <v>711</v>
      </c>
      <c r="B209" s="42">
        <v>907</v>
      </c>
      <c r="C209" s="26">
        <v>7</v>
      </c>
      <c r="D209" s="26">
        <v>9</v>
      </c>
      <c r="E209" s="27" t="s">
        <v>222</v>
      </c>
      <c r="F209" s="28" t="s">
        <v>710</v>
      </c>
      <c r="G209" s="16">
        <v>26</v>
      </c>
      <c r="H209" s="16">
        <v>26</v>
      </c>
    </row>
    <row r="210" spans="1:8" ht="31.5">
      <c r="A210" s="15" t="s">
        <v>221</v>
      </c>
      <c r="B210" s="42">
        <v>907</v>
      </c>
      <c r="C210" s="26">
        <v>7</v>
      </c>
      <c r="D210" s="26">
        <v>9</v>
      </c>
      <c r="E210" s="27" t="s">
        <v>220</v>
      </c>
      <c r="F210" s="28" t="s">
        <v>698</v>
      </c>
      <c r="G210" s="16">
        <v>11.3</v>
      </c>
      <c r="H210" s="16">
        <v>11.3</v>
      </c>
    </row>
    <row r="211" spans="1:8" ht="31.5">
      <c r="A211" s="15" t="s">
        <v>711</v>
      </c>
      <c r="B211" s="42">
        <v>907</v>
      </c>
      <c r="C211" s="26">
        <v>7</v>
      </c>
      <c r="D211" s="26">
        <v>9</v>
      </c>
      <c r="E211" s="27" t="s">
        <v>220</v>
      </c>
      <c r="F211" s="28" t="s">
        <v>710</v>
      </c>
      <c r="G211" s="16">
        <v>11.3</v>
      </c>
      <c r="H211" s="16">
        <v>11.3</v>
      </c>
    </row>
    <row r="212" spans="1:8" ht="63">
      <c r="A212" s="15" t="s">
        <v>219</v>
      </c>
      <c r="B212" s="42">
        <v>907</v>
      </c>
      <c r="C212" s="26">
        <v>7</v>
      </c>
      <c r="D212" s="26">
        <v>9</v>
      </c>
      <c r="E212" s="27" t="s">
        <v>218</v>
      </c>
      <c r="F212" s="28" t="s">
        <v>698</v>
      </c>
      <c r="G212" s="16">
        <v>15</v>
      </c>
      <c r="H212" s="16">
        <v>15</v>
      </c>
    </row>
    <row r="213" spans="1:8" ht="94.5">
      <c r="A213" s="15" t="s">
        <v>217</v>
      </c>
      <c r="B213" s="42">
        <v>907</v>
      </c>
      <c r="C213" s="26">
        <v>7</v>
      </c>
      <c r="D213" s="26">
        <v>9</v>
      </c>
      <c r="E213" s="27" t="s">
        <v>216</v>
      </c>
      <c r="F213" s="28" t="s">
        <v>698</v>
      </c>
      <c r="G213" s="16">
        <v>15</v>
      </c>
      <c r="H213" s="16">
        <v>15</v>
      </c>
    </row>
    <row r="214" spans="1:8" ht="126">
      <c r="A214" s="15" t="s">
        <v>215</v>
      </c>
      <c r="B214" s="42">
        <v>907</v>
      </c>
      <c r="C214" s="26">
        <v>7</v>
      </c>
      <c r="D214" s="26">
        <v>9</v>
      </c>
      <c r="E214" s="27" t="s">
        <v>214</v>
      </c>
      <c r="F214" s="28" t="s">
        <v>698</v>
      </c>
      <c r="G214" s="16">
        <v>10</v>
      </c>
      <c r="H214" s="16">
        <v>10</v>
      </c>
    </row>
    <row r="215" spans="1:8" ht="31.5">
      <c r="A215" s="15" t="s">
        <v>711</v>
      </c>
      <c r="B215" s="42">
        <v>907</v>
      </c>
      <c r="C215" s="26">
        <v>7</v>
      </c>
      <c r="D215" s="26">
        <v>9</v>
      </c>
      <c r="E215" s="27" t="s">
        <v>214</v>
      </c>
      <c r="F215" s="28" t="s">
        <v>710</v>
      </c>
      <c r="G215" s="16">
        <v>10</v>
      </c>
      <c r="H215" s="16">
        <v>10</v>
      </c>
    </row>
    <row r="216" spans="1:8" ht="78.75">
      <c r="A216" s="15" t="s">
        <v>213</v>
      </c>
      <c r="B216" s="42">
        <v>907</v>
      </c>
      <c r="C216" s="26">
        <v>7</v>
      </c>
      <c r="D216" s="26">
        <v>9</v>
      </c>
      <c r="E216" s="27" t="s">
        <v>212</v>
      </c>
      <c r="F216" s="28" t="s">
        <v>698</v>
      </c>
      <c r="G216" s="16">
        <v>5</v>
      </c>
      <c r="H216" s="16">
        <v>5</v>
      </c>
    </row>
    <row r="217" spans="1:8" ht="31.5">
      <c r="A217" s="15" t="s">
        <v>711</v>
      </c>
      <c r="B217" s="42">
        <v>907</v>
      </c>
      <c r="C217" s="26">
        <v>7</v>
      </c>
      <c r="D217" s="26">
        <v>9</v>
      </c>
      <c r="E217" s="27" t="s">
        <v>212</v>
      </c>
      <c r="F217" s="28" t="s">
        <v>710</v>
      </c>
      <c r="G217" s="16">
        <v>5</v>
      </c>
      <c r="H217" s="16">
        <v>5</v>
      </c>
    </row>
    <row r="218" spans="1:8" ht="47.25">
      <c r="A218" s="15" t="s">
        <v>211</v>
      </c>
      <c r="B218" s="42">
        <v>907</v>
      </c>
      <c r="C218" s="26">
        <v>7</v>
      </c>
      <c r="D218" s="26">
        <v>9</v>
      </c>
      <c r="E218" s="27" t="s">
        <v>210</v>
      </c>
      <c r="F218" s="28" t="s">
        <v>698</v>
      </c>
      <c r="G218" s="16">
        <v>15</v>
      </c>
      <c r="H218" s="16">
        <v>15</v>
      </c>
    </row>
    <row r="219" spans="1:8" ht="60" customHeight="1">
      <c r="A219" s="15" t="s">
        <v>209</v>
      </c>
      <c r="B219" s="42">
        <v>907</v>
      </c>
      <c r="C219" s="26">
        <v>7</v>
      </c>
      <c r="D219" s="26">
        <v>9</v>
      </c>
      <c r="E219" s="27" t="s">
        <v>208</v>
      </c>
      <c r="F219" s="28" t="s">
        <v>698</v>
      </c>
      <c r="G219" s="16">
        <v>15</v>
      </c>
      <c r="H219" s="16">
        <v>15</v>
      </c>
    </row>
    <row r="220" spans="1:8" ht="110.25">
      <c r="A220" s="15" t="s">
        <v>207</v>
      </c>
      <c r="B220" s="42">
        <v>907</v>
      </c>
      <c r="C220" s="26">
        <v>7</v>
      </c>
      <c r="D220" s="26">
        <v>9</v>
      </c>
      <c r="E220" s="27" t="s">
        <v>206</v>
      </c>
      <c r="F220" s="28" t="s">
        <v>698</v>
      </c>
      <c r="G220" s="16">
        <v>15</v>
      </c>
      <c r="H220" s="16">
        <v>15</v>
      </c>
    </row>
    <row r="221" spans="1:8" ht="31.5">
      <c r="A221" s="15" t="s">
        <v>711</v>
      </c>
      <c r="B221" s="42">
        <v>907</v>
      </c>
      <c r="C221" s="26">
        <v>7</v>
      </c>
      <c r="D221" s="26">
        <v>9</v>
      </c>
      <c r="E221" s="27" t="s">
        <v>206</v>
      </c>
      <c r="F221" s="28" t="s">
        <v>710</v>
      </c>
      <c r="G221" s="16">
        <v>15</v>
      </c>
      <c r="H221" s="16">
        <v>15</v>
      </c>
    </row>
    <row r="222" spans="1:8">
      <c r="A222" s="15" t="s">
        <v>739</v>
      </c>
      <c r="B222" s="42">
        <v>907</v>
      </c>
      <c r="C222" s="26">
        <v>10</v>
      </c>
      <c r="D222" s="26">
        <v>0</v>
      </c>
      <c r="E222" s="27" t="s">
        <v>698</v>
      </c>
      <c r="F222" s="28" t="s">
        <v>698</v>
      </c>
      <c r="G222" s="16">
        <v>5154.1000000000004</v>
      </c>
      <c r="H222" s="16">
        <v>4882.8999999999996</v>
      </c>
    </row>
    <row r="223" spans="1:8">
      <c r="A223" s="15" t="s">
        <v>205</v>
      </c>
      <c r="B223" s="42">
        <v>907</v>
      </c>
      <c r="C223" s="26">
        <v>10</v>
      </c>
      <c r="D223" s="26">
        <v>4</v>
      </c>
      <c r="E223" s="27" t="s">
        <v>698</v>
      </c>
      <c r="F223" s="28" t="s">
        <v>698</v>
      </c>
      <c r="G223" s="16">
        <v>5154.1000000000004</v>
      </c>
      <c r="H223" s="16">
        <v>4882.8999999999996</v>
      </c>
    </row>
    <row r="224" spans="1:8" ht="47.25">
      <c r="A224" s="15" t="s">
        <v>715</v>
      </c>
      <c r="B224" s="42">
        <v>907</v>
      </c>
      <c r="C224" s="26">
        <v>10</v>
      </c>
      <c r="D224" s="26">
        <v>4</v>
      </c>
      <c r="E224" s="27" t="s">
        <v>714</v>
      </c>
      <c r="F224" s="28" t="s">
        <v>698</v>
      </c>
      <c r="G224" s="16">
        <v>5154.1000000000004</v>
      </c>
      <c r="H224" s="16">
        <v>4882.8999999999996</v>
      </c>
    </row>
    <row r="225" spans="1:8" ht="31.5">
      <c r="A225" s="15" t="s">
        <v>734</v>
      </c>
      <c r="B225" s="42">
        <v>907</v>
      </c>
      <c r="C225" s="26">
        <v>10</v>
      </c>
      <c r="D225" s="26">
        <v>4</v>
      </c>
      <c r="E225" s="27" t="s">
        <v>733</v>
      </c>
      <c r="F225" s="28" t="s">
        <v>698</v>
      </c>
      <c r="G225" s="16">
        <v>5154.1000000000004</v>
      </c>
      <c r="H225" s="16">
        <v>4882.8999999999996</v>
      </c>
    </row>
    <row r="226" spans="1:8" ht="63">
      <c r="A226" s="15" t="s">
        <v>204</v>
      </c>
      <c r="B226" s="42">
        <v>907</v>
      </c>
      <c r="C226" s="26">
        <v>10</v>
      </c>
      <c r="D226" s="26">
        <v>4</v>
      </c>
      <c r="E226" s="27" t="s">
        <v>203</v>
      </c>
      <c r="F226" s="28" t="s">
        <v>698</v>
      </c>
      <c r="G226" s="16">
        <v>5154.1000000000004</v>
      </c>
      <c r="H226" s="16">
        <v>4882.8999999999996</v>
      </c>
    </row>
    <row r="227" spans="1:8" ht="31.5">
      <c r="A227" s="15" t="s">
        <v>709</v>
      </c>
      <c r="B227" s="42">
        <v>907</v>
      </c>
      <c r="C227" s="26">
        <v>10</v>
      </c>
      <c r="D227" s="26">
        <v>4</v>
      </c>
      <c r="E227" s="27" t="s">
        <v>203</v>
      </c>
      <c r="F227" s="28" t="s">
        <v>708</v>
      </c>
      <c r="G227" s="16">
        <v>5154.1000000000004</v>
      </c>
      <c r="H227" s="16">
        <v>4882.8999999999996</v>
      </c>
    </row>
    <row r="228" spans="1:8" s="19" customFormat="1" ht="18.600000000000001" customHeight="1">
      <c r="A228" s="17" t="s">
        <v>196</v>
      </c>
      <c r="B228" s="43">
        <v>910</v>
      </c>
      <c r="C228" s="23">
        <v>0</v>
      </c>
      <c r="D228" s="23">
        <v>0</v>
      </c>
      <c r="E228" s="24" t="s">
        <v>698</v>
      </c>
      <c r="F228" s="25" t="s">
        <v>698</v>
      </c>
      <c r="G228" s="18">
        <v>60314.1</v>
      </c>
      <c r="H228" s="18">
        <v>64031.5</v>
      </c>
    </row>
    <row r="229" spans="1:8">
      <c r="A229" s="15" t="s">
        <v>717</v>
      </c>
      <c r="B229" s="42">
        <v>910</v>
      </c>
      <c r="C229" s="26">
        <v>1</v>
      </c>
      <c r="D229" s="26">
        <v>0</v>
      </c>
      <c r="E229" s="27" t="s">
        <v>698</v>
      </c>
      <c r="F229" s="28" t="s">
        <v>698</v>
      </c>
      <c r="G229" s="16">
        <v>12661.2</v>
      </c>
      <c r="H229" s="16">
        <v>16387.400000000001</v>
      </c>
    </row>
    <row r="230" spans="1:8" ht="47.25">
      <c r="A230" s="15" t="s">
        <v>716</v>
      </c>
      <c r="B230" s="42">
        <v>910</v>
      </c>
      <c r="C230" s="26">
        <v>1</v>
      </c>
      <c r="D230" s="26">
        <v>6</v>
      </c>
      <c r="E230" s="27" t="s">
        <v>698</v>
      </c>
      <c r="F230" s="28" t="s">
        <v>698</v>
      </c>
      <c r="G230" s="16">
        <v>6456</v>
      </c>
      <c r="H230" s="16">
        <v>6443.3</v>
      </c>
    </row>
    <row r="231" spans="1:8" ht="47.25">
      <c r="A231" s="15" t="s">
        <v>715</v>
      </c>
      <c r="B231" s="42">
        <v>910</v>
      </c>
      <c r="C231" s="26">
        <v>1</v>
      </c>
      <c r="D231" s="26">
        <v>6</v>
      </c>
      <c r="E231" s="27" t="s">
        <v>714</v>
      </c>
      <c r="F231" s="28" t="s">
        <v>698</v>
      </c>
      <c r="G231" s="16">
        <v>5121.3</v>
      </c>
      <c r="H231" s="16">
        <v>4975</v>
      </c>
    </row>
    <row r="232" spans="1:8">
      <c r="A232" s="15" t="s">
        <v>713</v>
      </c>
      <c r="B232" s="42">
        <v>910</v>
      </c>
      <c r="C232" s="26">
        <v>1</v>
      </c>
      <c r="D232" s="26">
        <v>6</v>
      </c>
      <c r="E232" s="27" t="s">
        <v>712</v>
      </c>
      <c r="F232" s="28" t="s">
        <v>698</v>
      </c>
      <c r="G232" s="16">
        <v>5121.3</v>
      </c>
      <c r="H232" s="16">
        <v>4975</v>
      </c>
    </row>
    <row r="233" spans="1:8" ht="31.5">
      <c r="A233" s="15" t="s">
        <v>701</v>
      </c>
      <c r="B233" s="42">
        <v>910</v>
      </c>
      <c r="C233" s="26">
        <v>1</v>
      </c>
      <c r="D233" s="26">
        <v>6</v>
      </c>
      <c r="E233" s="27" t="s">
        <v>706</v>
      </c>
      <c r="F233" s="28" t="s">
        <v>698</v>
      </c>
      <c r="G233" s="16">
        <v>4621.3</v>
      </c>
      <c r="H233" s="16">
        <v>4475</v>
      </c>
    </row>
    <row r="234" spans="1:8" ht="78.75">
      <c r="A234" s="15" t="s">
        <v>697</v>
      </c>
      <c r="B234" s="42">
        <v>910</v>
      </c>
      <c r="C234" s="26">
        <v>1</v>
      </c>
      <c r="D234" s="26">
        <v>6</v>
      </c>
      <c r="E234" s="27" t="s">
        <v>706</v>
      </c>
      <c r="F234" s="28" t="s">
        <v>696</v>
      </c>
      <c r="G234" s="16">
        <v>4449.5</v>
      </c>
      <c r="H234" s="16">
        <v>4297.1000000000004</v>
      </c>
    </row>
    <row r="235" spans="1:8" ht="31.5">
      <c r="A235" s="15" t="s">
        <v>711</v>
      </c>
      <c r="B235" s="42">
        <v>910</v>
      </c>
      <c r="C235" s="26">
        <v>1</v>
      </c>
      <c r="D235" s="26">
        <v>6</v>
      </c>
      <c r="E235" s="27" t="s">
        <v>706</v>
      </c>
      <c r="F235" s="28" t="s">
        <v>710</v>
      </c>
      <c r="G235" s="16">
        <v>171.4</v>
      </c>
      <c r="H235" s="16">
        <v>177.5</v>
      </c>
    </row>
    <row r="236" spans="1:8">
      <c r="A236" s="15" t="s">
        <v>707</v>
      </c>
      <c r="B236" s="42">
        <v>910</v>
      </c>
      <c r="C236" s="26">
        <v>1</v>
      </c>
      <c r="D236" s="26">
        <v>6</v>
      </c>
      <c r="E236" s="27" t="s">
        <v>706</v>
      </c>
      <c r="F236" s="28" t="s">
        <v>705</v>
      </c>
      <c r="G236" s="16">
        <v>0.4</v>
      </c>
      <c r="H236" s="16">
        <v>0.4</v>
      </c>
    </row>
    <row r="237" spans="1:8" ht="63">
      <c r="A237" s="15" t="s">
        <v>699</v>
      </c>
      <c r="B237" s="42">
        <v>910</v>
      </c>
      <c r="C237" s="26">
        <v>1</v>
      </c>
      <c r="D237" s="26">
        <v>6</v>
      </c>
      <c r="E237" s="27" t="s">
        <v>704</v>
      </c>
      <c r="F237" s="28" t="s">
        <v>698</v>
      </c>
      <c r="G237" s="16">
        <v>500</v>
      </c>
      <c r="H237" s="16">
        <v>500</v>
      </c>
    </row>
    <row r="238" spans="1:8" ht="78.75">
      <c r="A238" s="15" t="s">
        <v>697</v>
      </c>
      <c r="B238" s="42">
        <v>910</v>
      </c>
      <c r="C238" s="26">
        <v>1</v>
      </c>
      <c r="D238" s="26">
        <v>6</v>
      </c>
      <c r="E238" s="27" t="s">
        <v>704</v>
      </c>
      <c r="F238" s="28" t="s">
        <v>696</v>
      </c>
      <c r="G238" s="16">
        <v>500</v>
      </c>
      <c r="H238" s="16">
        <v>500</v>
      </c>
    </row>
    <row r="239" spans="1:8" ht="63">
      <c r="A239" s="15" t="s">
        <v>171</v>
      </c>
      <c r="B239" s="42">
        <v>910</v>
      </c>
      <c r="C239" s="26">
        <v>1</v>
      </c>
      <c r="D239" s="26">
        <v>6</v>
      </c>
      <c r="E239" s="27" t="s">
        <v>170</v>
      </c>
      <c r="F239" s="28" t="s">
        <v>698</v>
      </c>
      <c r="G239" s="16">
        <v>1334.7</v>
      </c>
      <c r="H239" s="16">
        <v>1468.3</v>
      </c>
    </row>
    <row r="240" spans="1:8" ht="31.5">
      <c r="A240" s="15" t="s">
        <v>169</v>
      </c>
      <c r="B240" s="42">
        <v>910</v>
      </c>
      <c r="C240" s="26">
        <v>1</v>
      </c>
      <c r="D240" s="26">
        <v>6</v>
      </c>
      <c r="E240" s="27" t="s">
        <v>168</v>
      </c>
      <c r="F240" s="28" t="s">
        <v>698</v>
      </c>
      <c r="G240" s="16">
        <v>1334.7</v>
      </c>
      <c r="H240" s="16">
        <v>1468.3</v>
      </c>
    </row>
    <row r="241" spans="1:8" ht="47.25">
      <c r="A241" s="15" t="s">
        <v>194</v>
      </c>
      <c r="B241" s="42">
        <v>910</v>
      </c>
      <c r="C241" s="26">
        <v>1</v>
      </c>
      <c r="D241" s="26">
        <v>6</v>
      </c>
      <c r="E241" s="27" t="s">
        <v>193</v>
      </c>
      <c r="F241" s="28" t="s">
        <v>698</v>
      </c>
      <c r="G241" s="16">
        <v>28.1</v>
      </c>
      <c r="H241" s="16">
        <v>30.9</v>
      </c>
    </row>
    <row r="242" spans="1:8" ht="31.5">
      <c r="A242" s="15" t="s">
        <v>711</v>
      </c>
      <c r="B242" s="42">
        <v>910</v>
      </c>
      <c r="C242" s="26">
        <v>1</v>
      </c>
      <c r="D242" s="26">
        <v>6</v>
      </c>
      <c r="E242" s="27" t="s">
        <v>193</v>
      </c>
      <c r="F242" s="28" t="s">
        <v>710</v>
      </c>
      <c r="G242" s="16">
        <v>28.1</v>
      </c>
      <c r="H242" s="16">
        <v>30.9</v>
      </c>
    </row>
    <row r="243" spans="1:8" ht="31.5">
      <c r="A243" s="15" t="s">
        <v>192</v>
      </c>
      <c r="B243" s="42">
        <v>910</v>
      </c>
      <c r="C243" s="26">
        <v>1</v>
      </c>
      <c r="D243" s="26">
        <v>6</v>
      </c>
      <c r="E243" s="27" t="s">
        <v>191</v>
      </c>
      <c r="F243" s="28" t="s">
        <v>698</v>
      </c>
      <c r="G243" s="16">
        <v>1306.5999999999999</v>
      </c>
      <c r="H243" s="16">
        <v>1437.4</v>
      </c>
    </row>
    <row r="244" spans="1:8" ht="31.5">
      <c r="A244" s="15" t="s">
        <v>711</v>
      </c>
      <c r="B244" s="42">
        <v>910</v>
      </c>
      <c r="C244" s="26">
        <v>1</v>
      </c>
      <c r="D244" s="26">
        <v>6</v>
      </c>
      <c r="E244" s="27" t="s">
        <v>191</v>
      </c>
      <c r="F244" s="28" t="s">
        <v>710</v>
      </c>
      <c r="G244" s="16">
        <v>1306.5999999999999</v>
      </c>
      <c r="H244" s="16">
        <v>1437.4</v>
      </c>
    </row>
    <row r="245" spans="1:8">
      <c r="A245" s="15" t="s">
        <v>79</v>
      </c>
      <c r="B245" s="42">
        <v>910</v>
      </c>
      <c r="C245" s="26">
        <v>1</v>
      </c>
      <c r="D245" s="26">
        <v>13</v>
      </c>
      <c r="E245" s="27" t="s">
        <v>698</v>
      </c>
      <c r="F245" s="28" t="s">
        <v>698</v>
      </c>
      <c r="G245" s="16">
        <v>6205.2</v>
      </c>
      <c r="H245" s="16">
        <v>9944.1</v>
      </c>
    </row>
    <row r="246" spans="1:8">
      <c r="A246" s="15" t="s">
        <v>190</v>
      </c>
      <c r="B246" s="42">
        <v>910</v>
      </c>
      <c r="C246" s="26">
        <v>1</v>
      </c>
      <c r="D246" s="26">
        <v>13</v>
      </c>
      <c r="E246" s="27" t="s">
        <v>189</v>
      </c>
      <c r="F246" s="28" t="s">
        <v>698</v>
      </c>
      <c r="G246" s="16">
        <v>5382.1</v>
      </c>
      <c r="H246" s="16">
        <v>9044.4</v>
      </c>
    </row>
    <row r="247" spans="1:8" ht="31.5">
      <c r="A247" s="15" t="s">
        <v>188</v>
      </c>
      <c r="B247" s="42">
        <v>910</v>
      </c>
      <c r="C247" s="26">
        <v>1</v>
      </c>
      <c r="D247" s="26">
        <v>13</v>
      </c>
      <c r="E247" s="27" t="s">
        <v>187</v>
      </c>
      <c r="F247" s="28" t="s">
        <v>698</v>
      </c>
      <c r="G247" s="16">
        <v>4444.1000000000004</v>
      </c>
      <c r="H247" s="16">
        <v>8106.4</v>
      </c>
    </row>
    <row r="248" spans="1:8" ht="78.75">
      <c r="A248" s="15" t="s">
        <v>697</v>
      </c>
      <c r="B248" s="42">
        <v>910</v>
      </c>
      <c r="C248" s="26">
        <v>1</v>
      </c>
      <c r="D248" s="26">
        <v>13</v>
      </c>
      <c r="E248" s="27" t="s">
        <v>187</v>
      </c>
      <c r="F248" s="28" t="s">
        <v>696</v>
      </c>
      <c r="G248" s="16">
        <v>4315.5</v>
      </c>
      <c r="H248" s="16">
        <v>7977.7</v>
      </c>
    </row>
    <row r="249" spans="1:8" ht="31.5">
      <c r="A249" s="15" t="s">
        <v>711</v>
      </c>
      <c r="B249" s="42">
        <v>910</v>
      </c>
      <c r="C249" s="26">
        <v>1</v>
      </c>
      <c r="D249" s="26">
        <v>13</v>
      </c>
      <c r="E249" s="27" t="s">
        <v>187</v>
      </c>
      <c r="F249" s="28" t="s">
        <v>710</v>
      </c>
      <c r="G249" s="16">
        <v>126.9</v>
      </c>
      <c r="H249" s="16">
        <v>127</v>
      </c>
    </row>
    <row r="250" spans="1:8">
      <c r="A250" s="15" t="s">
        <v>707</v>
      </c>
      <c r="B250" s="42">
        <v>910</v>
      </c>
      <c r="C250" s="26">
        <v>1</v>
      </c>
      <c r="D250" s="26">
        <v>13</v>
      </c>
      <c r="E250" s="27" t="s">
        <v>187</v>
      </c>
      <c r="F250" s="28" t="s">
        <v>705</v>
      </c>
      <c r="G250" s="16">
        <v>1.7</v>
      </c>
      <c r="H250" s="16">
        <v>1.7</v>
      </c>
    </row>
    <row r="251" spans="1:8" ht="63">
      <c r="A251" s="15" t="s">
        <v>699</v>
      </c>
      <c r="B251" s="42">
        <v>910</v>
      </c>
      <c r="C251" s="26">
        <v>1</v>
      </c>
      <c r="D251" s="26">
        <v>13</v>
      </c>
      <c r="E251" s="27" t="s">
        <v>195</v>
      </c>
      <c r="F251" s="28" t="s">
        <v>698</v>
      </c>
      <c r="G251" s="16">
        <v>938</v>
      </c>
      <c r="H251" s="16">
        <v>938</v>
      </c>
    </row>
    <row r="252" spans="1:8" ht="78.75">
      <c r="A252" s="15" t="s">
        <v>697</v>
      </c>
      <c r="B252" s="42">
        <v>910</v>
      </c>
      <c r="C252" s="26">
        <v>1</v>
      </c>
      <c r="D252" s="26">
        <v>13</v>
      </c>
      <c r="E252" s="27" t="s">
        <v>195</v>
      </c>
      <c r="F252" s="28" t="s">
        <v>696</v>
      </c>
      <c r="G252" s="16">
        <v>938</v>
      </c>
      <c r="H252" s="16">
        <v>938</v>
      </c>
    </row>
    <row r="253" spans="1:8" ht="63">
      <c r="A253" s="15" t="s">
        <v>171</v>
      </c>
      <c r="B253" s="42">
        <v>910</v>
      </c>
      <c r="C253" s="26">
        <v>1</v>
      </c>
      <c r="D253" s="26">
        <v>13</v>
      </c>
      <c r="E253" s="27" t="s">
        <v>170</v>
      </c>
      <c r="F253" s="28" t="s">
        <v>698</v>
      </c>
      <c r="G253" s="16">
        <v>823.1</v>
      </c>
      <c r="H253" s="16">
        <v>899.7</v>
      </c>
    </row>
    <row r="254" spans="1:8" ht="31.5">
      <c r="A254" s="15" t="s">
        <v>169</v>
      </c>
      <c r="B254" s="42">
        <v>910</v>
      </c>
      <c r="C254" s="26">
        <v>1</v>
      </c>
      <c r="D254" s="26">
        <v>13</v>
      </c>
      <c r="E254" s="27" t="s">
        <v>168</v>
      </c>
      <c r="F254" s="28" t="s">
        <v>698</v>
      </c>
      <c r="G254" s="16">
        <v>823.1</v>
      </c>
      <c r="H254" s="16">
        <v>899.7</v>
      </c>
    </row>
    <row r="255" spans="1:8" ht="47.25">
      <c r="A255" s="15" t="s">
        <v>194</v>
      </c>
      <c r="B255" s="42">
        <v>910</v>
      </c>
      <c r="C255" s="26">
        <v>1</v>
      </c>
      <c r="D255" s="26">
        <v>13</v>
      </c>
      <c r="E255" s="27" t="s">
        <v>193</v>
      </c>
      <c r="F255" s="28" t="s">
        <v>698</v>
      </c>
      <c r="G255" s="16">
        <v>102.4</v>
      </c>
      <c r="H255" s="16">
        <v>106.9</v>
      </c>
    </row>
    <row r="256" spans="1:8" ht="31.5">
      <c r="A256" s="15" t="s">
        <v>711</v>
      </c>
      <c r="B256" s="42">
        <v>910</v>
      </c>
      <c r="C256" s="26">
        <v>1</v>
      </c>
      <c r="D256" s="26">
        <v>13</v>
      </c>
      <c r="E256" s="27" t="s">
        <v>193</v>
      </c>
      <c r="F256" s="28" t="s">
        <v>710</v>
      </c>
      <c r="G256" s="16">
        <v>102.4</v>
      </c>
      <c r="H256" s="16">
        <v>106.9</v>
      </c>
    </row>
    <row r="257" spans="1:8" ht="31.5">
      <c r="A257" s="15" t="s">
        <v>192</v>
      </c>
      <c r="B257" s="42">
        <v>910</v>
      </c>
      <c r="C257" s="26">
        <v>1</v>
      </c>
      <c r="D257" s="26">
        <v>13</v>
      </c>
      <c r="E257" s="27" t="s">
        <v>191</v>
      </c>
      <c r="F257" s="28" t="s">
        <v>698</v>
      </c>
      <c r="G257" s="16">
        <v>720.7</v>
      </c>
      <c r="H257" s="16">
        <v>792.8</v>
      </c>
    </row>
    <row r="258" spans="1:8" ht="31.5">
      <c r="A258" s="15" t="s">
        <v>711</v>
      </c>
      <c r="B258" s="42">
        <v>910</v>
      </c>
      <c r="C258" s="26">
        <v>1</v>
      </c>
      <c r="D258" s="26">
        <v>13</v>
      </c>
      <c r="E258" s="27" t="s">
        <v>191</v>
      </c>
      <c r="F258" s="28" t="s">
        <v>710</v>
      </c>
      <c r="G258" s="16">
        <v>720.7</v>
      </c>
      <c r="H258" s="16">
        <v>792.8</v>
      </c>
    </row>
    <row r="259" spans="1:8">
      <c r="A259" s="15" t="s">
        <v>29</v>
      </c>
      <c r="B259" s="42">
        <v>910</v>
      </c>
      <c r="C259" s="26">
        <v>7</v>
      </c>
      <c r="D259" s="26">
        <v>0</v>
      </c>
      <c r="E259" s="27" t="s">
        <v>698</v>
      </c>
      <c r="F259" s="28" t="s">
        <v>698</v>
      </c>
      <c r="G259" s="16">
        <v>42</v>
      </c>
      <c r="H259" s="16">
        <v>46</v>
      </c>
    </row>
    <row r="260" spans="1:8" ht="31.5">
      <c r="A260" s="15" t="s">
        <v>28</v>
      </c>
      <c r="B260" s="42">
        <v>910</v>
      </c>
      <c r="C260" s="26">
        <v>7</v>
      </c>
      <c r="D260" s="26">
        <v>5</v>
      </c>
      <c r="E260" s="27" t="s">
        <v>698</v>
      </c>
      <c r="F260" s="28" t="s">
        <v>698</v>
      </c>
      <c r="G260" s="16">
        <v>42</v>
      </c>
      <c r="H260" s="16">
        <v>46</v>
      </c>
    </row>
    <row r="261" spans="1:8" ht="63">
      <c r="A261" s="15" t="s">
        <v>171</v>
      </c>
      <c r="B261" s="42">
        <v>910</v>
      </c>
      <c r="C261" s="26">
        <v>7</v>
      </c>
      <c r="D261" s="26">
        <v>5</v>
      </c>
      <c r="E261" s="27" t="s">
        <v>170</v>
      </c>
      <c r="F261" s="28" t="s">
        <v>698</v>
      </c>
      <c r="G261" s="16">
        <v>42</v>
      </c>
      <c r="H261" s="16">
        <v>46</v>
      </c>
    </row>
    <row r="262" spans="1:8" ht="31.5">
      <c r="A262" s="15" t="s">
        <v>169</v>
      </c>
      <c r="B262" s="42">
        <v>910</v>
      </c>
      <c r="C262" s="26">
        <v>7</v>
      </c>
      <c r="D262" s="26">
        <v>5</v>
      </c>
      <c r="E262" s="27" t="s">
        <v>168</v>
      </c>
      <c r="F262" s="28" t="s">
        <v>698</v>
      </c>
      <c r="G262" s="16">
        <v>42</v>
      </c>
      <c r="H262" s="16">
        <v>46</v>
      </c>
    </row>
    <row r="263" spans="1:8" ht="31.5">
      <c r="A263" s="15" t="s">
        <v>186</v>
      </c>
      <c r="B263" s="42">
        <v>910</v>
      </c>
      <c r="C263" s="26">
        <v>7</v>
      </c>
      <c r="D263" s="26">
        <v>5</v>
      </c>
      <c r="E263" s="27" t="s">
        <v>185</v>
      </c>
      <c r="F263" s="28" t="s">
        <v>698</v>
      </c>
      <c r="G263" s="16">
        <v>42</v>
      </c>
      <c r="H263" s="16">
        <v>46</v>
      </c>
    </row>
    <row r="264" spans="1:8" ht="31.5">
      <c r="A264" s="15" t="s">
        <v>711</v>
      </c>
      <c r="B264" s="42">
        <v>910</v>
      </c>
      <c r="C264" s="26">
        <v>7</v>
      </c>
      <c r="D264" s="26">
        <v>5</v>
      </c>
      <c r="E264" s="27" t="s">
        <v>185</v>
      </c>
      <c r="F264" s="28" t="s">
        <v>710</v>
      </c>
      <c r="G264" s="16">
        <v>42</v>
      </c>
      <c r="H264" s="16">
        <v>46</v>
      </c>
    </row>
    <row r="265" spans="1:8" ht="31.5">
      <c r="A265" s="15" t="s">
        <v>184</v>
      </c>
      <c r="B265" s="42">
        <v>910</v>
      </c>
      <c r="C265" s="26">
        <v>13</v>
      </c>
      <c r="D265" s="26">
        <v>0</v>
      </c>
      <c r="E265" s="27" t="s">
        <v>698</v>
      </c>
      <c r="F265" s="28" t="s">
        <v>698</v>
      </c>
      <c r="G265" s="16">
        <v>73.5</v>
      </c>
      <c r="H265" s="16">
        <v>4.4000000000000004</v>
      </c>
    </row>
    <row r="266" spans="1:8" ht="31.5">
      <c r="A266" s="15" t="s">
        <v>183</v>
      </c>
      <c r="B266" s="42">
        <v>910</v>
      </c>
      <c r="C266" s="26">
        <v>13</v>
      </c>
      <c r="D266" s="26">
        <v>1</v>
      </c>
      <c r="E266" s="27" t="s">
        <v>698</v>
      </c>
      <c r="F266" s="28" t="s">
        <v>698</v>
      </c>
      <c r="G266" s="16">
        <v>73.5</v>
      </c>
      <c r="H266" s="16">
        <v>4.4000000000000004</v>
      </c>
    </row>
    <row r="267" spans="1:8" ht="63">
      <c r="A267" s="15" t="s">
        <v>171</v>
      </c>
      <c r="B267" s="42">
        <v>910</v>
      </c>
      <c r="C267" s="26">
        <v>13</v>
      </c>
      <c r="D267" s="26">
        <v>1</v>
      </c>
      <c r="E267" s="27" t="s">
        <v>170</v>
      </c>
      <c r="F267" s="28" t="s">
        <v>698</v>
      </c>
      <c r="G267" s="16">
        <v>73.5</v>
      </c>
      <c r="H267" s="16">
        <v>4.4000000000000004</v>
      </c>
    </row>
    <row r="268" spans="1:8" ht="31.5">
      <c r="A268" s="15" t="s">
        <v>169</v>
      </c>
      <c r="B268" s="42">
        <v>910</v>
      </c>
      <c r="C268" s="26">
        <v>13</v>
      </c>
      <c r="D268" s="26">
        <v>1</v>
      </c>
      <c r="E268" s="27" t="s">
        <v>168</v>
      </c>
      <c r="F268" s="28" t="s">
        <v>698</v>
      </c>
      <c r="G268" s="16">
        <v>73.5</v>
      </c>
      <c r="H268" s="16">
        <v>4.4000000000000004</v>
      </c>
    </row>
    <row r="269" spans="1:8" ht="31.5">
      <c r="A269" s="15" t="s">
        <v>182</v>
      </c>
      <c r="B269" s="42">
        <v>910</v>
      </c>
      <c r="C269" s="26">
        <v>13</v>
      </c>
      <c r="D269" s="26">
        <v>1</v>
      </c>
      <c r="E269" s="27" t="s">
        <v>180</v>
      </c>
      <c r="F269" s="28" t="s">
        <v>698</v>
      </c>
      <c r="G269" s="16">
        <v>73.5</v>
      </c>
      <c r="H269" s="16">
        <v>4.4000000000000004</v>
      </c>
    </row>
    <row r="270" spans="1:8" ht="31.5">
      <c r="A270" s="15" t="s">
        <v>181</v>
      </c>
      <c r="B270" s="42">
        <v>910</v>
      </c>
      <c r="C270" s="26">
        <v>13</v>
      </c>
      <c r="D270" s="26">
        <v>1</v>
      </c>
      <c r="E270" s="27" t="s">
        <v>180</v>
      </c>
      <c r="F270" s="28" t="s">
        <v>179</v>
      </c>
      <c r="G270" s="16">
        <v>73.5</v>
      </c>
      <c r="H270" s="16">
        <v>4.4000000000000004</v>
      </c>
    </row>
    <row r="271" spans="1:8" ht="47.25">
      <c r="A271" s="15" t="s">
        <v>178</v>
      </c>
      <c r="B271" s="42">
        <v>910</v>
      </c>
      <c r="C271" s="26">
        <v>14</v>
      </c>
      <c r="D271" s="26">
        <v>0</v>
      </c>
      <c r="E271" s="27" t="s">
        <v>698</v>
      </c>
      <c r="F271" s="28" t="s">
        <v>698</v>
      </c>
      <c r="G271" s="16">
        <v>47537.4</v>
      </c>
      <c r="H271" s="16">
        <v>47593.7</v>
      </c>
    </row>
    <row r="272" spans="1:8" ht="47.25">
      <c r="A272" s="15" t="s">
        <v>177</v>
      </c>
      <c r="B272" s="42">
        <v>910</v>
      </c>
      <c r="C272" s="26">
        <v>14</v>
      </c>
      <c r="D272" s="26">
        <v>1</v>
      </c>
      <c r="E272" s="27" t="s">
        <v>698</v>
      </c>
      <c r="F272" s="28" t="s">
        <v>698</v>
      </c>
      <c r="G272" s="16">
        <v>47537.4</v>
      </c>
      <c r="H272" s="16">
        <v>47593.7</v>
      </c>
    </row>
    <row r="273" spans="1:8" ht="63">
      <c r="A273" s="15" t="s">
        <v>171</v>
      </c>
      <c r="B273" s="42">
        <v>910</v>
      </c>
      <c r="C273" s="26">
        <v>14</v>
      </c>
      <c r="D273" s="26">
        <v>1</v>
      </c>
      <c r="E273" s="27" t="s">
        <v>170</v>
      </c>
      <c r="F273" s="28" t="s">
        <v>698</v>
      </c>
      <c r="G273" s="16">
        <v>47537.4</v>
      </c>
      <c r="H273" s="16">
        <v>47593.7</v>
      </c>
    </row>
    <row r="274" spans="1:8" ht="31.5">
      <c r="A274" s="15" t="s">
        <v>169</v>
      </c>
      <c r="B274" s="42">
        <v>910</v>
      </c>
      <c r="C274" s="26">
        <v>14</v>
      </c>
      <c r="D274" s="26">
        <v>1</v>
      </c>
      <c r="E274" s="27" t="s">
        <v>168</v>
      </c>
      <c r="F274" s="28" t="s">
        <v>698</v>
      </c>
      <c r="G274" s="16">
        <v>47537.4</v>
      </c>
      <c r="H274" s="16">
        <v>47593.7</v>
      </c>
    </row>
    <row r="275" spans="1:8" ht="31.5">
      <c r="A275" s="15" t="s">
        <v>176</v>
      </c>
      <c r="B275" s="42">
        <v>910</v>
      </c>
      <c r="C275" s="26">
        <v>14</v>
      </c>
      <c r="D275" s="26">
        <v>1</v>
      </c>
      <c r="E275" s="27" t="s">
        <v>175</v>
      </c>
      <c r="F275" s="28" t="s">
        <v>698</v>
      </c>
      <c r="G275" s="16">
        <v>38101.1</v>
      </c>
      <c r="H275" s="16">
        <v>37871.4</v>
      </c>
    </row>
    <row r="276" spans="1:8">
      <c r="A276" s="15" t="s">
        <v>166</v>
      </c>
      <c r="B276" s="42">
        <v>910</v>
      </c>
      <c r="C276" s="26">
        <v>14</v>
      </c>
      <c r="D276" s="26">
        <v>1</v>
      </c>
      <c r="E276" s="27" t="s">
        <v>175</v>
      </c>
      <c r="F276" s="28" t="s">
        <v>164</v>
      </c>
      <c r="G276" s="16">
        <v>38101.1</v>
      </c>
      <c r="H276" s="16">
        <v>37871.4</v>
      </c>
    </row>
    <row r="277" spans="1:8" ht="63">
      <c r="A277" s="15" t="s">
        <v>174</v>
      </c>
      <c r="B277" s="42">
        <v>910</v>
      </c>
      <c r="C277" s="26">
        <v>14</v>
      </c>
      <c r="D277" s="26">
        <v>1</v>
      </c>
      <c r="E277" s="27" t="s">
        <v>173</v>
      </c>
      <c r="F277" s="28" t="s">
        <v>698</v>
      </c>
      <c r="G277" s="16">
        <v>9436.2999999999993</v>
      </c>
      <c r="H277" s="16">
        <v>9722.2999999999993</v>
      </c>
    </row>
    <row r="278" spans="1:8">
      <c r="A278" s="15" t="s">
        <v>166</v>
      </c>
      <c r="B278" s="42">
        <v>910</v>
      </c>
      <c r="C278" s="26">
        <v>14</v>
      </c>
      <c r="D278" s="26">
        <v>1</v>
      </c>
      <c r="E278" s="27" t="s">
        <v>173</v>
      </c>
      <c r="F278" s="28" t="s">
        <v>164</v>
      </c>
      <c r="G278" s="16">
        <v>9436.2999999999993</v>
      </c>
      <c r="H278" s="16">
        <v>9722.2999999999993</v>
      </c>
    </row>
    <row r="279" spans="1:8" s="19" customFormat="1" ht="31.5">
      <c r="A279" s="17" t="s">
        <v>163</v>
      </c>
      <c r="B279" s="43">
        <v>913</v>
      </c>
      <c r="C279" s="23">
        <v>0</v>
      </c>
      <c r="D279" s="23">
        <v>0</v>
      </c>
      <c r="E279" s="24" t="s">
        <v>698</v>
      </c>
      <c r="F279" s="25" t="s">
        <v>698</v>
      </c>
      <c r="G279" s="18">
        <v>23009.7</v>
      </c>
      <c r="H279" s="18">
        <v>18596.7</v>
      </c>
    </row>
    <row r="280" spans="1:8">
      <c r="A280" s="15" t="s">
        <v>717</v>
      </c>
      <c r="B280" s="42">
        <v>913</v>
      </c>
      <c r="C280" s="26">
        <v>1</v>
      </c>
      <c r="D280" s="26">
        <v>0</v>
      </c>
      <c r="E280" s="27" t="s">
        <v>698</v>
      </c>
      <c r="F280" s="28" t="s">
        <v>698</v>
      </c>
      <c r="G280" s="16">
        <v>15720.4</v>
      </c>
      <c r="H280" s="16">
        <v>15356.8</v>
      </c>
    </row>
    <row r="281" spans="1:8">
      <c r="A281" s="15" t="s">
        <v>79</v>
      </c>
      <c r="B281" s="42">
        <v>913</v>
      </c>
      <c r="C281" s="26">
        <v>1</v>
      </c>
      <c r="D281" s="26">
        <v>13</v>
      </c>
      <c r="E281" s="27" t="s">
        <v>698</v>
      </c>
      <c r="F281" s="28" t="s">
        <v>698</v>
      </c>
      <c r="G281" s="16">
        <v>15720.4</v>
      </c>
      <c r="H281" s="16">
        <v>15356.8</v>
      </c>
    </row>
    <row r="282" spans="1:8" ht="47.25">
      <c r="A282" s="15" t="s">
        <v>715</v>
      </c>
      <c r="B282" s="42">
        <v>913</v>
      </c>
      <c r="C282" s="26">
        <v>1</v>
      </c>
      <c r="D282" s="26">
        <v>13</v>
      </c>
      <c r="E282" s="27" t="s">
        <v>714</v>
      </c>
      <c r="F282" s="28" t="s">
        <v>698</v>
      </c>
      <c r="G282" s="16">
        <v>2686.6</v>
      </c>
      <c r="H282" s="16">
        <v>2605.6</v>
      </c>
    </row>
    <row r="283" spans="1:8">
      <c r="A283" s="15" t="s">
        <v>713</v>
      </c>
      <c r="B283" s="42">
        <v>913</v>
      </c>
      <c r="C283" s="26">
        <v>1</v>
      </c>
      <c r="D283" s="26">
        <v>13</v>
      </c>
      <c r="E283" s="27" t="s">
        <v>712</v>
      </c>
      <c r="F283" s="28" t="s">
        <v>698</v>
      </c>
      <c r="G283" s="16">
        <v>2686.6</v>
      </c>
      <c r="H283" s="16">
        <v>2605.6</v>
      </c>
    </row>
    <row r="284" spans="1:8" ht="31.5">
      <c r="A284" s="15" t="s">
        <v>701</v>
      </c>
      <c r="B284" s="42">
        <v>913</v>
      </c>
      <c r="C284" s="26">
        <v>1</v>
      </c>
      <c r="D284" s="26">
        <v>13</v>
      </c>
      <c r="E284" s="27" t="s">
        <v>706</v>
      </c>
      <c r="F284" s="28" t="s">
        <v>698</v>
      </c>
      <c r="G284" s="16">
        <v>1886.6</v>
      </c>
      <c r="H284" s="16">
        <v>1805.6</v>
      </c>
    </row>
    <row r="285" spans="1:8" ht="78.75">
      <c r="A285" s="15" t="s">
        <v>697</v>
      </c>
      <c r="B285" s="42">
        <v>913</v>
      </c>
      <c r="C285" s="26">
        <v>1</v>
      </c>
      <c r="D285" s="26">
        <v>13</v>
      </c>
      <c r="E285" s="27" t="s">
        <v>706</v>
      </c>
      <c r="F285" s="28" t="s">
        <v>696</v>
      </c>
      <c r="G285" s="16">
        <v>1867.6</v>
      </c>
      <c r="H285" s="16">
        <v>1786.6</v>
      </c>
    </row>
    <row r="286" spans="1:8" ht="31.5">
      <c r="A286" s="15" t="s">
        <v>711</v>
      </c>
      <c r="B286" s="42">
        <v>913</v>
      </c>
      <c r="C286" s="26">
        <v>1</v>
      </c>
      <c r="D286" s="26">
        <v>13</v>
      </c>
      <c r="E286" s="27" t="s">
        <v>706</v>
      </c>
      <c r="F286" s="28" t="s">
        <v>710</v>
      </c>
      <c r="G286" s="16">
        <v>15</v>
      </c>
      <c r="H286" s="16">
        <v>15</v>
      </c>
    </row>
    <row r="287" spans="1:8">
      <c r="A287" s="15" t="s">
        <v>707</v>
      </c>
      <c r="B287" s="42">
        <v>913</v>
      </c>
      <c r="C287" s="26">
        <v>1</v>
      </c>
      <c r="D287" s="26">
        <v>13</v>
      </c>
      <c r="E287" s="27" t="s">
        <v>706</v>
      </c>
      <c r="F287" s="28" t="s">
        <v>705</v>
      </c>
      <c r="G287" s="16">
        <v>4</v>
      </c>
      <c r="H287" s="16">
        <v>4</v>
      </c>
    </row>
    <row r="288" spans="1:8" ht="63">
      <c r="A288" s="15" t="s">
        <v>699</v>
      </c>
      <c r="B288" s="42">
        <v>913</v>
      </c>
      <c r="C288" s="26">
        <v>1</v>
      </c>
      <c r="D288" s="26">
        <v>13</v>
      </c>
      <c r="E288" s="27" t="s">
        <v>704</v>
      </c>
      <c r="F288" s="28" t="s">
        <v>698</v>
      </c>
      <c r="G288" s="16">
        <v>800</v>
      </c>
      <c r="H288" s="16">
        <v>800</v>
      </c>
    </row>
    <row r="289" spans="1:8" ht="78.75">
      <c r="A289" s="15" t="s">
        <v>697</v>
      </c>
      <c r="B289" s="42">
        <v>913</v>
      </c>
      <c r="C289" s="26">
        <v>1</v>
      </c>
      <c r="D289" s="26">
        <v>13</v>
      </c>
      <c r="E289" s="27" t="s">
        <v>704</v>
      </c>
      <c r="F289" s="28" t="s">
        <v>696</v>
      </c>
      <c r="G289" s="16">
        <v>800</v>
      </c>
      <c r="H289" s="16">
        <v>800</v>
      </c>
    </row>
    <row r="290" spans="1:8" ht="31.5">
      <c r="A290" s="15" t="s">
        <v>803</v>
      </c>
      <c r="B290" s="42">
        <v>913</v>
      </c>
      <c r="C290" s="26">
        <v>1</v>
      </c>
      <c r="D290" s="26">
        <v>13</v>
      </c>
      <c r="E290" s="27" t="s">
        <v>802</v>
      </c>
      <c r="F290" s="28" t="s">
        <v>698</v>
      </c>
      <c r="G290" s="16">
        <v>991.9</v>
      </c>
      <c r="H290" s="16">
        <v>991.9</v>
      </c>
    </row>
    <row r="291" spans="1:8" ht="31.5">
      <c r="A291" s="15" t="s">
        <v>801</v>
      </c>
      <c r="B291" s="42">
        <v>913</v>
      </c>
      <c r="C291" s="26">
        <v>1</v>
      </c>
      <c r="D291" s="26">
        <v>13</v>
      </c>
      <c r="E291" s="27" t="s">
        <v>800</v>
      </c>
      <c r="F291" s="28" t="s">
        <v>698</v>
      </c>
      <c r="G291" s="16">
        <v>991.9</v>
      </c>
      <c r="H291" s="16">
        <v>991.9</v>
      </c>
    </row>
    <row r="292" spans="1:8" ht="31.5">
      <c r="A292" s="15" t="s">
        <v>68</v>
      </c>
      <c r="B292" s="42">
        <v>913</v>
      </c>
      <c r="C292" s="26">
        <v>1</v>
      </c>
      <c r="D292" s="26">
        <v>13</v>
      </c>
      <c r="E292" s="27" t="s">
        <v>67</v>
      </c>
      <c r="F292" s="28" t="s">
        <v>698</v>
      </c>
      <c r="G292" s="16">
        <v>991.9</v>
      </c>
      <c r="H292" s="16">
        <v>991.9</v>
      </c>
    </row>
    <row r="293" spans="1:8" ht="31.5">
      <c r="A293" s="15" t="s">
        <v>711</v>
      </c>
      <c r="B293" s="42">
        <v>913</v>
      </c>
      <c r="C293" s="26">
        <v>1</v>
      </c>
      <c r="D293" s="26">
        <v>13</v>
      </c>
      <c r="E293" s="27" t="s">
        <v>67</v>
      </c>
      <c r="F293" s="28" t="s">
        <v>710</v>
      </c>
      <c r="G293" s="16">
        <v>11.2</v>
      </c>
      <c r="H293" s="16">
        <v>11.2</v>
      </c>
    </row>
    <row r="294" spans="1:8">
      <c r="A294" s="15" t="s">
        <v>707</v>
      </c>
      <c r="B294" s="42">
        <v>913</v>
      </c>
      <c r="C294" s="26">
        <v>1</v>
      </c>
      <c r="D294" s="26">
        <v>13</v>
      </c>
      <c r="E294" s="27" t="s">
        <v>67</v>
      </c>
      <c r="F294" s="28" t="s">
        <v>705</v>
      </c>
      <c r="G294" s="16">
        <v>980.7</v>
      </c>
      <c r="H294" s="16">
        <v>980.7</v>
      </c>
    </row>
    <row r="295" spans="1:8" ht="47.25">
      <c r="A295" s="15" t="s">
        <v>162</v>
      </c>
      <c r="B295" s="42">
        <v>913</v>
      </c>
      <c r="C295" s="26">
        <v>1</v>
      </c>
      <c r="D295" s="26">
        <v>13</v>
      </c>
      <c r="E295" s="27" t="s">
        <v>161</v>
      </c>
      <c r="F295" s="28" t="s">
        <v>698</v>
      </c>
      <c r="G295" s="16">
        <v>11341.9</v>
      </c>
      <c r="H295" s="16">
        <v>11059.3</v>
      </c>
    </row>
    <row r="296" spans="1:8" ht="31.5">
      <c r="A296" s="15" t="s">
        <v>160</v>
      </c>
      <c r="B296" s="42">
        <v>913</v>
      </c>
      <c r="C296" s="26">
        <v>1</v>
      </c>
      <c r="D296" s="26">
        <v>13</v>
      </c>
      <c r="E296" s="27" t="s">
        <v>159</v>
      </c>
      <c r="F296" s="28" t="s">
        <v>698</v>
      </c>
      <c r="G296" s="16">
        <v>546.9</v>
      </c>
      <c r="H296" s="16">
        <v>524.9</v>
      </c>
    </row>
    <row r="297" spans="1:8" ht="47.25">
      <c r="A297" s="15" t="s">
        <v>129</v>
      </c>
      <c r="B297" s="42">
        <v>913</v>
      </c>
      <c r="C297" s="26">
        <v>1</v>
      </c>
      <c r="D297" s="26">
        <v>13</v>
      </c>
      <c r="E297" s="27" t="s">
        <v>159</v>
      </c>
      <c r="F297" s="28" t="s">
        <v>127</v>
      </c>
      <c r="G297" s="16">
        <v>546.9</v>
      </c>
      <c r="H297" s="16">
        <v>524.9</v>
      </c>
    </row>
    <row r="298" spans="1:8" ht="19.149999999999999" customHeight="1">
      <c r="A298" s="15" t="s">
        <v>157</v>
      </c>
      <c r="B298" s="42">
        <v>913</v>
      </c>
      <c r="C298" s="26">
        <v>1</v>
      </c>
      <c r="D298" s="26">
        <v>13</v>
      </c>
      <c r="E298" s="27" t="s">
        <v>156</v>
      </c>
      <c r="F298" s="28" t="s">
        <v>698</v>
      </c>
      <c r="G298" s="16">
        <v>10795</v>
      </c>
      <c r="H298" s="16">
        <v>10534.4</v>
      </c>
    </row>
    <row r="299" spans="1:8" ht="47.25">
      <c r="A299" s="15" t="s">
        <v>129</v>
      </c>
      <c r="B299" s="42">
        <v>913</v>
      </c>
      <c r="C299" s="26">
        <v>1</v>
      </c>
      <c r="D299" s="26">
        <v>13</v>
      </c>
      <c r="E299" s="27" t="s">
        <v>156</v>
      </c>
      <c r="F299" s="28" t="s">
        <v>127</v>
      </c>
      <c r="G299" s="16">
        <v>7999</v>
      </c>
      <c r="H299" s="16">
        <v>7738.4</v>
      </c>
    </row>
    <row r="300" spans="1:8" ht="63">
      <c r="A300" s="15" t="s">
        <v>699</v>
      </c>
      <c r="B300" s="42">
        <v>913</v>
      </c>
      <c r="C300" s="26">
        <v>1</v>
      </c>
      <c r="D300" s="26">
        <v>13</v>
      </c>
      <c r="E300" s="27" t="s">
        <v>155</v>
      </c>
      <c r="F300" s="28" t="s">
        <v>698</v>
      </c>
      <c r="G300" s="16">
        <v>2796</v>
      </c>
      <c r="H300" s="16">
        <v>2796</v>
      </c>
    </row>
    <row r="301" spans="1:8" ht="47.25">
      <c r="A301" s="15" t="s">
        <v>129</v>
      </c>
      <c r="B301" s="42">
        <v>913</v>
      </c>
      <c r="C301" s="26">
        <v>1</v>
      </c>
      <c r="D301" s="26">
        <v>13</v>
      </c>
      <c r="E301" s="27" t="s">
        <v>155</v>
      </c>
      <c r="F301" s="28" t="s">
        <v>127</v>
      </c>
      <c r="G301" s="16">
        <v>2796</v>
      </c>
      <c r="H301" s="16">
        <v>2796</v>
      </c>
    </row>
    <row r="302" spans="1:8" ht="63">
      <c r="A302" s="15" t="s">
        <v>150</v>
      </c>
      <c r="B302" s="42">
        <v>913</v>
      </c>
      <c r="C302" s="26">
        <v>1</v>
      </c>
      <c r="D302" s="26">
        <v>13</v>
      </c>
      <c r="E302" s="27" t="s">
        <v>149</v>
      </c>
      <c r="F302" s="28" t="s">
        <v>698</v>
      </c>
      <c r="G302" s="16">
        <v>700</v>
      </c>
      <c r="H302" s="16">
        <v>700</v>
      </c>
    </row>
    <row r="303" spans="1:8" ht="63">
      <c r="A303" s="15" t="s">
        <v>148</v>
      </c>
      <c r="B303" s="42">
        <v>913</v>
      </c>
      <c r="C303" s="26">
        <v>1</v>
      </c>
      <c r="D303" s="26">
        <v>13</v>
      </c>
      <c r="E303" s="27" t="s">
        <v>147</v>
      </c>
      <c r="F303" s="28" t="s">
        <v>698</v>
      </c>
      <c r="G303" s="16">
        <v>700</v>
      </c>
      <c r="H303" s="16">
        <v>700</v>
      </c>
    </row>
    <row r="304" spans="1:8" ht="78.75">
      <c r="A304" s="15" t="s">
        <v>146</v>
      </c>
      <c r="B304" s="42">
        <v>913</v>
      </c>
      <c r="C304" s="26">
        <v>1</v>
      </c>
      <c r="D304" s="26">
        <v>13</v>
      </c>
      <c r="E304" s="27" t="s">
        <v>145</v>
      </c>
      <c r="F304" s="28" t="s">
        <v>698</v>
      </c>
      <c r="G304" s="16">
        <v>550</v>
      </c>
      <c r="H304" s="16">
        <v>550</v>
      </c>
    </row>
    <row r="305" spans="1:8" ht="31.5">
      <c r="A305" s="15" t="s">
        <v>711</v>
      </c>
      <c r="B305" s="42">
        <v>913</v>
      </c>
      <c r="C305" s="26">
        <v>1</v>
      </c>
      <c r="D305" s="26">
        <v>13</v>
      </c>
      <c r="E305" s="27" t="s">
        <v>145</v>
      </c>
      <c r="F305" s="28" t="s">
        <v>710</v>
      </c>
      <c r="G305" s="16">
        <v>550</v>
      </c>
      <c r="H305" s="16">
        <v>550</v>
      </c>
    </row>
    <row r="306" spans="1:8" ht="47.25">
      <c r="A306" s="15" t="s">
        <v>154</v>
      </c>
      <c r="B306" s="42">
        <v>913</v>
      </c>
      <c r="C306" s="26">
        <v>1</v>
      </c>
      <c r="D306" s="26">
        <v>13</v>
      </c>
      <c r="E306" s="27" t="s">
        <v>153</v>
      </c>
      <c r="F306" s="28" t="s">
        <v>698</v>
      </c>
      <c r="G306" s="16">
        <v>150</v>
      </c>
      <c r="H306" s="16">
        <v>150</v>
      </c>
    </row>
    <row r="307" spans="1:8" ht="31.5">
      <c r="A307" s="15" t="s">
        <v>711</v>
      </c>
      <c r="B307" s="42">
        <v>913</v>
      </c>
      <c r="C307" s="26">
        <v>1</v>
      </c>
      <c r="D307" s="26">
        <v>13</v>
      </c>
      <c r="E307" s="27" t="s">
        <v>153</v>
      </c>
      <c r="F307" s="28" t="s">
        <v>710</v>
      </c>
      <c r="G307" s="16">
        <v>150</v>
      </c>
      <c r="H307" s="16">
        <v>150</v>
      </c>
    </row>
    <row r="308" spans="1:8">
      <c r="A308" s="15" t="s">
        <v>766</v>
      </c>
      <c r="B308" s="42">
        <v>913</v>
      </c>
      <c r="C308" s="26">
        <v>4</v>
      </c>
      <c r="D308" s="26">
        <v>0</v>
      </c>
      <c r="E308" s="27" t="s">
        <v>698</v>
      </c>
      <c r="F308" s="28" t="s">
        <v>698</v>
      </c>
      <c r="G308" s="16">
        <v>515</v>
      </c>
      <c r="H308" s="16">
        <v>515</v>
      </c>
    </row>
    <row r="309" spans="1:8" ht="31.5">
      <c r="A309" s="15" t="s">
        <v>38</v>
      </c>
      <c r="B309" s="42">
        <v>913</v>
      </c>
      <c r="C309" s="26">
        <v>4</v>
      </c>
      <c r="D309" s="26">
        <v>12</v>
      </c>
      <c r="E309" s="27" t="s">
        <v>698</v>
      </c>
      <c r="F309" s="28" t="s">
        <v>698</v>
      </c>
      <c r="G309" s="16">
        <v>515</v>
      </c>
      <c r="H309" s="16">
        <v>515</v>
      </c>
    </row>
    <row r="310" spans="1:8" ht="63">
      <c r="A310" s="15" t="s">
        <v>150</v>
      </c>
      <c r="B310" s="42">
        <v>913</v>
      </c>
      <c r="C310" s="26">
        <v>4</v>
      </c>
      <c r="D310" s="26">
        <v>12</v>
      </c>
      <c r="E310" s="27" t="s">
        <v>149</v>
      </c>
      <c r="F310" s="28" t="s">
        <v>698</v>
      </c>
      <c r="G310" s="16">
        <v>515</v>
      </c>
      <c r="H310" s="16">
        <v>515</v>
      </c>
    </row>
    <row r="311" spans="1:8" ht="63">
      <c r="A311" s="15" t="s">
        <v>148</v>
      </c>
      <c r="B311" s="42">
        <v>913</v>
      </c>
      <c r="C311" s="26">
        <v>4</v>
      </c>
      <c r="D311" s="26">
        <v>12</v>
      </c>
      <c r="E311" s="27" t="s">
        <v>147</v>
      </c>
      <c r="F311" s="28" t="s">
        <v>698</v>
      </c>
      <c r="G311" s="16">
        <v>515</v>
      </c>
      <c r="H311" s="16">
        <v>515</v>
      </c>
    </row>
    <row r="312" spans="1:8" ht="78.75">
      <c r="A312" s="15" t="s">
        <v>146</v>
      </c>
      <c r="B312" s="42">
        <v>913</v>
      </c>
      <c r="C312" s="26">
        <v>4</v>
      </c>
      <c r="D312" s="26">
        <v>12</v>
      </c>
      <c r="E312" s="27" t="s">
        <v>145</v>
      </c>
      <c r="F312" s="28" t="s">
        <v>698</v>
      </c>
      <c r="G312" s="16">
        <v>515</v>
      </c>
      <c r="H312" s="16">
        <v>515</v>
      </c>
    </row>
    <row r="313" spans="1:8" ht="31.5">
      <c r="A313" s="15" t="s">
        <v>711</v>
      </c>
      <c r="B313" s="42">
        <v>913</v>
      </c>
      <c r="C313" s="26">
        <v>4</v>
      </c>
      <c r="D313" s="26">
        <v>12</v>
      </c>
      <c r="E313" s="27" t="s">
        <v>145</v>
      </c>
      <c r="F313" s="28" t="s">
        <v>710</v>
      </c>
      <c r="G313" s="16">
        <v>515</v>
      </c>
      <c r="H313" s="16">
        <v>515</v>
      </c>
    </row>
    <row r="314" spans="1:8">
      <c r="A314" s="15" t="s">
        <v>758</v>
      </c>
      <c r="B314" s="42">
        <v>913</v>
      </c>
      <c r="C314" s="26">
        <v>5</v>
      </c>
      <c r="D314" s="26">
        <v>0</v>
      </c>
      <c r="E314" s="27" t="s">
        <v>698</v>
      </c>
      <c r="F314" s="28" t="s">
        <v>698</v>
      </c>
      <c r="G314" s="16">
        <v>224.9</v>
      </c>
      <c r="H314" s="16">
        <v>224.9</v>
      </c>
    </row>
    <row r="315" spans="1:8">
      <c r="A315" s="15" t="s">
        <v>142</v>
      </c>
      <c r="B315" s="42">
        <v>913</v>
      </c>
      <c r="C315" s="26">
        <v>5</v>
      </c>
      <c r="D315" s="26">
        <v>1</v>
      </c>
      <c r="E315" s="27" t="s">
        <v>698</v>
      </c>
      <c r="F315" s="28" t="s">
        <v>698</v>
      </c>
      <c r="G315" s="16">
        <v>224.9</v>
      </c>
      <c r="H315" s="16">
        <v>224.9</v>
      </c>
    </row>
    <row r="316" spans="1:8">
      <c r="A316" s="15" t="s">
        <v>141</v>
      </c>
      <c r="B316" s="42">
        <v>913</v>
      </c>
      <c r="C316" s="26">
        <v>5</v>
      </c>
      <c r="D316" s="26">
        <v>1</v>
      </c>
      <c r="E316" s="27" t="s">
        <v>140</v>
      </c>
      <c r="F316" s="28" t="s">
        <v>698</v>
      </c>
      <c r="G316" s="16">
        <v>224.9</v>
      </c>
      <c r="H316" s="16">
        <v>224.9</v>
      </c>
    </row>
    <row r="317" spans="1:8">
      <c r="A317" s="15" t="s">
        <v>139</v>
      </c>
      <c r="B317" s="42">
        <v>913</v>
      </c>
      <c r="C317" s="26">
        <v>5</v>
      </c>
      <c r="D317" s="26">
        <v>1</v>
      </c>
      <c r="E317" s="27" t="s">
        <v>138</v>
      </c>
      <c r="F317" s="28" t="s">
        <v>698</v>
      </c>
      <c r="G317" s="16">
        <v>224.9</v>
      </c>
      <c r="H317" s="16">
        <v>224.9</v>
      </c>
    </row>
    <row r="318" spans="1:8" ht="31.5">
      <c r="A318" s="15" t="s">
        <v>137</v>
      </c>
      <c r="B318" s="42">
        <v>913</v>
      </c>
      <c r="C318" s="26">
        <v>5</v>
      </c>
      <c r="D318" s="26">
        <v>1</v>
      </c>
      <c r="E318" s="27" t="s">
        <v>136</v>
      </c>
      <c r="F318" s="28" t="s">
        <v>698</v>
      </c>
      <c r="G318" s="16">
        <v>224.9</v>
      </c>
      <c r="H318" s="16">
        <v>224.9</v>
      </c>
    </row>
    <row r="319" spans="1:8" ht="31.5">
      <c r="A319" s="15" t="s">
        <v>711</v>
      </c>
      <c r="B319" s="42">
        <v>913</v>
      </c>
      <c r="C319" s="26">
        <v>5</v>
      </c>
      <c r="D319" s="26">
        <v>1</v>
      </c>
      <c r="E319" s="27" t="s">
        <v>136</v>
      </c>
      <c r="F319" s="28" t="s">
        <v>710</v>
      </c>
      <c r="G319" s="16">
        <v>224.9</v>
      </c>
      <c r="H319" s="16">
        <v>224.9</v>
      </c>
    </row>
    <row r="320" spans="1:8">
      <c r="A320" s="15" t="s">
        <v>29</v>
      </c>
      <c r="B320" s="42">
        <v>913</v>
      </c>
      <c r="C320" s="26">
        <v>7</v>
      </c>
      <c r="D320" s="26">
        <v>0</v>
      </c>
      <c r="E320" s="27" t="s">
        <v>698</v>
      </c>
      <c r="F320" s="28" t="s">
        <v>698</v>
      </c>
      <c r="G320" s="16">
        <v>4049.4</v>
      </c>
      <c r="H320" s="16">
        <v>0</v>
      </c>
    </row>
    <row r="321" spans="1:8">
      <c r="A321" s="15" t="s">
        <v>135</v>
      </c>
      <c r="B321" s="42">
        <v>913</v>
      </c>
      <c r="C321" s="26">
        <v>7</v>
      </c>
      <c r="D321" s="26">
        <v>2</v>
      </c>
      <c r="E321" s="27" t="s">
        <v>698</v>
      </c>
      <c r="F321" s="28" t="s">
        <v>698</v>
      </c>
      <c r="G321" s="16">
        <v>4049.4</v>
      </c>
      <c r="H321" s="16">
        <v>0</v>
      </c>
    </row>
    <row r="322" spans="1:8" ht="31.5">
      <c r="A322" s="15" t="s">
        <v>134</v>
      </c>
      <c r="B322" s="42">
        <v>913</v>
      </c>
      <c r="C322" s="26">
        <v>7</v>
      </c>
      <c r="D322" s="26">
        <v>2</v>
      </c>
      <c r="E322" s="27" t="s">
        <v>133</v>
      </c>
      <c r="F322" s="28" t="s">
        <v>698</v>
      </c>
      <c r="G322" s="16">
        <v>4049.4</v>
      </c>
      <c r="H322" s="16">
        <v>0</v>
      </c>
    </row>
    <row r="323" spans="1:8" ht="31.5">
      <c r="A323" s="15" t="s">
        <v>132</v>
      </c>
      <c r="B323" s="42">
        <v>913</v>
      </c>
      <c r="C323" s="26">
        <v>7</v>
      </c>
      <c r="D323" s="26">
        <v>2</v>
      </c>
      <c r="E323" s="27" t="s">
        <v>131</v>
      </c>
      <c r="F323" s="28" t="s">
        <v>698</v>
      </c>
      <c r="G323" s="16">
        <v>4049.4</v>
      </c>
      <c r="H323" s="16">
        <v>0</v>
      </c>
    </row>
    <row r="324" spans="1:8" ht="78" customHeight="1">
      <c r="A324" s="15" t="s">
        <v>130</v>
      </c>
      <c r="B324" s="42">
        <v>913</v>
      </c>
      <c r="C324" s="26">
        <v>7</v>
      </c>
      <c r="D324" s="26">
        <v>2</v>
      </c>
      <c r="E324" s="27" t="s">
        <v>128</v>
      </c>
      <c r="F324" s="28" t="s">
        <v>698</v>
      </c>
      <c r="G324" s="16">
        <v>4049.4</v>
      </c>
      <c r="H324" s="16">
        <v>0</v>
      </c>
    </row>
    <row r="325" spans="1:8" ht="47.25">
      <c r="A325" s="15" t="s">
        <v>129</v>
      </c>
      <c r="B325" s="42">
        <v>913</v>
      </c>
      <c r="C325" s="26">
        <v>7</v>
      </c>
      <c r="D325" s="26">
        <v>2</v>
      </c>
      <c r="E325" s="27" t="s">
        <v>128</v>
      </c>
      <c r="F325" s="28" t="s">
        <v>127</v>
      </c>
      <c r="G325" s="16">
        <v>4049.4</v>
      </c>
      <c r="H325" s="16">
        <v>0</v>
      </c>
    </row>
    <row r="326" spans="1:8">
      <c r="A326" s="15" t="s">
        <v>120</v>
      </c>
      <c r="B326" s="42">
        <v>913</v>
      </c>
      <c r="C326" s="26">
        <v>12</v>
      </c>
      <c r="D326" s="26">
        <v>0</v>
      </c>
      <c r="E326" s="27" t="s">
        <v>698</v>
      </c>
      <c r="F326" s="28" t="s">
        <v>698</v>
      </c>
      <c r="G326" s="16">
        <v>2500</v>
      </c>
      <c r="H326" s="16">
        <v>2500</v>
      </c>
    </row>
    <row r="327" spans="1:8">
      <c r="A327" s="15" t="s">
        <v>119</v>
      </c>
      <c r="B327" s="42">
        <v>913</v>
      </c>
      <c r="C327" s="26">
        <v>12</v>
      </c>
      <c r="D327" s="26">
        <v>2</v>
      </c>
      <c r="E327" s="27" t="s">
        <v>698</v>
      </c>
      <c r="F327" s="28" t="s">
        <v>698</v>
      </c>
      <c r="G327" s="16">
        <v>2500</v>
      </c>
      <c r="H327" s="16">
        <v>2500</v>
      </c>
    </row>
    <row r="328" spans="1:8" ht="31.5">
      <c r="A328" s="15" t="s">
        <v>118</v>
      </c>
      <c r="B328" s="42">
        <v>913</v>
      </c>
      <c r="C328" s="26">
        <v>12</v>
      </c>
      <c r="D328" s="26">
        <v>2</v>
      </c>
      <c r="E328" s="27" t="s">
        <v>117</v>
      </c>
      <c r="F328" s="28" t="s">
        <v>698</v>
      </c>
      <c r="G328" s="16">
        <v>2500</v>
      </c>
      <c r="H328" s="16">
        <v>2500</v>
      </c>
    </row>
    <row r="329" spans="1:8" ht="31.5">
      <c r="A329" s="15" t="s">
        <v>116</v>
      </c>
      <c r="B329" s="42">
        <v>913</v>
      </c>
      <c r="C329" s="26">
        <v>12</v>
      </c>
      <c r="D329" s="26">
        <v>2</v>
      </c>
      <c r="E329" s="27" t="s">
        <v>115</v>
      </c>
      <c r="F329" s="28" t="s">
        <v>698</v>
      </c>
      <c r="G329" s="16">
        <v>2500</v>
      </c>
      <c r="H329" s="16">
        <v>2500</v>
      </c>
    </row>
    <row r="330" spans="1:8">
      <c r="A330" s="15" t="s">
        <v>707</v>
      </c>
      <c r="B330" s="42">
        <v>913</v>
      </c>
      <c r="C330" s="26">
        <v>12</v>
      </c>
      <c r="D330" s="26">
        <v>2</v>
      </c>
      <c r="E330" s="27" t="s">
        <v>115</v>
      </c>
      <c r="F330" s="28" t="s">
        <v>705</v>
      </c>
      <c r="G330" s="16">
        <v>2500</v>
      </c>
      <c r="H330" s="16">
        <v>2500</v>
      </c>
    </row>
    <row r="331" spans="1:8" s="19" customFormat="1">
      <c r="A331" s="17" t="s">
        <v>114</v>
      </c>
      <c r="B331" s="43">
        <v>916</v>
      </c>
      <c r="C331" s="23">
        <v>0</v>
      </c>
      <c r="D331" s="23">
        <v>0</v>
      </c>
      <c r="E331" s="24" t="s">
        <v>698</v>
      </c>
      <c r="F331" s="25" t="s">
        <v>698</v>
      </c>
      <c r="G331" s="18">
        <v>913.5</v>
      </c>
      <c r="H331" s="18">
        <v>879.6</v>
      </c>
    </row>
    <row r="332" spans="1:8">
      <c r="A332" s="15" t="s">
        <v>717</v>
      </c>
      <c r="B332" s="42">
        <v>916</v>
      </c>
      <c r="C332" s="26">
        <v>1</v>
      </c>
      <c r="D332" s="26">
        <v>0</v>
      </c>
      <c r="E332" s="27" t="s">
        <v>698</v>
      </c>
      <c r="F332" s="28" t="s">
        <v>698</v>
      </c>
      <c r="G332" s="16">
        <v>913.5</v>
      </c>
      <c r="H332" s="16">
        <v>879.6</v>
      </c>
    </row>
    <row r="333" spans="1:8" ht="63">
      <c r="A333" s="15" t="s">
        <v>113</v>
      </c>
      <c r="B333" s="42">
        <v>916</v>
      </c>
      <c r="C333" s="26">
        <v>1</v>
      </c>
      <c r="D333" s="26">
        <v>3</v>
      </c>
      <c r="E333" s="27" t="s">
        <v>698</v>
      </c>
      <c r="F333" s="28" t="s">
        <v>698</v>
      </c>
      <c r="G333" s="16">
        <v>913.5</v>
      </c>
      <c r="H333" s="16">
        <v>879.6</v>
      </c>
    </row>
    <row r="334" spans="1:8" ht="47.25">
      <c r="A334" s="15" t="s">
        <v>715</v>
      </c>
      <c r="B334" s="42">
        <v>916</v>
      </c>
      <c r="C334" s="26">
        <v>1</v>
      </c>
      <c r="D334" s="26">
        <v>3</v>
      </c>
      <c r="E334" s="27" t="s">
        <v>714</v>
      </c>
      <c r="F334" s="28" t="s">
        <v>698</v>
      </c>
      <c r="G334" s="16">
        <v>913.5</v>
      </c>
      <c r="H334" s="16">
        <v>879.6</v>
      </c>
    </row>
    <row r="335" spans="1:8">
      <c r="A335" s="15" t="s">
        <v>713</v>
      </c>
      <c r="B335" s="42">
        <v>916</v>
      </c>
      <c r="C335" s="26">
        <v>1</v>
      </c>
      <c r="D335" s="26">
        <v>3</v>
      </c>
      <c r="E335" s="27" t="s">
        <v>712</v>
      </c>
      <c r="F335" s="28" t="s">
        <v>698</v>
      </c>
      <c r="G335" s="16">
        <v>208.5</v>
      </c>
      <c r="H335" s="16">
        <v>199.6</v>
      </c>
    </row>
    <row r="336" spans="1:8" ht="31.5">
      <c r="A336" s="15" t="s">
        <v>701</v>
      </c>
      <c r="B336" s="42">
        <v>916</v>
      </c>
      <c r="C336" s="26">
        <v>1</v>
      </c>
      <c r="D336" s="26">
        <v>3</v>
      </c>
      <c r="E336" s="27" t="s">
        <v>706</v>
      </c>
      <c r="F336" s="28" t="s">
        <v>698</v>
      </c>
      <c r="G336" s="16">
        <v>208.5</v>
      </c>
      <c r="H336" s="16">
        <v>199.6</v>
      </c>
    </row>
    <row r="337" spans="1:8" ht="78.75">
      <c r="A337" s="15" t="s">
        <v>697</v>
      </c>
      <c r="B337" s="42">
        <v>916</v>
      </c>
      <c r="C337" s="26">
        <v>1</v>
      </c>
      <c r="D337" s="26">
        <v>3</v>
      </c>
      <c r="E337" s="27" t="s">
        <v>706</v>
      </c>
      <c r="F337" s="28" t="s">
        <v>696</v>
      </c>
      <c r="G337" s="16">
        <v>203.6</v>
      </c>
      <c r="H337" s="16">
        <v>194.7</v>
      </c>
    </row>
    <row r="338" spans="1:8" ht="31.5">
      <c r="A338" s="15" t="s">
        <v>711</v>
      </c>
      <c r="B338" s="42">
        <v>916</v>
      </c>
      <c r="C338" s="26">
        <v>1</v>
      </c>
      <c r="D338" s="26">
        <v>3</v>
      </c>
      <c r="E338" s="27" t="s">
        <v>706</v>
      </c>
      <c r="F338" s="28" t="s">
        <v>710</v>
      </c>
      <c r="G338" s="16">
        <v>4.9000000000000004</v>
      </c>
      <c r="H338" s="16">
        <v>4.9000000000000004</v>
      </c>
    </row>
    <row r="339" spans="1:8" ht="31.5">
      <c r="A339" s="15" t="s">
        <v>112</v>
      </c>
      <c r="B339" s="42">
        <v>916</v>
      </c>
      <c r="C339" s="26">
        <v>1</v>
      </c>
      <c r="D339" s="26">
        <v>3</v>
      </c>
      <c r="E339" s="27" t="s">
        <v>111</v>
      </c>
      <c r="F339" s="28" t="s">
        <v>698</v>
      </c>
      <c r="G339" s="16">
        <v>705</v>
      </c>
      <c r="H339" s="16">
        <v>680</v>
      </c>
    </row>
    <row r="340" spans="1:8" ht="31.5">
      <c r="A340" s="15" t="s">
        <v>701</v>
      </c>
      <c r="B340" s="42">
        <v>916</v>
      </c>
      <c r="C340" s="26">
        <v>1</v>
      </c>
      <c r="D340" s="26">
        <v>3</v>
      </c>
      <c r="E340" s="27" t="s">
        <v>110</v>
      </c>
      <c r="F340" s="28" t="s">
        <v>698</v>
      </c>
      <c r="G340" s="16">
        <v>555</v>
      </c>
      <c r="H340" s="16">
        <v>530</v>
      </c>
    </row>
    <row r="341" spans="1:8" ht="78.75">
      <c r="A341" s="15" t="s">
        <v>697</v>
      </c>
      <c r="B341" s="42">
        <v>916</v>
      </c>
      <c r="C341" s="26">
        <v>1</v>
      </c>
      <c r="D341" s="26">
        <v>3</v>
      </c>
      <c r="E341" s="27" t="s">
        <v>110</v>
      </c>
      <c r="F341" s="28" t="s">
        <v>696</v>
      </c>
      <c r="G341" s="16">
        <v>555</v>
      </c>
      <c r="H341" s="16">
        <v>530</v>
      </c>
    </row>
    <row r="342" spans="1:8" ht="63">
      <c r="A342" s="15" t="s">
        <v>699</v>
      </c>
      <c r="B342" s="42">
        <v>916</v>
      </c>
      <c r="C342" s="26">
        <v>1</v>
      </c>
      <c r="D342" s="26">
        <v>3</v>
      </c>
      <c r="E342" s="27" t="s">
        <v>109</v>
      </c>
      <c r="F342" s="28" t="s">
        <v>698</v>
      </c>
      <c r="G342" s="16">
        <v>150</v>
      </c>
      <c r="H342" s="16">
        <v>150</v>
      </c>
    </row>
    <row r="343" spans="1:8" ht="78.75">
      <c r="A343" s="15" t="s">
        <v>697</v>
      </c>
      <c r="B343" s="42">
        <v>916</v>
      </c>
      <c r="C343" s="26">
        <v>1</v>
      </c>
      <c r="D343" s="26">
        <v>3</v>
      </c>
      <c r="E343" s="27" t="s">
        <v>109</v>
      </c>
      <c r="F343" s="28" t="s">
        <v>696</v>
      </c>
      <c r="G343" s="16">
        <v>150</v>
      </c>
      <c r="H343" s="16">
        <v>150</v>
      </c>
    </row>
    <row r="344" spans="1:8" s="19" customFormat="1">
      <c r="A344" s="17" t="s">
        <v>108</v>
      </c>
      <c r="B344" s="43">
        <v>917</v>
      </c>
      <c r="C344" s="23">
        <v>0</v>
      </c>
      <c r="D344" s="23">
        <v>0</v>
      </c>
      <c r="E344" s="24" t="s">
        <v>698</v>
      </c>
      <c r="F344" s="25" t="s">
        <v>698</v>
      </c>
      <c r="G344" s="18">
        <v>30066.6</v>
      </c>
      <c r="H344" s="18">
        <v>31805.1</v>
      </c>
    </row>
    <row r="345" spans="1:8">
      <c r="A345" s="15" t="s">
        <v>717</v>
      </c>
      <c r="B345" s="42">
        <v>917</v>
      </c>
      <c r="C345" s="26">
        <v>1</v>
      </c>
      <c r="D345" s="26">
        <v>0</v>
      </c>
      <c r="E345" s="27" t="s">
        <v>698</v>
      </c>
      <c r="F345" s="28" t="s">
        <v>698</v>
      </c>
      <c r="G345" s="16">
        <v>21747.9</v>
      </c>
      <c r="H345" s="16">
        <v>23307.7</v>
      </c>
    </row>
    <row r="346" spans="1:8" ht="47.25">
      <c r="A346" s="15" t="s">
        <v>107</v>
      </c>
      <c r="B346" s="42">
        <v>917</v>
      </c>
      <c r="C346" s="26">
        <v>1</v>
      </c>
      <c r="D346" s="26">
        <v>2</v>
      </c>
      <c r="E346" s="27" t="s">
        <v>698</v>
      </c>
      <c r="F346" s="28" t="s">
        <v>698</v>
      </c>
      <c r="G346" s="16">
        <v>1650.9</v>
      </c>
      <c r="H346" s="16">
        <v>1595.9</v>
      </c>
    </row>
    <row r="347" spans="1:8" ht="47.25">
      <c r="A347" s="15" t="s">
        <v>715</v>
      </c>
      <c r="B347" s="42">
        <v>917</v>
      </c>
      <c r="C347" s="26">
        <v>1</v>
      </c>
      <c r="D347" s="26">
        <v>2</v>
      </c>
      <c r="E347" s="27" t="s">
        <v>714</v>
      </c>
      <c r="F347" s="28" t="s">
        <v>698</v>
      </c>
      <c r="G347" s="16">
        <v>1650.9</v>
      </c>
      <c r="H347" s="16">
        <v>1595.9</v>
      </c>
    </row>
    <row r="348" spans="1:8">
      <c r="A348" s="15" t="s">
        <v>106</v>
      </c>
      <c r="B348" s="42">
        <v>917</v>
      </c>
      <c r="C348" s="26">
        <v>1</v>
      </c>
      <c r="D348" s="26">
        <v>2</v>
      </c>
      <c r="E348" s="27" t="s">
        <v>105</v>
      </c>
      <c r="F348" s="28" t="s">
        <v>698</v>
      </c>
      <c r="G348" s="16">
        <v>1650.9</v>
      </c>
      <c r="H348" s="16">
        <v>1595.9</v>
      </c>
    </row>
    <row r="349" spans="1:8" ht="31.5">
      <c r="A349" s="15" t="s">
        <v>701</v>
      </c>
      <c r="B349" s="42">
        <v>917</v>
      </c>
      <c r="C349" s="26">
        <v>1</v>
      </c>
      <c r="D349" s="26">
        <v>2</v>
      </c>
      <c r="E349" s="27" t="s">
        <v>104</v>
      </c>
      <c r="F349" s="28" t="s">
        <v>698</v>
      </c>
      <c r="G349" s="16">
        <v>1250.9000000000001</v>
      </c>
      <c r="H349" s="16">
        <v>1195.9000000000001</v>
      </c>
    </row>
    <row r="350" spans="1:8" ht="78.75">
      <c r="A350" s="15" t="s">
        <v>697</v>
      </c>
      <c r="B350" s="42">
        <v>917</v>
      </c>
      <c r="C350" s="26">
        <v>1</v>
      </c>
      <c r="D350" s="26">
        <v>2</v>
      </c>
      <c r="E350" s="27" t="s">
        <v>104</v>
      </c>
      <c r="F350" s="28" t="s">
        <v>696</v>
      </c>
      <c r="G350" s="16">
        <v>1250.9000000000001</v>
      </c>
      <c r="H350" s="16">
        <v>1195.9000000000001</v>
      </c>
    </row>
    <row r="351" spans="1:8" ht="63">
      <c r="A351" s="15" t="s">
        <v>699</v>
      </c>
      <c r="B351" s="42">
        <v>917</v>
      </c>
      <c r="C351" s="26">
        <v>1</v>
      </c>
      <c r="D351" s="26">
        <v>2</v>
      </c>
      <c r="E351" s="27" t="s">
        <v>103</v>
      </c>
      <c r="F351" s="28" t="s">
        <v>698</v>
      </c>
      <c r="G351" s="16">
        <v>400</v>
      </c>
      <c r="H351" s="16">
        <v>400</v>
      </c>
    </row>
    <row r="352" spans="1:8" ht="78.75">
      <c r="A352" s="15" t="s">
        <v>697</v>
      </c>
      <c r="B352" s="42">
        <v>917</v>
      </c>
      <c r="C352" s="26">
        <v>1</v>
      </c>
      <c r="D352" s="26">
        <v>2</v>
      </c>
      <c r="E352" s="27" t="s">
        <v>103</v>
      </c>
      <c r="F352" s="28" t="s">
        <v>696</v>
      </c>
      <c r="G352" s="16">
        <v>400</v>
      </c>
      <c r="H352" s="16">
        <v>400</v>
      </c>
    </row>
    <row r="353" spans="1:8" ht="63">
      <c r="A353" s="15" t="s">
        <v>102</v>
      </c>
      <c r="B353" s="42">
        <v>917</v>
      </c>
      <c r="C353" s="26">
        <v>1</v>
      </c>
      <c r="D353" s="26">
        <v>4</v>
      </c>
      <c r="E353" s="27" t="s">
        <v>698</v>
      </c>
      <c r="F353" s="28" t="s">
        <v>698</v>
      </c>
      <c r="G353" s="16">
        <v>17034.8</v>
      </c>
      <c r="H353" s="16">
        <v>16488.099999999999</v>
      </c>
    </row>
    <row r="354" spans="1:8" ht="47.25">
      <c r="A354" s="15" t="s">
        <v>715</v>
      </c>
      <c r="B354" s="42">
        <v>917</v>
      </c>
      <c r="C354" s="26">
        <v>1</v>
      </c>
      <c r="D354" s="26">
        <v>4</v>
      </c>
      <c r="E354" s="27" t="s">
        <v>714</v>
      </c>
      <c r="F354" s="28" t="s">
        <v>698</v>
      </c>
      <c r="G354" s="16">
        <v>17032.400000000001</v>
      </c>
      <c r="H354" s="16">
        <v>16485.7</v>
      </c>
    </row>
    <row r="355" spans="1:8">
      <c r="A355" s="15" t="s">
        <v>713</v>
      </c>
      <c r="B355" s="42">
        <v>917</v>
      </c>
      <c r="C355" s="26">
        <v>1</v>
      </c>
      <c r="D355" s="26">
        <v>4</v>
      </c>
      <c r="E355" s="27" t="s">
        <v>712</v>
      </c>
      <c r="F355" s="28" t="s">
        <v>698</v>
      </c>
      <c r="G355" s="16">
        <v>17032.400000000001</v>
      </c>
      <c r="H355" s="16">
        <v>16485.7</v>
      </c>
    </row>
    <row r="356" spans="1:8" ht="31.5">
      <c r="A356" s="15" t="s">
        <v>701</v>
      </c>
      <c r="B356" s="42">
        <v>917</v>
      </c>
      <c r="C356" s="26">
        <v>1</v>
      </c>
      <c r="D356" s="26">
        <v>4</v>
      </c>
      <c r="E356" s="27" t="s">
        <v>706</v>
      </c>
      <c r="F356" s="28" t="s">
        <v>698</v>
      </c>
      <c r="G356" s="16">
        <v>5175.7</v>
      </c>
      <c r="H356" s="16">
        <v>8948.6</v>
      </c>
    </row>
    <row r="357" spans="1:8" ht="78.75">
      <c r="A357" s="15" t="s">
        <v>697</v>
      </c>
      <c r="B357" s="42">
        <v>917</v>
      </c>
      <c r="C357" s="26">
        <v>1</v>
      </c>
      <c r="D357" s="26">
        <v>4</v>
      </c>
      <c r="E357" s="27" t="s">
        <v>706</v>
      </c>
      <c r="F357" s="28" t="s">
        <v>696</v>
      </c>
      <c r="G357" s="16">
        <v>3220.3</v>
      </c>
      <c r="H357" s="16">
        <v>6999.2</v>
      </c>
    </row>
    <row r="358" spans="1:8" ht="31.5">
      <c r="A358" s="15" t="s">
        <v>711</v>
      </c>
      <c r="B358" s="42">
        <v>917</v>
      </c>
      <c r="C358" s="26">
        <v>1</v>
      </c>
      <c r="D358" s="26">
        <v>4</v>
      </c>
      <c r="E358" s="27" t="s">
        <v>706</v>
      </c>
      <c r="F358" s="28" t="s">
        <v>710</v>
      </c>
      <c r="G358" s="16">
        <v>1902.1</v>
      </c>
      <c r="H358" s="16">
        <v>1896.1</v>
      </c>
    </row>
    <row r="359" spans="1:8">
      <c r="A359" s="15" t="s">
        <v>707</v>
      </c>
      <c r="B359" s="42">
        <v>917</v>
      </c>
      <c r="C359" s="26">
        <v>1</v>
      </c>
      <c r="D359" s="26">
        <v>4</v>
      </c>
      <c r="E359" s="27" t="s">
        <v>706</v>
      </c>
      <c r="F359" s="28" t="s">
        <v>705</v>
      </c>
      <c r="G359" s="16">
        <v>53.3</v>
      </c>
      <c r="H359" s="16">
        <v>53.3</v>
      </c>
    </row>
    <row r="360" spans="1:8" ht="63">
      <c r="A360" s="15" t="s">
        <v>699</v>
      </c>
      <c r="B360" s="42">
        <v>917</v>
      </c>
      <c r="C360" s="26">
        <v>1</v>
      </c>
      <c r="D360" s="26">
        <v>4</v>
      </c>
      <c r="E360" s="27" t="s">
        <v>704</v>
      </c>
      <c r="F360" s="28" t="s">
        <v>698</v>
      </c>
      <c r="G360" s="16">
        <v>11856.7</v>
      </c>
      <c r="H360" s="16">
        <v>7537.1</v>
      </c>
    </row>
    <row r="361" spans="1:8" ht="78.75">
      <c r="A361" s="15" t="s">
        <v>697</v>
      </c>
      <c r="B361" s="42">
        <v>917</v>
      </c>
      <c r="C361" s="26">
        <v>1</v>
      </c>
      <c r="D361" s="26">
        <v>4</v>
      </c>
      <c r="E361" s="27" t="s">
        <v>704</v>
      </c>
      <c r="F361" s="28" t="s">
        <v>696</v>
      </c>
      <c r="G361" s="16">
        <v>11856.7</v>
      </c>
      <c r="H361" s="16">
        <v>7537.1</v>
      </c>
    </row>
    <row r="362" spans="1:8" ht="78.75">
      <c r="A362" s="15" t="s">
        <v>101</v>
      </c>
      <c r="B362" s="42">
        <v>917</v>
      </c>
      <c r="C362" s="26">
        <v>1</v>
      </c>
      <c r="D362" s="26">
        <v>4</v>
      </c>
      <c r="E362" s="27" t="s">
        <v>100</v>
      </c>
      <c r="F362" s="28" t="s">
        <v>698</v>
      </c>
      <c r="G362" s="16">
        <v>2.4</v>
      </c>
      <c r="H362" s="16">
        <v>2.4</v>
      </c>
    </row>
    <row r="363" spans="1:8" ht="94.5">
      <c r="A363" s="15" t="s">
        <v>99</v>
      </c>
      <c r="B363" s="42">
        <v>917</v>
      </c>
      <c r="C363" s="26">
        <v>1</v>
      </c>
      <c r="D363" s="26">
        <v>4</v>
      </c>
      <c r="E363" s="27" t="s">
        <v>98</v>
      </c>
      <c r="F363" s="28" t="s">
        <v>698</v>
      </c>
      <c r="G363" s="16">
        <v>2.4</v>
      </c>
      <c r="H363" s="16">
        <v>2.4</v>
      </c>
    </row>
    <row r="364" spans="1:8" ht="63">
      <c r="A364" s="15" t="s">
        <v>97</v>
      </c>
      <c r="B364" s="42">
        <v>917</v>
      </c>
      <c r="C364" s="26">
        <v>1</v>
      </c>
      <c r="D364" s="26">
        <v>4</v>
      </c>
      <c r="E364" s="27" t="s">
        <v>96</v>
      </c>
      <c r="F364" s="28" t="s">
        <v>698</v>
      </c>
      <c r="G364" s="16">
        <v>2.4</v>
      </c>
      <c r="H364" s="16">
        <v>2.4</v>
      </c>
    </row>
    <row r="365" spans="1:8" ht="31.5">
      <c r="A365" s="15" t="s">
        <v>711</v>
      </c>
      <c r="B365" s="42">
        <v>917</v>
      </c>
      <c r="C365" s="26">
        <v>1</v>
      </c>
      <c r="D365" s="26">
        <v>4</v>
      </c>
      <c r="E365" s="27" t="s">
        <v>96</v>
      </c>
      <c r="F365" s="28" t="s">
        <v>710</v>
      </c>
      <c r="G365" s="16">
        <v>2.4</v>
      </c>
      <c r="H365" s="16">
        <v>2.4</v>
      </c>
    </row>
    <row r="366" spans="1:8" ht="31.5">
      <c r="A366" s="15" t="s">
        <v>90</v>
      </c>
      <c r="B366" s="42">
        <v>917</v>
      </c>
      <c r="C366" s="26">
        <v>1</v>
      </c>
      <c r="D366" s="26">
        <v>7</v>
      </c>
      <c r="E366" s="27" t="s">
        <v>698</v>
      </c>
      <c r="F366" s="28" t="s">
        <v>698</v>
      </c>
      <c r="G366" s="16">
        <v>0</v>
      </c>
      <c r="H366" s="16">
        <v>2300</v>
      </c>
    </row>
    <row r="367" spans="1:8">
      <c r="A367" s="15" t="s">
        <v>89</v>
      </c>
      <c r="B367" s="42">
        <v>917</v>
      </c>
      <c r="C367" s="26">
        <v>1</v>
      </c>
      <c r="D367" s="26">
        <v>7</v>
      </c>
      <c r="E367" s="27" t="s">
        <v>88</v>
      </c>
      <c r="F367" s="28" t="s">
        <v>698</v>
      </c>
      <c r="G367" s="16">
        <v>0</v>
      </c>
      <c r="H367" s="16">
        <v>2300</v>
      </c>
    </row>
    <row r="368" spans="1:8" ht="31.5">
      <c r="A368" s="15" t="s">
        <v>87</v>
      </c>
      <c r="B368" s="42">
        <v>917</v>
      </c>
      <c r="C368" s="26">
        <v>1</v>
      </c>
      <c r="D368" s="26">
        <v>7</v>
      </c>
      <c r="E368" s="27" t="s">
        <v>86</v>
      </c>
      <c r="F368" s="28" t="s">
        <v>698</v>
      </c>
      <c r="G368" s="16">
        <v>0</v>
      </c>
      <c r="H368" s="16">
        <v>2300</v>
      </c>
    </row>
    <row r="369" spans="1:8">
      <c r="A369" s="15" t="s">
        <v>707</v>
      </c>
      <c r="B369" s="42">
        <v>917</v>
      </c>
      <c r="C369" s="26">
        <v>1</v>
      </c>
      <c r="D369" s="26">
        <v>7</v>
      </c>
      <c r="E369" s="27" t="s">
        <v>86</v>
      </c>
      <c r="F369" s="28" t="s">
        <v>705</v>
      </c>
      <c r="G369" s="16">
        <v>0</v>
      </c>
      <c r="H369" s="16">
        <v>2300</v>
      </c>
    </row>
    <row r="370" spans="1:8">
      <c r="A370" s="15" t="s">
        <v>85</v>
      </c>
      <c r="B370" s="42">
        <v>917</v>
      </c>
      <c r="C370" s="26">
        <v>1</v>
      </c>
      <c r="D370" s="26">
        <v>11</v>
      </c>
      <c r="E370" s="27" t="s">
        <v>698</v>
      </c>
      <c r="F370" s="28" t="s">
        <v>698</v>
      </c>
      <c r="G370" s="16">
        <v>300</v>
      </c>
      <c r="H370" s="16">
        <v>300</v>
      </c>
    </row>
    <row r="371" spans="1:8">
      <c r="A371" s="15" t="s">
        <v>85</v>
      </c>
      <c r="B371" s="42">
        <v>917</v>
      </c>
      <c r="C371" s="26">
        <v>1</v>
      </c>
      <c r="D371" s="26">
        <v>11</v>
      </c>
      <c r="E371" s="27" t="s">
        <v>84</v>
      </c>
      <c r="F371" s="28" t="s">
        <v>698</v>
      </c>
      <c r="G371" s="16">
        <v>300</v>
      </c>
      <c r="H371" s="16">
        <v>300</v>
      </c>
    </row>
    <row r="372" spans="1:8">
      <c r="A372" s="15" t="s">
        <v>83</v>
      </c>
      <c r="B372" s="42">
        <v>917</v>
      </c>
      <c r="C372" s="26">
        <v>1</v>
      </c>
      <c r="D372" s="26">
        <v>11</v>
      </c>
      <c r="E372" s="27" t="s">
        <v>82</v>
      </c>
      <c r="F372" s="28" t="s">
        <v>698</v>
      </c>
      <c r="G372" s="16">
        <v>300</v>
      </c>
      <c r="H372" s="16">
        <v>300</v>
      </c>
    </row>
    <row r="373" spans="1:8" ht="31.5">
      <c r="A373" s="15" t="s">
        <v>81</v>
      </c>
      <c r="B373" s="42">
        <v>917</v>
      </c>
      <c r="C373" s="26">
        <v>1</v>
      </c>
      <c r="D373" s="26">
        <v>11</v>
      </c>
      <c r="E373" s="27" t="s">
        <v>80</v>
      </c>
      <c r="F373" s="28" t="s">
        <v>698</v>
      </c>
      <c r="G373" s="16">
        <v>300</v>
      </c>
      <c r="H373" s="16">
        <v>300</v>
      </c>
    </row>
    <row r="374" spans="1:8">
      <c r="A374" s="15" t="s">
        <v>707</v>
      </c>
      <c r="B374" s="42">
        <v>917</v>
      </c>
      <c r="C374" s="26">
        <v>1</v>
      </c>
      <c r="D374" s="26">
        <v>11</v>
      </c>
      <c r="E374" s="27" t="s">
        <v>80</v>
      </c>
      <c r="F374" s="28" t="s">
        <v>705</v>
      </c>
      <c r="G374" s="16">
        <v>300</v>
      </c>
      <c r="H374" s="16">
        <v>300</v>
      </c>
    </row>
    <row r="375" spans="1:8">
      <c r="A375" s="15" t="s">
        <v>79</v>
      </c>
      <c r="B375" s="42">
        <v>917</v>
      </c>
      <c r="C375" s="26">
        <v>1</v>
      </c>
      <c r="D375" s="26">
        <v>13</v>
      </c>
      <c r="E375" s="27" t="s">
        <v>698</v>
      </c>
      <c r="F375" s="28" t="s">
        <v>698</v>
      </c>
      <c r="G375" s="16">
        <v>2762.2</v>
      </c>
      <c r="H375" s="16">
        <v>2623.7</v>
      </c>
    </row>
    <row r="376" spans="1:8" ht="47.25">
      <c r="A376" s="15" t="s">
        <v>715</v>
      </c>
      <c r="B376" s="42">
        <v>917</v>
      </c>
      <c r="C376" s="26">
        <v>1</v>
      </c>
      <c r="D376" s="26">
        <v>13</v>
      </c>
      <c r="E376" s="27" t="s">
        <v>714</v>
      </c>
      <c r="F376" s="28" t="s">
        <v>698</v>
      </c>
      <c r="G376" s="16">
        <v>2628.1</v>
      </c>
      <c r="H376" s="16">
        <v>2489.6</v>
      </c>
    </row>
    <row r="377" spans="1:8" ht="31.5">
      <c r="A377" s="15" t="s">
        <v>734</v>
      </c>
      <c r="B377" s="42">
        <v>917</v>
      </c>
      <c r="C377" s="26">
        <v>1</v>
      </c>
      <c r="D377" s="26">
        <v>13</v>
      </c>
      <c r="E377" s="27" t="s">
        <v>733</v>
      </c>
      <c r="F377" s="28" t="s">
        <v>698</v>
      </c>
      <c r="G377" s="16">
        <v>2628.1</v>
      </c>
      <c r="H377" s="16">
        <v>2489.6</v>
      </c>
    </row>
    <row r="378" spans="1:8" ht="78.75">
      <c r="A378" s="15" t="s">
        <v>78</v>
      </c>
      <c r="B378" s="42">
        <v>917</v>
      </c>
      <c r="C378" s="26">
        <v>1</v>
      </c>
      <c r="D378" s="26">
        <v>13</v>
      </c>
      <c r="E378" s="27" t="s">
        <v>77</v>
      </c>
      <c r="F378" s="28" t="s">
        <v>698</v>
      </c>
      <c r="G378" s="16">
        <v>1047.2</v>
      </c>
      <c r="H378" s="16">
        <v>992.1</v>
      </c>
    </row>
    <row r="379" spans="1:8" ht="78.75">
      <c r="A379" s="15" t="s">
        <v>697</v>
      </c>
      <c r="B379" s="42">
        <v>917</v>
      </c>
      <c r="C379" s="26">
        <v>1</v>
      </c>
      <c r="D379" s="26">
        <v>13</v>
      </c>
      <c r="E379" s="27" t="s">
        <v>77</v>
      </c>
      <c r="F379" s="28" t="s">
        <v>696</v>
      </c>
      <c r="G379" s="16">
        <v>856.5</v>
      </c>
      <c r="H379" s="16">
        <v>811.9</v>
      </c>
    </row>
    <row r="380" spans="1:8" ht="31.5">
      <c r="A380" s="15" t="s">
        <v>711</v>
      </c>
      <c r="B380" s="42">
        <v>917</v>
      </c>
      <c r="C380" s="26">
        <v>1</v>
      </c>
      <c r="D380" s="26">
        <v>13</v>
      </c>
      <c r="E380" s="27" t="s">
        <v>77</v>
      </c>
      <c r="F380" s="28" t="s">
        <v>710</v>
      </c>
      <c r="G380" s="16">
        <v>190.7</v>
      </c>
      <c r="H380" s="16">
        <v>180.2</v>
      </c>
    </row>
    <row r="381" spans="1:8" ht="31.5">
      <c r="A381" s="15" t="s">
        <v>76</v>
      </c>
      <c r="B381" s="42">
        <v>917</v>
      </c>
      <c r="C381" s="26">
        <v>1</v>
      </c>
      <c r="D381" s="26">
        <v>13</v>
      </c>
      <c r="E381" s="27" t="s">
        <v>75</v>
      </c>
      <c r="F381" s="28" t="s">
        <v>698</v>
      </c>
      <c r="G381" s="16">
        <v>574.9</v>
      </c>
      <c r="H381" s="16">
        <v>544.70000000000005</v>
      </c>
    </row>
    <row r="382" spans="1:8" ht="78.75">
      <c r="A382" s="15" t="s">
        <v>697</v>
      </c>
      <c r="B382" s="42">
        <v>917</v>
      </c>
      <c r="C382" s="26">
        <v>1</v>
      </c>
      <c r="D382" s="26">
        <v>13</v>
      </c>
      <c r="E382" s="27" t="s">
        <v>75</v>
      </c>
      <c r="F382" s="28" t="s">
        <v>696</v>
      </c>
      <c r="G382" s="16">
        <v>529.1</v>
      </c>
      <c r="H382" s="16">
        <v>501.4</v>
      </c>
    </row>
    <row r="383" spans="1:8" ht="31.5">
      <c r="A383" s="15" t="s">
        <v>711</v>
      </c>
      <c r="B383" s="42">
        <v>917</v>
      </c>
      <c r="C383" s="26">
        <v>1</v>
      </c>
      <c r="D383" s="26">
        <v>13</v>
      </c>
      <c r="E383" s="27" t="s">
        <v>75</v>
      </c>
      <c r="F383" s="28" t="s">
        <v>710</v>
      </c>
      <c r="G383" s="16">
        <v>45.8</v>
      </c>
      <c r="H383" s="16">
        <v>43.3</v>
      </c>
    </row>
    <row r="384" spans="1:8" ht="63">
      <c r="A384" s="15" t="s">
        <v>74</v>
      </c>
      <c r="B384" s="42">
        <v>917</v>
      </c>
      <c r="C384" s="26">
        <v>1</v>
      </c>
      <c r="D384" s="26">
        <v>13</v>
      </c>
      <c r="E384" s="27" t="s">
        <v>73</v>
      </c>
      <c r="F384" s="28" t="s">
        <v>698</v>
      </c>
      <c r="G384" s="16">
        <v>429.9</v>
      </c>
      <c r="H384" s="16">
        <v>407.3</v>
      </c>
    </row>
    <row r="385" spans="1:8" ht="78.75">
      <c r="A385" s="15" t="s">
        <v>697</v>
      </c>
      <c r="B385" s="42">
        <v>917</v>
      </c>
      <c r="C385" s="26">
        <v>1</v>
      </c>
      <c r="D385" s="26">
        <v>13</v>
      </c>
      <c r="E385" s="27" t="s">
        <v>73</v>
      </c>
      <c r="F385" s="28" t="s">
        <v>696</v>
      </c>
      <c r="G385" s="16">
        <v>373.8</v>
      </c>
      <c r="H385" s="16">
        <v>354.2</v>
      </c>
    </row>
    <row r="386" spans="1:8" ht="31.5">
      <c r="A386" s="15" t="s">
        <v>711</v>
      </c>
      <c r="B386" s="42">
        <v>917</v>
      </c>
      <c r="C386" s="26">
        <v>1</v>
      </c>
      <c r="D386" s="26">
        <v>13</v>
      </c>
      <c r="E386" s="27" t="s">
        <v>73</v>
      </c>
      <c r="F386" s="28" t="s">
        <v>710</v>
      </c>
      <c r="G386" s="16">
        <v>56.1</v>
      </c>
      <c r="H386" s="16">
        <v>53.1</v>
      </c>
    </row>
    <row r="387" spans="1:8" ht="63">
      <c r="A387" s="15" t="s">
        <v>72</v>
      </c>
      <c r="B387" s="42">
        <v>917</v>
      </c>
      <c r="C387" s="26">
        <v>1</v>
      </c>
      <c r="D387" s="26">
        <v>13</v>
      </c>
      <c r="E387" s="27" t="s">
        <v>71</v>
      </c>
      <c r="F387" s="28" t="s">
        <v>698</v>
      </c>
      <c r="G387" s="16">
        <v>575.5</v>
      </c>
      <c r="H387" s="16">
        <v>544.9</v>
      </c>
    </row>
    <row r="388" spans="1:8" ht="78.75">
      <c r="A388" s="15" t="s">
        <v>697</v>
      </c>
      <c r="B388" s="42">
        <v>917</v>
      </c>
      <c r="C388" s="26">
        <v>1</v>
      </c>
      <c r="D388" s="26">
        <v>13</v>
      </c>
      <c r="E388" s="27" t="s">
        <v>71</v>
      </c>
      <c r="F388" s="28" t="s">
        <v>696</v>
      </c>
      <c r="G388" s="16">
        <v>527</v>
      </c>
      <c r="H388" s="16">
        <v>499</v>
      </c>
    </row>
    <row r="389" spans="1:8" ht="31.5">
      <c r="A389" s="15" t="s">
        <v>711</v>
      </c>
      <c r="B389" s="42">
        <v>917</v>
      </c>
      <c r="C389" s="26">
        <v>1</v>
      </c>
      <c r="D389" s="26">
        <v>13</v>
      </c>
      <c r="E389" s="27" t="s">
        <v>71</v>
      </c>
      <c r="F389" s="28" t="s">
        <v>710</v>
      </c>
      <c r="G389" s="16">
        <v>48.5</v>
      </c>
      <c r="H389" s="16">
        <v>45.9</v>
      </c>
    </row>
    <row r="390" spans="1:8" ht="126">
      <c r="A390" s="15" t="s">
        <v>70</v>
      </c>
      <c r="B390" s="42">
        <v>917</v>
      </c>
      <c r="C390" s="26">
        <v>1</v>
      </c>
      <c r="D390" s="26">
        <v>13</v>
      </c>
      <c r="E390" s="27" t="s">
        <v>69</v>
      </c>
      <c r="F390" s="28" t="s">
        <v>698</v>
      </c>
      <c r="G390" s="16">
        <v>0.6</v>
      </c>
      <c r="H390" s="16">
        <v>0.6</v>
      </c>
    </row>
    <row r="391" spans="1:8" ht="31.5">
      <c r="A391" s="15" t="s">
        <v>711</v>
      </c>
      <c r="B391" s="42">
        <v>917</v>
      </c>
      <c r="C391" s="26">
        <v>1</v>
      </c>
      <c r="D391" s="26">
        <v>13</v>
      </c>
      <c r="E391" s="27" t="s">
        <v>69</v>
      </c>
      <c r="F391" s="28" t="s">
        <v>710</v>
      </c>
      <c r="G391" s="16">
        <v>0.6</v>
      </c>
      <c r="H391" s="16">
        <v>0.6</v>
      </c>
    </row>
    <row r="392" spans="1:8" ht="31.5">
      <c r="A392" s="15" t="s">
        <v>803</v>
      </c>
      <c r="B392" s="42">
        <v>917</v>
      </c>
      <c r="C392" s="26">
        <v>1</v>
      </c>
      <c r="D392" s="26">
        <v>13</v>
      </c>
      <c r="E392" s="27" t="s">
        <v>802</v>
      </c>
      <c r="F392" s="28" t="s">
        <v>698</v>
      </c>
      <c r="G392" s="16">
        <v>58.1</v>
      </c>
      <c r="H392" s="16">
        <v>58.1</v>
      </c>
    </row>
    <row r="393" spans="1:8" ht="31.5">
      <c r="A393" s="15" t="s">
        <v>801</v>
      </c>
      <c r="B393" s="42">
        <v>917</v>
      </c>
      <c r="C393" s="26">
        <v>1</v>
      </c>
      <c r="D393" s="26">
        <v>13</v>
      </c>
      <c r="E393" s="27" t="s">
        <v>800</v>
      </c>
      <c r="F393" s="28" t="s">
        <v>698</v>
      </c>
      <c r="G393" s="16">
        <v>58.1</v>
      </c>
      <c r="H393" s="16">
        <v>58.1</v>
      </c>
    </row>
    <row r="394" spans="1:8" ht="31.5">
      <c r="A394" s="15" t="s">
        <v>68</v>
      </c>
      <c r="B394" s="42">
        <v>917</v>
      </c>
      <c r="C394" s="26">
        <v>1</v>
      </c>
      <c r="D394" s="26">
        <v>13</v>
      </c>
      <c r="E394" s="27" t="s">
        <v>67</v>
      </c>
      <c r="F394" s="28" t="s">
        <v>698</v>
      </c>
      <c r="G394" s="16">
        <v>58.1</v>
      </c>
      <c r="H394" s="16">
        <v>58.1</v>
      </c>
    </row>
    <row r="395" spans="1:8">
      <c r="A395" s="15" t="s">
        <v>707</v>
      </c>
      <c r="B395" s="42">
        <v>917</v>
      </c>
      <c r="C395" s="26">
        <v>1</v>
      </c>
      <c r="D395" s="26">
        <v>13</v>
      </c>
      <c r="E395" s="27" t="s">
        <v>67</v>
      </c>
      <c r="F395" s="28" t="s">
        <v>705</v>
      </c>
      <c r="G395" s="16">
        <v>58.1</v>
      </c>
      <c r="H395" s="16">
        <v>58.1</v>
      </c>
    </row>
    <row r="396" spans="1:8" ht="47.25">
      <c r="A396" s="15" t="s">
        <v>63</v>
      </c>
      <c r="B396" s="42">
        <v>917</v>
      </c>
      <c r="C396" s="26">
        <v>1</v>
      </c>
      <c r="D396" s="26">
        <v>13</v>
      </c>
      <c r="E396" s="27" t="s">
        <v>62</v>
      </c>
      <c r="F396" s="28" t="s">
        <v>698</v>
      </c>
      <c r="G396" s="16">
        <v>21</v>
      </c>
      <c r="H396" s="16">
        <v>21</v>
      </c>
    </row>
    <row r="397" spans="1:8" ht="31.15" customHeight="1">
      <c r="A397" s="15" t="s">
        <v>61</v>
      </c>
      <c r="B397" s="42">
        <v>917</v>
      </c>
      <c r="C397" s="26">
        <v>1</v>
      </c>
      <c r="D397" s="26">
        <v>13</v>
      </c>
      <c r="E397" s="27" t="s">
        <v>60</v>
      </c>
      <c r="F397" s="28" t="s">
        <v>698</v>
      </c>
      <c r="G397" s="16">
        <v>21</v>
      </c>
      <c r="H397" s="16">
        <v>21</v>
      </c>
    </row>
    <row r="398" spans="1:8" ht="31.5">
      <c r="A398" s="15" t="s">
        <v>59</v>
      </c>
      <c r="B398" s="42">
        <v>917</v>
      </c>
      <c r="C398" s="26">
        <v>1</v>
      </c>
      <c r="D398" s="26">
        <v>13</v>
      </c>
      <c r="E398" s="27" t="s">
        <v>58</v>
      </c>
      <c r="F398" s="28" t="s">
        <v>698</v>
      </c>
      <c r="G398" s="16">
        <v>21</v>
      </c>
      <c r="H398" s="16">
        <v>21</v>
      </c>
    </row>
    <row r="399" spans="1:8" ht="31.5">
      <c r="A399" s="15" t="s">
        <v>711</v>
      </c>
      <c r="B399" s="42">
        <v>917</v>
      </c>
      <c r="C399" s="26">
        <v>1</v>
      </c>
      <c r="D399" s="26">
        <v>13</v>
      </c>
      <c r="E399" s="27" t="s">
        <v>58</v>
      </c>
      <c r="F399" s="28" t="s">
        <v>710</v>
      </c>
      <c r="G399" s="16">
        <v>21</v>
      </c>
      <c r="H399" s="16">
        <v>21</v>
      </c>
    </row>
    <row r="400" spans="1:8" ht="47.25">
      <c r="A400" s="15" t="s">
        <v>57</v>
      </c>
      <c r="B400" s="42">
        <v>917</v>
      </c>
      <c r="C400" s="26">
        <v>1</v>
      </c>
      <c r="D400" s="26">
        <v>13</v>
      </c>
      <c r="E400" s="27" t="s">
        <v>56</v>
      </c>
      <c r="F400" s="28" t="s">
        <v>698</v>
      </c>
      <c r="G400" s="16">
        <v>40</v>
      </c>
      <c r="H400" s="16">
        <v>40</v>
      </c>
    </row>
    <row r="401" spans="1:8" ht="141.75">
      <c r="A401" s="15" t="s">
        <v>55</v>
      </c>
      <c r="B401" s="42">
        <v>917</v>
      </c>
      <c r="C401" s="26">
        <v>1</v>
      </c>
      <c r="D401" s="26">
        <v>13</v>
      </c>
      <c r="E401" s="27" t="s">
        <v>54</v>
      </c>
      <c r="F401" s="28" t="s">
        <v>698</v>
      </c>
      <c r="G401" s="16">
        <v>40</v>
      </c>
      <c r="H401" s="16">
        <v>40</v>
      </c>
    </row>
    <row r="402" spans="1:8" ht="76.900000000000006" customHeight="1">
      <c r="A402" s="15" t="s">
        <v>53</v>
      </c>
      <c r="B402" s="42">
        <v>917</v>
      </c>
      <c r="C402" s="26">
        <v>1</v>
      </c>
      <c r="D402" s="26">
        <v>13</v>
      </c>
      <c r="E402" s="27" t="s">
        <v>52</v>
      </c>
      <c r="F402" s="28" t="s">
        <v>698</v>
      </c>
      <c r="G402" s="16">
        <v>25</v>
      </c>
      <c r="H402" s="16">
        <v>25</v>
      </c>
    </row>
    <row r="403" spans="1:8" ht="31.5">
      <c r="A403" s="15" t="s">
        <v>711</v>
      </c>
      <c r="B403" s="42">
        <v>917</v>
      </c>
      <c r="C403" s="26">
        <v>1</v>
      </c>
      <c r="D403" s="26">
        <v>13</v>
      </c>
      <c r="E403" s="27" t="s">
        <v>52</v>
      </c>
      <c r="F403" s="28" t="s">
        <v>710</v>
      </c>
      <c r="G403" s="16">
        <v>25</v>
      </c>
      <c r="H403" s="16">
        <v>25</v>
      </c>
    </row>
    <row r="404" spans="1:8" ht="63">
      <c r="A404" s="15" t="s">
        <v>51</v>
      </c>
      <c r="B404" s="42">
        <v>917</v>
      </c>
      <c r="C404" s="26">
        <v>1</v>
      </c>
      <c r="D404" s="26">
        <v>13</v>
      </c>
      <c r="E404" s="27" t="s">
        <v>50</v>
      </c>
      <c r="F404" s="28" t="s">
        <v>698</v>
      </c>
      <c r="G404" s="16">
        <v>10</v>
      </c>
      <c r="H404" s="16">
        <v>10</v>
      </c>
    </row>
    <row r="405" spans="1:8" ht="31.5">
      <c r="A405" s="15" t="s">
        <v>711</v>
      </c>
      <c r="B405" s="42">
        <v>917</v>
      </c>
      <c r="C405" s="26">
        <v>1</v>
      </c>
      <c r="D405" s="26">
        <v>13</v>
      </c>
      <c r="E405" s="27" t="s">
        <v>50</v>
      </c>
      <c r="F405" s="28" t="s">
        <v>710</v>
      </c>
      <c r="G405" s="16">
        <v>10</v>
      </c>
      <c r="H405" s="16">
        <v>10</v>
      </c>
    </row>
    <row r="406" spans="1:8" ht="63">
      <c r="A406" s="15" t="s">
        <v>49</v>
      </c>
      <c r="B406" s="42">
        <v>917</v>
      </c>
      <c r="C406" s="26">
        <v>1</v>
      </c>
      <c r="D406" s="26">
        <v>13</v>
      </c>
      <c r="E406" s="27" t="s">
        <v>48</v>
      </c>
      <c r="F406" s="28" t="s">
        <v>698</v>
      </c>
      <c r="G406" s="16">
        <v>5</v>
      </c>
      <c r="H406" s="16">
        <v>5</v>
      </c>
    </row>
    <row r="407" spans="1:8" ht="31.5">
      <c r="A407" s="15" t="s">
        <v>711</v>
      </c>
      <c r="B407" s="42">
        <v>917</v>
      </c>
      <c r="C407" s="26">
        <v>1</v>
      </c>
      <c r="D407" s="26">
        <v>13</v>
      </c>
      <c r="E407" s="27" t="s">
        <v>48</v>
      </c>
      <c r="F407" s="28" t="s">
        <v>710</v>
      </c>
      <c r="G407" s="16">
        <v>5</v>
      </c>
      <c r="H407" s="16">
        <v>5</v>
      </c>
    </row>
    <row r="408" spans="1:8" ht="63">
      <c r="A408" s="15" t="s">
        <v>47</v>
      </c>
      <c r="B408" s="42">
        <v>917</v>
      </c>
      <c r="C408" s="26">
        <v>1</v>
      </c>
      <c r="D408" s="26">
        <v>13</v>
      </c>
      <c r="E408" s="27" t="s">
        <v>46</v>
      </c>
      <c r="F408" s="28" t="s">
        <v>698</v>
      </c>
      <c r="G408" s="16">
        <v>15</v>
      </c>
      <c r="H408" s="16">
        <v>15</v>
      </c>
    </row>
    <row r="409" spans="1:8" ht="171" customHeight="1">
      <c r="A409" s="15" t="s">
        <v>45</v>
      </c>
      <c r="B409" s="42">
        <v>917</v>
      </c>
      <c r="C409" s="26">
        <v>1</v>
      </c>
      <c r="D409" s="26">
        <v>13</v>
      </c>
      <c r="E409" s="27" t="s">
        <v>44</v>
      </c>
      <c r="F409" s="28" t="s">
        <v>698</v>
      </c>
      <c r="G409" s="16">
        <v>15</v>
      </c>
      <c r="H409" s="16">
        <v>15</v>
      </c>
    </row>
    <row r="410" spans="1:8" ht="31.5">
      <c r="A410" s="15" t="s">
        <v>43</v>
      </c>
      <c r="B410" s="42">
        <v>917</v>
      </c>
      <c r="C410" s="26">
        <v>1</v>
      </c>
      <c r="D410" s="26">
        <v>13</v>
      </c>
      <c r="E410" s="27" t="s">
        <v>42</v>
      </c>
      <c r="F410" s="28" t="s">
        <v>698</v>
      </c>
      <c r="G410" s="16">
        <v>15</v>
      </c>
      <c r="H410" s="16">
        <v>15</v>
      </c>
    </row>
    <row r="411" spans="1:8" ht="31.5">
      <c r="A411" s="15" t="s">
        <v>711</v>
      </c>
      <c r="B411" s="42">
        <v>917</v>
      </c>
      <c r="C411" s="26">
        <v>1</v>
      </c>
      <c r="D411" s="26">
        <v>13</v>
      </c>
      <c r="E411" s="27" t="s">
        <v>42</v>
      </c>
      <c r="F411" s="28" t="s">
        <v>710</v>
      </c>
      <c r="G411" s="16">
        <v>15</v>
      </c>
      <c r="H411" s="16">
        <v>15</v>
      </c>
    </row>
    <row r="412" spans="1:8">
      <c r="A412" s="15" t="s">
        <v>766</v>
      </c>
      <c r="B412" s="42">
        <v>917</v>
      </c>
      <c r="C412" s="26">
        <v>4</v>
      </c>
      <c r="D412" s="26">
        <v>0</v>
      </c>
      <c r="E412" s="27" t="s">
        <v>698</v>
      </c>
      <c r="F412" s="28" t="s">
        <v>698</v>
      </c>
      <c r="G412" s="16">
        <v>603.4</v>
      </c>
      <c r="H412" s="16">
        <v>510.8</v>
      </c>
    </row>
    <row r="413" spans="1:8">
      <c r="A413" s="15" t="s">
        <v>41</v>
      </c>
      <c r="B413" s="42">
        <v>917</v>
      </c>
      <c r="C413" s="26">
        <v>4</v>
      </c>
      <c r="D413" s="26">
        <v>5</v>
      </c>
      <c r="E413" s="27" t="s">
        <v>698</v>
      </c>
      <c r="F413" s="28" t="s">
        <v>698</v>
      </c>
      <c r="G413" s="16">
        <v>543.4</v>
      </c>
      <c r="H413" s="16">
        <v>450.8</v>
      </c>
    </row>
    <row r="414" spans="1:8" ht="47.25">
      <c r="A414" s="15" t="s">
        <v>715</v>
      </c>
      <c r="B414" s="42">
        <v>917</v>
      </c>
      <c r="C414" s="26">
        <v>4</v>
      </c>
      <c r="D414" s="26">
        <v>5</v>
      </c>
      <c r="E414" s="27" t="s">
        <v>714</v>
      </c>
      <c r="F414" s="28" t="s">
        <v>698</v>
      </c>
      <c r="G414" s="16">
        <v>543.4</v>
      </c>
      <c r="H414" s="16">
        <v>450.8</v>
      </c>
    </row>
    <row r="415" spans="1:8" ht="31.5">
      <c r="A415" s="15" t="s">
        <v>734</v>
      </c>
      <c r="B415" s="42">
        <v>917</v>
      </c>
      <c r="C415" s="26">
        <v>4</v>
      </c>
      <c r="D415" s="26">
        <v>5</v>
      </c>
      <c r="E415" s="27" t="s">
        <v>733</v>
      </c>
      <c r="F415" s="28" t="s">
        <v>698</v>
      </c>
      <c r="G415" s="16">
        <v>543.4</v>
      </c>
      <c r="H415" s="16">
        <v>450.8</v>
      </c>
    </row>
    <row r="416" spans="1:8" ht="63">
      <c r="A416" s="15" t="s">
        <v>40</v>
      </c>
      <c r="B416" s="42">
        <v>917</v>
      </c>
      <c r="C416" s="26">
        <v>4</v>
      </c>
      <c r="D416" s="26">
        <v>5</v>
      </c>
      <c r="E416" s="27" t="s">
        <v>39</v>
      </c>
      <c r="F416" s="28" t="s">
        <v>698</v>
      </c>
      <c r="G416" s="16">
        <v>543.4</v>
      </c>
      <c r="H416" s="16">
        <v>450.8</v>
      </c>
    </row>
    <row r="417" spans="1:8" ht="31.5">
      <c r="A417" s="15" t="s">
        <v>711</v>
      </c>
      <c r="B417" s="42">
        <v>917</v>
      </c>
      <c r="C417" s="26">
        <v>4</v>
      </c>
      <c r="D417" s="26">
        <v>5</v>
      </c>
      <c r="E417" s="27" t="s">
        <v>39</v>
      </c>
      <c r="F417" s="28" t="s">
        <v>710</v>
      </c>
      <c r="G417" s="16">
        <v>543.4</v>
      </c>
      <c r="H417" s="16">
        <v>450.8</v>
      </c>
    </row>
    <row r="418" spans="1:8" ht="31.5">
      <c r="A418" s="15" t="s">
        <v>38</v>
      </c>
      <c r="B418" s="42">
        <v>917</v>
      </c>
      <c r="C418" s="26">
        <v>4</v>
      </c>
      <c r="D418" s="26">
        <v>12</v>
      </c>
      <c r="E418" s="27" t="s">
        <v>698</v>
      </c>
      <c r="F418" s="28" t="s">
        <v>698</v>
      </c>
      <c r="G418" s="16">
        <v>60</v>
      </c>
      <c r="H418" s="16">
        <v>60</v>
      </c>
    </row>
    <row r="419" spans="1:8" ht="63">
      <c r="A419" s="15" t="s">
        <v>37</v>
      </c>
      <c r="B419" s="42">
        <v>917</v>
      </c>
      <c r="C419" s="26">
        <v>4</v>
      </c>
      <c r="D419" s="26">
        <v>12</v>
      </c>
      <c r="E419" s="27" t="s">
        <v>36</v>
      </c>
      <c r="F419" s="28" t="s">
        <v>698</v>
      </c>
      <c r="G419" s="16">
        <v>60</v>
      </c>
      <c r="H419" s="16">
        <v>60</v>
      </c>
    </row>
    <row r="420" spans="1:8" ht="78.75">
      <c r="A420" s="15" t="s">
        <v>35</v>
      </c>
      <c r="B420" s="42">
        <v>917</v>
      </c>
      <c r="C420" s="26">
        <v>4</v>
      </c>
      <c r="D420" s="26">
        <v>12</v>
      </c>
      <c r="E420" s="27" t="s">
        <v>34</v>
      </c>
      <c r="F420" s="28" t="s">
        <v>698</v>
      </c>
      <c r="G420" s="16">
        <v>60</v>
      </c>
      <c r="H420" s="16">
        <v>60</v>
      </c>
    </row>
    <row r="421" spans="1:8" ht="47.25">
      <c r="A421" s="15" t="s">
        <v>33</v>
      </c>
      <c r="B421" s="42">
        <v>917</v>
      </c>
      <c r="C421" s="26">
        <v>4</v>
      </c>
      <c r="D421" s="26">
        <v>12</v>
      </c>
      <c r="E421" s="27" t="s">
        <v>32</v>
      </c>
      <c r="F421" s="28" t="s">
        <v>698</v>
      </c>
      <c r="G421" s="16">
        <v>50</v>
      </c>
      <c r="H421" s="16">
        <v>50</v>
      </c>
    </row>
    <row r="422" spans="1:8">
      <c r="A422" s="15" t="s">
        <v>707</v>
      </c>
      <c r="B422" s="42">
        <v>917</v>
      </c>
      <c r="C422" s="26">
        <v>4</v>
      </c>
      <c r="D422" s="26">
        <v>12</v>
      </c>
      <c r="E422" s="27" t="s">
        <v>32</v>
      </c>
      <c r="F422" s="28" t="s">
        <v>705</v>
      </c>
      <c r="G422" s="16">
        <v>50</v>
      </c>
      <c r="H422" s="16">
        <v>50</v>
      </c>
    </row>
    <row r="423" spans="1:8" ht="31.5">
      <c r="A423" s="15" t="s">
        <v>31</v>
      </c>
      <c r="B423" s="42">
        <v>917</v>
      </c>
      <c r="C423" s="26">
        <v>4</v>
      </c>
      <c r="D423" s="26">
        <v>12</v>
      </c>
      <c r="E423" s="27" t="s">
        <v>30</v>
      </c>
      <c r="F423" s="28" t="s">
        <v>698</v>
      </c>
      <c r="G423" s="16">
        <v>10</v>
      </c>
      <c r="H423" s="16">
        <v>10</v>
      </c>
    </row>
    <row r="424" spans="1:8" ht="31.5">
      <c r="A424" s="15" t="s">
        <v>711</v>
      </c>
      <c r="B424" s="42">
        <v>917</v>
      </c>
      <c r="C424" s="26">
        <v>4</v>
      </c>
      <c r="D424" s="26">
        <v>12</v>
      </c>
      <c r="E424" s="27" t="s">
        <v>30</v>
      </c>
      <c r="F424" s="28" t="s">
        <v>710</v>
      </c>
      <c r="G424" s="16">
        <v>10</v>
      </c>
      <c r="H424" s="16">
        <v>10</v>
      </c>
    </row>
    <row r="425" spans="1:8">
      <c r="A425" s="15" t="s">
        <v>29</v>
      </c>
      <c r="B425" s="42">
        <v>917</v>
      </c>
      <c r="C425" s="26">
        <v>7</v>
      </c>
      <c r="D425" s="26">
        <v>0</v>
      </c>
      <c r="E425" s="27" t="s">
        <v>698</v>
      </c>
      <c r="F425" s="28" t="s">
        <v>698</v>
      </c>
      <c r="G425" s="16">
        <v>192</v>
      </c>
      <c r="H425" s="16">
        <v>243.5</v>
      </c>
    </row>
    <row r="426" spans="1:8" ht="31.5">
      <c r="A426" s="15" t="s">
        <v>28</v>
      </c>
      <c r="B426" s="42">
        <v>917</v>
      </c>
      <c r="C426" s="26">
        <v>7</v>
      </c>
      <c r="D426" s="26">
        <v>5</v>
      </c>
      <c r="E426" s="27" t="s">
        <v>698</v>
      </c>
      <c r="F426" s="28" t="s">
        <v>698</v>
      </c>
      <c r="G426" s="16">
        <v>28</v>
      </c>
      <c r="H426" s="16">
        <v>23.5</v>
      </c>
    </row>
    <row r="427" spans="1:8" ht="31.5">
      <c r="A427" s="15" t="s">
        <v>27</v>
      </c>
      <c r="B427" s="42">
        <v>917</v>
      </c>
      <c r="C427" s="26">
        <v>7</v>
      </c>
      <c r="D427" s="26">
        <v>5</v>
      </c>
      <c r="E427" s="27" t="s">
        <v>26</v>
      </c>
      <c r="F427" s="28" t="s">
        <v>698</v>
      </c>
      <c r="G427" s="16">
        <v>4.5</v>
      </c>
      <c r="H427" s="16">
        <v>0</v>
      </c>
    </row>
    <row r="428" spans="1:8" ht="16.899999999999999" customHeight="1">
      <c r="A428" s="15" t="s">
        <v>25</v>
      </c>
      <c r="B428" s="42">
        <v>917</v>
      </c>
      <c r="C428" s="26">
        <v>7</v>
      </c>
      <c r="D428" s="26">
        <v>5</v>
      </c>
      <c r="E428" s="27" t="s">
        <v>24</v>
      </c>
      <c r="F428" s="28" t="s">
        <v>698</v>
      </c>
      <c r="G428" s="16">
        <v>4.5</v>
      </c>
      <c r="H428" s="16">
        <v>0</v>
      </c>
    </row>
    <row r="429" spans="1:8" ht="31.5">
      <c r="A429" s="15" t="s">
        <v>711</v>
      </c>
      <c r="B429" s="42">
        <v>917</v>
      </c>
      <c r="C429" s="26">
        <v>7</v>
      </c>
      <c r="D429" s="26">
        <v>5</v>
      </c>
      <c r="E429" s="27" t="s">
        <v>24</v>
      </c>
      <c r="F429" s="28" t="s">
        <v>710</v>
      </c>
      <c r="G429" s="16">
        <v>4.5</v>
      </c>
      <c r="H429" s="16">
        <v>0</v>
      </c>
    </row>
    <row r="430" spans="1:8" ht="63">
      <c r="A430" s="15" t="s">
        <v>23</v>
      </c>
      <c r="B430" s="42">
        <v>917</v>
      </c>
      <c r="C430" s="26">
        <v>7</v>
      </c>
      <c r="D430" s="26">
        <v>5</v>
      </c>
      <c r="E430" s="27" t="s">
        <v>22</v>
      </c>
      <c r="F430" s="28" t="s">
        <v>698</v>
      </c>
      <c r="G430" s="16">
        <v>23.5</v>
      </c>
      <c r="H430" s="16">
        <v>23.5</v>
      </c>
    </row>
    <row r="431" spans="1:8" ht="63">
      <c r="A431" s="15" t="s">
        <v>21</v>
      </c>
      <c r="B431" s="42">
        <v>917</v>
      </c>
      <c r="C431" s="26">
        <v>7</v>
      </c>
      <c r="D431" s="26">
        <v>5</v>
      </c>
      <c r="E431" s="27" t="s">
        <v>20</v>
      </c>
      <c r="F431" s="28" t="s">
        <v>698</v>
      </c>
      <c r="G431" s="16">
        <v>23.5</v>
      </c>
      <c r="H431" s="16">
        <v>23.5</v>
      </c>
    </row>
    <row r="432" spans="1:8" ht="63">
      <c r="A432" s="15" t="s">
        <v>19</v>
      </c>
      <c r="B432" s="42">
        <v>917</v>
      </c>
      <c r="C432" s="26">
        <v>7</v>
      </c>
      <c r="D432" s="26">
        <v>5</v>
      </c>
      <c r="E432" s="27" t="s">
        <v>18</v>
      </c>
      <c r="F432" s="28" t="s">
        <v>698</v>
      </c>
      <c r="G432" s="16">
        <v>9.5</v>
      </c>
      <c r="H432" s="16">
        <v>9.5</v>
      </c>
    </row>
    <row r="433" spans="1:8" ht="31.5">
      <c r="A433" s="15" t="s">
        <v>711</v>
      </c>
      <c r="B433" s="42">
        <v>917</v>
      </c>
      <c r="C433" s="26">
        <v>7</v>
      </c>
      <c r="D433" s="26">
        <v>5</v>
      </c>
      <c r="E433" s="27" t="s">
        <v>18</v>
      </c>
      <c r="F433" s="28" t="s">
        <v>710</v>
      </c>
      <c r="G433" s="16">
        <v>9.5</v>
      </c>
      <c r="H433" s="16">
        <v>9.5</v>
      </c>
    </row>
    <row r="434" spans="1:8" ht="63">
      <c r="A434" s="15" t="s">
        <v>17</v>
      </c>
      <c r="B434" s="42">
        <v>917</v>
      </c>
      <c r="C434" s="26">
        <v>7</v>
      </c>
      <c r="D434" s="26">
        <v>5</v>
      </c>
      <c r="E434" s="27" t="s">
        <v>16</v>
      </c>
      <c r="F434" s="28" t="s">
        <v>698</v>
      </c>
      <c r="G434" s="16">
        <v>5.5</v>
      </c>
      <c r="H434" s="16">
        <v>8.5</v>
      </c>
    </row>
    <row r="435" spans="1:8" ht="31.5">
      <c r="A435" s="15" t="s">
        <v>711</v>
      </c>
      <c r="B435" s="42">
        <v>917</v>
      </c>
      <c r="C435" s="26">
        <v>7</v>
      </c>
      <c r="D435" s="26">
        <v>5</v>
      </c>
      <c r="E435" s="27" t="s">
        <v>16</v>
      </c>
      <c r="F435" s="28" t="s">
        <v>710</v>
      </c>
      <c r="G435" s="16">
        <v>5.5</v>
      </c>
      <c r="H435" s="16">
        <v>8.5</v>
      </c>
    </row>
    <row r="436" spans="1:8" ht="63">
      <c r="A436" s="15" t="s">
        <v>15</v>
      </c>
      <c r="B436" s="42">
        <v>917</v>
      </c>
      <c r="C436" s="26">
        <v>7</v>
      </c>
      <c r="D436" s="26">
        <v>5</v>
      </c>
      <c r="E436" s="27" t="s">
        <v>14</v>
      </c>
      <c r="F436" s="28" t="s">
        <v>698</v>
      </c>
      <c r="G436" s="16">
        <v>8.5</v>
      </c>
      <c r="H436" s="16">
        <v>5.5</v>
      </c>
    </row>
    <row r="437" spans="1:8" ht="31.5">
      <c r="A437" s="15" t="s">
        <v>711</v>
      </c>
      <c r="B437" s="42">
        <v>917</v>
      </c>
      <c r="C437" s="26">
        <v>7</v>
      </c>
      <c r="D437" s="26">
        <v>5</v>
      </c>
      <c r="E437" s="27" t="s">
        <v>14</v>
      </c>
      <c r="F437" s="28" t="s">
        <v>710</v>
      </c>
      <c r="G437" s="16">
        <v>8.5</v>
      </c>
      <c r="H437" s="16">
        <v>5.5</v>
      </c>
    </row>
    <row r="438" spans="1:8">
      <c r="A438" s="15" t="s">
        <v>13</v>
      </c>
      <c r="B438" s="42">
        <v>917</v>
      </c>
      <c r="C438" s="26">
        <v>7</v>
      </c>
      <c r="D438" s="26">
        <v>7</v>
      </c>
      <c r="E438" s="27" t="s">
        <v>698</v>
      </c>
      <c r="F438" s="28" t="s">
        <v>698</v>
      </c>
      <c r="G438" s="16">
        <v>164</v>
      </c>
      <c r="H438" s="16">
        <v>220</v>
      </c>
    </row>
    <row r="439" spans="1:8" ht="78.75">
      <c r="A439" s="15" t="s">
        <v>12</v>
      </c>
      <c r="B439" s="42">
        <v>917</v>
      </c>
      <c r="C439" s="26">
        <v>7</v>
      </c>
      <c r="D439" s="26">
        <v>7</v>
      </c>
      <c r="E439" s="27" t="s">
        <v>11</v>
      </c>
      <c r="F439" s="28" t="s">
        <v>698</v>
      </c>
      <c r="G439" s="16">
        <v>64</v>
      </c>
      <c r="H439" s="16">
        <v>70</v>
      </c>
    </row>
    <row r="440" spans="1:8" ht="94.5">
      <c r="A440" s="15" t="s">
        <v>10</v>
      </c>
      <c r="B440" s="42">
        <v>917</v>
      </c>
      <c r="C440" s="26">
        <v>7</v>
      </c>
      <c r="D440" s="26">
        <v>7</v>
      </c>
      <c r="E440" s="27" t="s">
        <v>9</v>
      </c>
      <c r="F440" s="28" t="s">
        <v>698</v>
      </c>
      <c r="G440" s="16">
        <v>64</v>
      </c>
      <c r="H440" s="16">
        <v>70</v>
      </c>
    </row>
    <row r="441" spans="1:8" ht="63">
      <c r="A441" s="15" t="s">
        <v>8</v>
      </c>
      <c r="B441" s="42">
        <v>917</v>
      </c>
      <c r="C441" s="26">
        <v>7</v>
      </c>
      <c r="D441" s="26">
        <v>7</v>
      </c>
      <c r="E441" s="27" t="s">
        <v>7</v>
      </c>
      <c r="F441" s="28" t="s">
        <v>698</v>
      </c>
      <c r="G441" s="16">
        <v>20</v>
      </c>
      <c r="H441" s="16">
        <v>20</v>
      </c>
    </row>
    <row r="442" spans="1:8" ht="31.5">
      <c r="A442" s="15" t="s">
        <v>711</v>
      </c>
      <c r="B442" s="42">
        <v>917</v>
      </c>
      <c r="C442" s="26">
        <v>7</v>
      </c>
      <c r="D442" s="26">
        <v>7</v>
      </c>
      <c r="E442" s="27" t="s">
        <v>7</v>
      </c>
      <c r="F442" s="28" t="s">
        <v>710</v>
      </c>
      <c r="G442" s="16">
        <v>20</v>
      </c>
      <c r="H442" s="16">
        <v>20</v>
      </c>
    </row>
    <row r="443" spans="1:8" ht="78" customHeight="1">
      <c r="A443" s="15" t="s">
        <v>6</v>
      </c>
      <c r="B443" s="42">
        <v>917</v>
      </c>
      <c r="C443" s="26">
        <v>7</v>
      </c>
      <c r="D443" s="26">
        <v>7</v>
      </c>
      <c r="E443" s="27" t="s">
        <v>5</v>
      </c>
      <c r="F443" s="28" t="s">
        <v>698</v>
      </c>
      <c r="G443" s="16">
        <v>24</v>
      </c>
      <c r="H443" s="16">
        <v>30</v>
      </c>
    </row>
    <row r="444" spans="1:8" ht="31.5">
      <c r="A444" s="15" t="s">
        <v>711</v>
      </c>
      <c r="B444" s="42">
        <v>917</v>
      </c>
      <c r="C444" s="26">
        <v>7</v>
      </c>
      <c r="D444" s="26">
        <v>7</v>
      </c>
      <c r="E444" s="27" t="s">
        <v>5</v>
      </c>
      <c r="F444" s="28" t="s">
        <v>710</v>
      </c>
      <c r="G444" s="16">
        <v>24</v>
      </c>
      <c r="H444" s="16">
        <v>30</v>
      </c>
    </row>
    <row r="445" spans="1:8" ht="47.25">
      <c r="A445" s="15" t="s">
        <v>4</v>
      </c>
      <c r="B445" s="42">
        <v>917</v>
      </c>
      <c r="C445" s="26">
        <v>7</v>
      </c>
      <c r="D445" s="26">
        <v>7</v>
      </c>
      <c r="E445" s="27" t="s">
        <v>3</v>
      </c>
      <c r="F445" s="28" t="s">
        <v>698</v>
      </c>
      <c r="G445" s="16">
        <v>20</v>
      </c>
      <c r="H445" s="16">
        <v>20</v>
      </c>
    </row>
    <row r="446" spans="1:8" ht="31.5">
      <c r="A446" s="15" t="s">
        <v>711</v>
      </c>
      <c r="B446" s="42">
        <v>917</v>
      </c>
      <c r="C446" s="26">
        <v>7</v>
      </c>
      <c r="D446" s="26">
        <v>7</v>
      </c>
      <c r="E446" s="27" t="s">
        <v>3</v>
      </c>
      <c r="F446" s="28" t="s">
        <v>710</v>
      </c>
      <c r="G446" s="16">
        <v>20</v>
      </c>
      <c r="H446" s="16">
        <v>20</v>
      </c>
    </row>
    <row r="447" spans="1:8" ht="47.25">
      <c r="A447" s="15" t="s">
        <v>2</v>
      </c>
      <c r="B447" s="42">
        <v>917</v>
      </c>
      <c r="C447" s="26">
        <v>7</v>
      </c>
      <c r="D447" s="26">
        <v>7</v>
      </c>
      <c r="E447" s="27" t="s">
        <v>1</v>
      </c>
      <c r="F447" s="28" t="s">
        <v>698</v>
      </c>
      <c r="G447" s="16">
        <v>100</v>
      </c>
      <c r="H447" s="16">
        <v>150</v>
      </c>
    </row>
    <row r="448" spans="1:8" ht="141.75">
      <c r="A448" s="15" t="s">
        <v>0</v>
      </c>
      <c r="B448" s="42">
        <v>917</v>
      </c>
      <c r="C448" s="26">
        <v>7</v>
      </c>
      <c r="D448" s="26">
        <v>7</v>
      </c>
      <c r="E448" s="27" t="s">
        <v>837</v>
      </c>
      <c r="F448" s="28" t="s">
        <v>698</v>
      </c>
      <c r="G448" s="16">
        <v>100</v>
      </c>
      <c r="H448" s="16">
        <v>150</v>
      </c>
    </row>
    <row r="449" spans="1:8" ht="31.5">
      <c r="A449" s="15" t="s">
        <v>832</v>
      </c>
      <c r="B449" s="42">
        <v>917</v>
      </c>
      <c r="C449" s="26">
        <v>7</v>
      </c>
      <c r="D449" s="26">
        <v>7</v>
      </c>
      <c r="E449" s="27" t="s">
        <v>831</v>
      </c>
      <c r="F449" s="28" t="s">
        <v>698</v>
      </c>
      <c r="G449" s="16">
        <v>15</v>
      </c>
      <c r="H449" s="16">
        <v>25</v>
      </c>
    </row>
    <row r="450" spans="1:8" ht="31.5">
      <c r="A450" s="15" t="s">
        <v>711</v>
      </c>
      <c r="B450" s="42">
        <v>917</v>
      </c>
      <c r="C450" s="26">
        <v>7</v>
      </c>
      <c r="D450" s="26">
        <v>7</v>
      </c>
      <c r="E450" s="27" t="s">
        <v>831</v>
      </c>
      <c r="F450" s="28" t="s">
        <v>710</v>
      </c>
      <c r="G450" s="16">
        <v>15</v>
      </c>
      <c r="H450" s="16">
        <v>25</v>
      </c>
    </row>
    <row r="451" spans="1:8" ht="63">
      <c r="A451" s="15" t="s">
        <v>830</v>
      </c>
      <c r="B451" s="42">
        <v>917</v>
      </c>
      <c r="C451" s="26">
        <v>7</v>
      </c>
      <c r="D451" s="26">
        <v>7</v>
      </c>
      <c r="E451" s="27" t="s">
        <v>829</v>
      </c>
      <c r="F451" s="28" t="s">
        <v>698</v>
      </c>
      <c r="G451" s="16">
        <v>25</v>
      </c>
      <c r="H451" s="16">
        <v>45</v>
      </c>
    </row>
    <row r="452" spans="1:8" ht="31.5">
      <c r="A452" s="15" t="s">
        <v>711</v>
      </c>
      <c r="B452" s="42">
        <v>917</v>
      </c>
      <c r="C452" s="26">
        <v>7</v>
      </c>
      <c r="D452" s="26">
        <v>7</v>
      </c>
      <c r="E452" s="27" t="s">
        <v>829</v>
      </c>
      <c r="F452" s="28" t="s">
        <v>710</v>
      </c>
      <c r="G452" s="16">
        <v>25</v>
      </c>
      <c r="H452" s="16">
        <v>45</v>
      </c>
    </row>
    <row r="453" spans="1:8" ht="47.25">
      <c r="A453" s="15" t="s">
        <v>828</v>
      </c>
      <c r="B453" s="42">
        <v>917</v>
      </c>
      <c r="C453" s="26">
        <v>7</v>
      </c>
      <c r="D453" s="26">
        <v>7</v>
      </c>
      <c r="E453" s="27" t="s">
        <v>827</v>
      </c>
      <c r="F453" s="28" t="s">
        <v>698</v>
      </c>
      <c r="G453" s="16">
        <v>35</v>
      </c>
      <c r="H453" s="16">
        <v>40</v>
      </c>
    </row>
    <row r="454" spans="1:8" ht="31.5">
      <c r="A454" s="15" t="s">
        <v>711</v>
      </c>
      <c r="B454" s="42">
        <v>917</v>
      </c>
      <c r="C454" s="26">
        <v>7</v>
      </c>
      <c r="D454" s="26">
        <v>7</v>
      </c>
      <c r="E454" s="27" t="s">
        <v>827</v>
      </c>
      <c r="F454" s="28" t="s">
        <v>710</v>
      </c>
      <c r="G454" s="16">
        <v>35</v>
      </c>
      <c r="H454" s="16">
        <v>40</v>
      </c>
    </row>
    <row r="455" spans="1:8" ht="31.5">
      <c r="A455" s="15" t="s">
        <v>826</v>
      </c>
      <c r="B455" s="42">
        <v>917</v>
      </c>
      <c r="C455" s="26">
        <v>7</v>
      </c>
      <c r="D455" s="26">
        <v>7</v>
      </c>
      <c r="E455" s="27" t="s">
        <v>825</v>
      </c>
      <c r="F455" s="28" t="s">
        <v>698</v>
      </c>
      <c r="G455" s="16">
        <v>5</v>
      </c>
      <c r="H455" s="16">
        <v>10</v>
      </c>
    </row>
    <row r="456" spans="1:8" ht="31.5">
      <c r="A456" s="15" t="s">
        <v>711</v>
      </c>
      <c r="B456" s="42">
        <v>917</v>
      </c>
      <c r="C456" s="26">
        <v>7</v>
      </c>
      <c r="D456" s="26">
        <v>7</v>
      </c>
      <c r="E456" s="27" t="s">
        <v>825</v>
      </c>
      <c r="F456" s="28" t="s">
        <v>710</v>
      </c>
      <c r="G456" s="16">
        <v>5</v>
      </c>
      <c r="H456" s="16">
        <v>10</v>
      </c>
    </row>
    <row r="457" spans="1:8" ht="31.5">
      <c r="A457" s="15" t="s">
        <v>824</v>
      </c>
      <c r="B457" s="42">
        <v>917</v>
      </c>
      <c r="C457" s="26">
        <v>7</v>
      </c>
      <c r="D457" s="26">
        <v>7</v>
      </c>
      <c r="E457" s="27" t="s">
        <v>823</v>
      </c>
      <c r="F457" s="28" t="s">
        <v>698</v>
      </c>
      <c r="G457" s="16">
        <v>10</v>
      </c>
      <c r="H457" s="16">
        <v>15</v>
      </c>
    </row>
    <row r="458" spans="1:8" ht="31.5">
      <c r="A458" s="15" t="s">
        <v>711</v>
      </c>
      <c r="B458" s="42">
        <v>917</v>
      </c>
      <c r="C458" s="26">
        <v>7</v>
      </c>
      <c r="D458" s="26">
        <v>7</v>
      </c>
      <c r="E458" s="27" t="s">
        <v>823</v>
      </c>
      <c r="F458" s="28" t="s">
        <v>710</v>
      </c>
      <c r="G458" s="16">
        <v>10</v>
      </c>
      <c r="H458" s="16">
        <v>15</v>
      </c>
    </row>
    <row r="459" spans="1:8" ht="47.25">
      <c r="A459" s="15" t="s">
        <v>822</v>
      </c>
      <c r="B459" s="42">
        <v>917</v>
      </c>
      <c r="C459" s="26">
        <v>7</v>
      </c>
      <c r="D459" s="26">
        <v>7</v>
      </c>
      <c r="E459" s="27" t="s">
        <v>821</v>
      </c>
      <c r="F459" s="28" t="s">
        <v>698</v>
      </c>
      <c r="G459" s="16">
        <v>10</v>
      </c>
      <c r="H459" s="16">
        <v>15</v>
      </c>
    </row>
    <row r="460" spans="1:8" ht="31.5">
      <c r="A460" s="15" t="s">
        <v>711</v>
      </c>
      <c r="B460" s="42">
        <v>917</v>
      </c>
      <c r="C460" s="26">
        <v>7</v>
      </c>
      <c r="D460" s="26">
        <v>7</v>
      </c>
      <c r="E460" s="27" t="s">
        <v>821</v>
      </c>
      <c r="F460" s="28" t="s">
        <v>710</v>
      </c>
      <c r="G460" s="16">
        <v>10</v>
      </c>
      <c r="H460" s="16">
        <v>15</v>
      </c>
    </row>
    <row r="461" spans="1:8">
      <c r="A461" s="15" t="s">
        <v>820</v>
      </c>
      <c r="B461" s="42">
        <v>917</v>
      </c>
      <c r="C461" s="26">
        <v>9</v>
      </c>
      <c r="D461" s="26">
        <v>0</v>
      </c>
      <c r="E461" s="27" t="s">
        <v>698</v>
      </c>
      <c r="F461" s="28" t="s">
        <v>698</v>
      </c>
      <c r="G461" s="16">
        <v>70</v>
      </c>
      <c r="H461" s="16">
        <v>70</v>
      </c>
    </row>
    <row r="462" spans="1:8">
      <c r="A462" s="15" t="s">
        <v>819</v>
      </c>
      <c r="B462" s="42">
        <v>917</v>
      </c>
      <c r="C462" s="26">
        <v>9</v>
      </c>
      <c r="D462" s="26">
        <v>9</v>
      </c>
      <c r="E462" s="27" t="s">
        <v>698</v>
      </c>
      <c r="F462" s="28" t="s">
        <v>698</v>
      </c>
      <c r="G462" s="16">
        <v>70</v>
      </c>
      <c r="H462" s="16">
        <v>70</v>
      </c>
    </row>
    <row r="463" spans="1:8" ht="47.25">
      <c r="A463" s="15" t="s">
        <v>818</v>
      </c>
      <c r="B463" s="42">
        <v>917</v>
      </c>
      <c r="C463" s="26">
        <v>9</v>
      </c>
      <c r="D463" s="26">
        <v>9</v>
      </c>
      <c r="E463" s="27" t="s">
        <v>817</v>
      </c>
      <c r="F463" s="28" t="s">
        <v>698</v>
      </c>
      <c r="G463" s="16">
        <v>70</v>
      </c>
      <c r="H463" s="16">
        <v>70</v>
      </c>
    </row>
    <row r="464" spans="1:8" ht="47.25">
      <c r="A464" s="15" t="s">
        <v>816</v>
      </c>
      <c r="B464" s="42">
        <v>917</v>
      </c>
      <c r="C464" s="26">
        <v>9</v>
      </c>
      <c r="D464" s="26">
        <v>9</v>
      </c>
      <c r="E464" s="27" t="s">
        <v>815</v>
      </c>
      <c r="F464" s="28" t="s">
        <v>698</v>
      </c>
      <c r="G464" s="16">
        <v>70</v>
      </c>
      <c r="H464" s="16">
        <v>70</v>
      </c>
    </row>
    <row r="465" spans="1:8" ht="47.25">
      <c r="A465" s="15" t="s">
        <v>814</v>
      </c>
      <c r="B465" s="42">
        <v>917</v>
      </c>
      <c r="C465" s="26">
        <v>9</v>
      </c>
      <c r="D465" s="26">
        <v>9</v>
      </c>
      <c r="E465" s="27" t="s">
        <v>813</v>
      </c>
      <c r="F465" s="28" t="s">
        <v>698</v>
      </c>
      <c r="G465" s="16">
        <v>50</v>
      </c>
      <c r="H465" s="16">
        <v>50</v>
      </c>
    </row>
    <row r="466" spans="1:8" ht="31.5">
      <c r="A466" s="15" t="s">
        <v>709</v>
      </c>
      <c r="B466" s="42">
        <v>917</v>
      </c>
      <c r="C466" s="26">
        <v>9</v>
      </c>
      <c r="D466" s="26">
        <v>9</v>
      </c>
      <c r="E466" s="27" t="s">
        <v>813</v>
      </c>
      <c r="F466" s="28" t="s">
        <v>708</v>
      </c>
      <c r="G466" s="16">
        <v>50</v>
      </c>
      <c r="H466" s="16">
        <v>50</v>
      </c>
    </row>
    <row r="467" spans="1:8" ht="47.25">
      <c r="A467" s="15" t="s">
        <v>812</v>
      </c>
      <c r="B467" s="42">
        <v>917</v>
      </c>
      <c r="C467" s="26">
        <v>9</v>
      </c>
      <c r="D467" s="26">
        <v>9</v>
      </c>
      <c r="E467" s="27" t="s">
        <v>811</v>
      </c>
      <c r="F467" s="28" t="s">
        <v>698</v>
      </c>
      <c r="G467" s="16">
        <v>20</v>
      </c>
      <c r="H467" s="16">
        <v>20</v>
      </c>
    </row>
    <row r="468" spans="1:8" ht="31.5">
      <c r="A468" s="15" t="s">
        <v>711</v>
      </c>
      <c r="B468" s="42">
        <v>917</v>
      </c>
      <c r="C468" s="26">
        <v>9</v>
      </c>
      <c r="D468" s="26">
        <v>9</v>
      </c>
      <c r="E468" s="27" t="s">
        <v>811</v>
      </c>
      <c r="F468" s="28" t="s">
        <v>710</v>
      </c>
      <c r="G468" s="16">
        <v>20</v>
      </c>
      <c r="H468" s="16">
        <v>20</v>
      </c>
    </row>
    <row r="469" spans="1:8">
      <c r="A469" s="15" t="s">
        <v>739</v>
      </c>
      <c r="B469" s="42">
        <v>917</v>
      </c>
      <c r="C469" s="26">
        <v>10</v>
      </c>
      <c r="D469" s="26">
        <v>0</v>
      </c>
      <c r="E469" s="27" t="s">
        <v>698</v>
      </c>
      <c r="F469" s="28" t="s">
        <v>698</v>
      </c>
      <c r="G469" s="16">
        <v>7333.3</v>
      </c>
      <c r="H469" s="16">
        <v>7503.1</v>
      </c>
    </row>
    <row r="470" spans="1:8">
      <c r="A470" s="15" t="s">
        <v>810</v>
      </c>
      <c r="B470" s="42">
        <v>917</v>
      </c>
      <c r="C470" s="26">
        <v>10</v>
      </c>
      <c r="D470" s="26">
        <v>1</v>
      </c>
      <c r="E470" s="27" t="s">
        <v>698</v>
      </c>
      <c r="F470" s="28" t="s">
        <v>698</v>
      </c>
      <c r="G470" s="16">
        <v>4865.6000000000004</v>
      </c>
      <c r="H470" s="16">
        <v>5074.8</v>
      </c>
    </row>
    <row r="471" spans="1:8" ht="31.5">
      <c r="A471" s="15" t="s">
        <v>809</v>
      </c>
      <c r="B471" s="42">
        <v>917</v>
      </c>
      <c r="C471" s="26">
        <v>10</v>
      </c>
      <c r="D471" s="26">
        <v>1</v>
      </c>
      <c r="E471" s="27" t="s">
        <v>808</v>
      </c>
      <c r="F471" s="28" t="s">
        <v>698</v>
      </c>
      <c r="G471" s="16">
        <v>4865.6000000000004</v>
      </c>
      <c r="H471" s="16">
        <v>5074.8</v>
      </c>
    </row>
    <row r="472" spans="1:8">
      <c r="A472" s="15" t="s">
        <v>807</v>
      </c>
      <c r="B472" s="42">
        <v>917</v>
      </c>
      <c r="C472" s="26">
        <v>10</v>
      </c>
      <c r="D472" s="26">
        <v>1</v>
      </c>
      <c r="E472" s="27" t="s">
        <v>806</v>
      </c>
      <c r="F472" s="28" t="s">
        <v>698</v>
      </c>
      <c r="G472" s="16">
        <v>4865.6000000000004</v>
      </c>
      <c r="H472" s="16">
        <v>5074.8</v>
      </c>
    </row>
    <row r="473" spans="1:8" ht="109.15" customHeight="1">
      <c r="A473" s="15" t="s">
        <v>805</v>
      </c>
      <c r="B473" s="42">
        <v>917</v>
      </c>
      <c r="C473" s="26">
        <v>10</v>
      </c>
      <c r="D473" s="26">
        <v>1</v>
      </c>
      <c r="E473" s="27" t="s">
        <v>804</v>
      </c>
      <c r="F473" s="28" t="s">
        <v>698</v>
      </c>
      <c r="G473" s="16">
        <v>4865.6000000000004</v>
      </c>
      <c r="H473" s="16">
        <v>5074.8</v>
      </c>
    </row>
    <row r="474" spans="1:8" ht="31.5">
      <c r="A474" s="15" t="s">
        <v>709</v>
      </c>
      <c r="B474" s="42">
        <v>917</v>
      </c>
      <c r="C474" s="26">
        <v>10</v>
      </c>
      <c r="D474" s="26">
        <v>1</v>
      </c>
      <c r="E474" s="27" t="s">
        <v>804</v>
      </c>
      <c r="F474" s="28" t="s">
        <v>708</v>
      </c>
      <c r="G474" s="16">
        <v>4865.6000000000004</v>
      </c>
      <c r="H474" s="16">
        <v>5074.8</v>
      </c>
    </row>
    <row r="475" spans="1:8">
      <c r="A475" s="15" t="s">
        <v>738</v>
      </c>
      <c r="B475" s="42">
        <v>917</v>
      </c>
      <c r="C475" s="26">
        <v>10</v>
      </c>
      <c r="D475" s="26">
        <v>3</v>
      </c>
      <c r="E475" s="27" t="s">
        <v>698</v>
      </c>
      <c r="F475" s="28" t="s">
        <v>698</v>
      </c>
      <c r="G475" s="16">
        <v>1209.5</v>
      </c>
      <c r="H475" s="16">
        <v>1231</v>
      </c>
    </row>
    <row r="476" spans="1:8" ht="31.5">
      <c r="A476" s="15" t="s">
        <v>803</v>
      </c>
      <c r="B476" s="42">
        <v>917</v>
      </c>
      <c r="C476" s="26">
        <v>10</v>
      </c>
      <c r="D476" s="26">
        <v>3</v>
      </c>
      <c r="E476" s="27" t="s">
        <v>802</v>
      </c>
      <c r="F476" s="28" t="s">
        <v>698</v>
      </c>
      <c r="G476" s="16">
        <v>929.5</v>
      </c>
      <c r="H476" s="16">
        <v>941</v>
      </c>
    </row>
    <row r="477" spans="1:8" ht="31.5">
      <c r="A477" s="15" t="s">
        <v>801</v>
      </c>
      <c r="B477" s="42">
        <v>917</v>
      </c>
      <c r="C477" s="26">
        <v>10</v>
      </c>
      <c r="D477" s="26">
        <v>3</v>
      </c>
      <c r="E477" s="27" t="s">
        <v>800</v>
      </c>
      <c r="F477" s="28" t="s">
        <v>698</v>
      </c>
      <c r="G477" s="16">
        <v>929.5</v>
      </c>
      <c r="H477" s="16">
        <v>941</v>
      </c>
    </row>
    <row r="478" spans="1:8" ht="94.5">
      <c r="A478" s="15" t="s">
        <v>799</v>
      </c>
      <c r="B478" s="42">
        <v>917</v>
      </c>
      <c r="C478" s="26">
        <v>10</v>
      </c>
      <c r="D478" s="26">
        <v>3</v>
      </c>
      <c r="E478" s="27" t="s">
        <v>798</v>
      </c>
      <c r="F478" s="28" t="s">
        <v>698</v>
      </c>
      <c r="G478" s="16">
        <v>926.5</v>
      </c>
      <c r="H478" s="16">
        <v>938</v>
      </c>
    </row>
    <row r="479" spans="1:8" ht="31.5">
      <c r="A479" s="15" t="s">
        <v>709</v>
      </c>
      <c r="B479" s="42">
        <v>917</v>
      </c>
      <c r="C479" s="26">
        <v>10</v>
      </c>
      <c r="D479" s="26">
        <v>3</v>
      </c>
      <c r="E479" s="27" t="s">
        <v>798</v>
      </c>
      <c r="F479" s="28" t="s">
        <v>708</v>
      </c>
      <c r="G479" s="16">
        <v>926.5</v>
      </c>
      <c r="H479" s="16">
        <v>938</v>
      </c>
    </row>
    <row r="480" spans="1:8" ht="47.25">
      <c r="A480" s="15" t="s">
        <v>797</v>
      </c>
      <c r="B480" s="42">
        <v>917</v>
      </c>
      <c r="C480" s="26">
        <v>10</v>
      </c>
      <c r="D480" s="26">
        <v>3</v>
      </c>
      <c r="E480" s="27" t="s">
        <v>796</v>
      </c>
      <c r="F480" s="28" t="s">
        <v>698</v>
      </c>
      <c r="G480" s="16">
        <v>3</v>
      </c>
      <c r="H480" s="16">
        <v>3</v>
      </c>
    </row>
    <row r="481" spans="1:8" ht="31.5">
      <c r="A481" s="15" t="s">
        <v>709</v>
      </c>
      <c r="B481" s="42">
        <v>917</v>
      </c>
      <c r="C481" s="26">
        <v>10</v>
      </c>
      <c r="D481" s="26">
        <v>3</v>
      </c>
      <c r="E481" s="27" t="s">
        <v>796</v>
      </c>
      <c r="F481" s="28" t="s">
        <v>708</v>
      </c>
      <c r="G481" s="16">
        <v>3</v>
      </c>
      <c r="H481" s="16">
        <v>3</v>
      </c>
    </row>
    <row r="482" spans="1:8" ht="31.5">
      <c r="A482" s="15" t="s">
        <v>795</v>
      </c>
      <c r="B482" s="42">
        <v>917</v>
      </c>
      <c r="C482" s="26">
        <v>10</v>
      </c>
      <c r="D482" s="26">
        <v>3</v>
      </c>
      <c r="E482" s="27" t="s">
        <v>794</v>
      </c>
      <c r="F482" s="28" t="s">
        <v>698</v>
      </c>
      <c r="G482" s="16">
        <v>280</v>
      </c>
      <c r="H482" s="16">
        <v>290</v>
      </c>
    </row>
    <row r="483" spans="1:8" ht="110.25">
      <c r="A483" s="15" t="s">
        <v>793</v>
      </c>
      <c r="B483" s="42">
        <v>917</v>
      </c>
      <c r="C483" s="26">
        <v>10</v>
      </c>
      <c r="D483" s="26">
        <v>3</v>
      </c>
      <c r="E483" s="27" t="s">
        <v>792</v>
      </c>
      <c r="F483" s="28" t="s">
        <v>698</v>
      </c>
      <c r="G483" s="16">
        <v>280</v>
      </c>
      <c r="H483" s="16">
        <v>290</v>
      </c>
    </row>
    <row r="484" spans="1:8" ht="78.75">
      <c r="A484" s="15" t="s">
        <v>791</v>
      </c>
      <c r="B484" s="42">
        <v>917</v>
      </c>
      <c r="C484" s="26">
        <v>10</v>
      </c>
      <c r="D484" s="26">
        <v>3</v>
      </c>
      <c r="E484" s="27" t="s">
        <v>790</v>
      </c>
      <c r="F484" s="28" t="s">
        <v>698</v>
      </c>
      <c r="G484" s="16">
        <v>260</v>
      </c>
      <c r="H484" s="16">
        <v>270</v>
      </c>
    </row>
    <row r="485" spans="1:8" ht="31.5">
      <c r="A485" s="15" t="s">
        <v>709</v>
      </c>
      <c r="B485" s="42">
        <v>917</v>
      </c>
      <c r="C485" s="26">
        <v>10</v>
      </c>
      <c r="D485" s="26">
        <v>3</v>
      </c>
      <c r="E485" s="27" t="s">
        <v>790</v>
      </c>
      <c r="F485" s="28" t="s">
        <v>708</v>
      </c>
      <c r="G485" s="16">
        <v>260</v>
      </c>
      <c r="H485" s="16">
        <v>270</v>
      </c>
    </row>
    <row r="486" spans="1:8" ht="78.75">
      <c r="A486" s="15" t="s">
        <v>789</v>
      </c>
      <c r="B486" s="42">
        <v>917</v>
      </c>
      <c r="C486" s="26">
        <v>10</v>
      </c>
      <c r="D486" s="26">
        <v>3</v>
      </c>
      <c r="E486" s="27" t="s">
        <v>788</v>
      </c>
      <c r="F486" s="28" t="s">
        <v>698</v>
      </c>
      <c r="G486" s="16">
        <v>20</v>
      </c>
      <c r="H486" s="16">
        <v>20</v>
      </c>
    </row>
    <row r="487" spans="1:8" ht="31.5">
      <c r="A487" s="15" t="s">
        <v>709</v>
      </c>
      <c r="B487" s="42">
        <v>917</v>
      </c>
      <c r="C487" s="26">
        <v>10</v>
      </c>
      <c r="D487" s="26">
        <v>3</v>
      </c>
      <c r="E487" s="27" t="s">
        <v>788</v>
      </c>
      <c r="F487" s="28" t="s">
        <v>708</v>
      </c>
      <c r="G487" s="16">
        <v>20</v>
      </c>
      <c r="H487" s="16">
        <v>20</v>
      </c>
    </row>
    <row r="488" spans="1:8">
      <c r="A488" s="15" t="s">
        <v>735</v>
      </c>
      <c r="B488" s="42">
        <v>917</v>
      </c>
      <c r="C488" s="26">
        <v>10</v>
      </c>
      <c r="D488" s="26">
        <v>6</v>
      </c>
      <c r="E488" s="27" t="s">
        <v>698</v>
      </c>
      <c r="F488" s="28" t="s">
        <v>698</v>
      </c>
      <c r="G488" s="16">
        <v>1258.2</v>
      </c>
      <c r="H488" s="16">
        <v>1197.3</v>
      </c>
    </row>
    <row r="489" spans="1:8" ht="47.25">
      <c r="A489" s="15" t="s">
        <v>715</v>
      </c>
      <c r="B489" s="42">
        <v>917</v>
      </c>
      <c r="C489" s="26">
        <v>10</v>
      </c>
      <c r="D489" s="26">
        <v>6</v>
      </c>
      <c r="E489" s="27" t="s">
        <v>714</v>
      </c>
      <c r="F489" s="28" t="s">
        <v>698</v>
      </c>
      <c r="G489" s="16">
        <v>1158.2</v>
      </c>
      <c r="H489" s="16">
        <v>1097.3</v>
      </c>
    </row>
    <row r="490" spans="1:8" ht="31.5">
      <c r="A490" s="15" t="s">
        <v>734</v>
      </c>
      <c r="B490" s="42">
        <v>917</v>
      </c>
      <c r="C490" s="26">
        <v>10</v>
      </c>
      <c r="D490" s="26">
        <v>6</v>
      </c>
      <c r="E490" s="27" t="s">
        <v>733</v>
      </c>
      <c r="F490" s="28" t="s">
        <v>698</v>
      </c>
      <c r="G490" s="16">
        <v>1158.2</v>
      </c>
      <c r="H490" s="16">
        <v>1097.3</v>
      </c>
    </row>
    <row r="491" spans="1:8" ht="78.75">
      <c r="A491" s="15" t="s">
        <v>787</v>
      </c>
      <c r="B491" s="42">
        <v>917</v>
      </c>
      <c r="C491" s="26">
        <v>10</v>
      </c>
      <c r="D491" s="26">
        <v>6</v>
      </c>
      <c r="E491" s="27" t="s">
        <v>786</v>
      </c>
      <c r="F491" s="28" t="s">
        <v>698</v>
      </c>
      <c r="G491" s="16">
        <v>1158.2</v>
      </c>
      <c r="H491" s="16">
        <v>1097.3</v>
      </c>
    </row>
    <row r="492" spans="1:8" ht="78.75">
      <c r="A492" s="15" t="s">
        <v>697</v>
      </c>
      <c r="B492" s="42">
        <v>917</v>
      </c>
      <c r="C492" s="26">
        <v>10</v>
      </c>
      <c r="D492" s="26">
        <v>6</v>
      </c>
      <c r="E492" s="27" t="s">
        <v>786</v>
      </c>
      <c r="F492" s="28" t="s">
        <v>696</v>
      </c>
      <c r="G492" s="16">
        <v>1065.4000000000001</v>
      </c>
      <c r="H492" s="16">
        <v>1010</v>
      </c>
    </row>
    <row r="493" spans="1:8" ht="31.5">
      <c r="A493" s="15" t="s">
        <v>711</v>
      </c>
      <c r="B493" s="42">
        <v>917</v>
      </c>
      <c r="C493" s="26">
        <v>10</v>
      </c>
      <c r="D493" s="26">
        <v>6</v>
      </c>
      <c r="E493" s="27" t="s">
        <v>786</v>
      </c>
      <c r="F493" s="28" t="s">
        <v>710</v>
      </c>
      <c r="G493" s="16">
        <v>92.8</v>
      </c>
      <c r="H493" s="16">
        <v>87.3</v>
      </c>
    </row>
    <row r="494" spans="1:8" ht="78.75">
      <c r="A494" s="15" t="s">
        <v>785</v>
      </c>
      <c r="B494" s="42">
        <v>917</v>
      </c>
      <c r="C494" s="26">
        <v>10</v>
      </c>
      <c r="D494" s="26">
        <v>6</v>
      </c>
      <c r="E494" s="27" t="s">
        <v>784</v>
      </c>
      <c r="F494" s="28" t="s">
        <v>698</v>
      </c>
      <c r="G494" s="16">
        <v>100</v>
      </c>
      <c r="H494" s="16">
        <v>100</v>
      </c>
    </row>
    <row r="495" spans="1:8" ht="63">
      <c r="A495" s="15" t="s">
        <v>783</v>
      </c>
      <c r="B495" s="42">
        <v>917</v>
      </c>
      <c r="C495" s="26">
        <v>10</v>
      </c>
      <c r="D495" s="26">
        <v>6</v>
      </c>
      <c r="E495" s="27" t="s">
        <v>782</v>
      </c>
      <c r="F495" s="28" t="s">
        <v>698</v>
      </c>
      <c r="G495" s="16">
        <v>100</v>
      </c>
      <c r="H495" s="16">
        <v>100</v>
      </c>
    </row>
    <row r="496" spans="1:8" ht="62.45" customHeight="1">
      <c r="A496" s="15" t="s">
        <v>781</v>
      </c>
      <c r="B496" s="42">
        <v>917</v>
      </c>
      <c r="C496" s="26">
        <v>10</v>
      </c>
      <c r="D496" s="26">
        <v>6</v>
      </c>
      <c r="E496" s="27" t="s">
        <v>780</v>
      </c>
      <c r="F496" s="28" t="s">
        <v>698</v>
      </c>
      <c r="G496" s="16">
        <v>100</v>
      </c>
      <c r="H496" s="16">
        <v>100</v>
      </c>
    </row>
    <row r="497" spans="1:8" ht="31.5">
      <c r="A497" s="15" t="s">
        <v>711</v>
      </c>
      <c r="B497" s="42">
        <v>917</v>
      </c>
      <c r="C497" s="26">
        <v>10</v>
      </c>
      <c r="D497" s="26">
        <v>6</v>
      </c>
      <c r="E497" s="27" t="s">
        <v>780</v>
      </c>
      <c r="F497" s="28" t="s">
        <v>710</v>
      </c>
      <c r="G497" s="16">
        <v>100</v>
      </c>
      <c r="H497" s="16">
        <v>100</v>
      </c>
    </row>
    <row r="498" spans="1:8">
      <c r="A498" s="15" t="s">
        <v>730</v>
      </c>
      <c r="B498" s="42">
        <v>917</v>
      </c>
      <c r="C498" s="26">
        <v>11</v>
      </c>
      <c r="D498" s="26">
        <v>0</v>
      </c>
      <c r="E498" s="27" t="s">
        <v>698</v>
      </c>
      <c r="F498" s="28" t="s">
        <v>698</v>
      </c>
      <c r="G498" s="16">
        <v>120</v>
      </c>
      <c r="H498" s="16">
        <v>170</v>
      </c>
    </row>
    <row r="499" spans="1:8">
      <c r="A499" s="15" t="s">
        <v>729</v>
      </c>
      <c r="B499" s="42">
        <v>917</v>
      </c>
      <c r="C499" s="26">
        <v>11</v>
      </c>
      <c r="D499" s="26">
        <v>1</v>
      </c>
      <c r="E499" s="27" t="s">
        <v>698</v>
      </c>
      <c r="F499" s="28" t="s">
        <v>698</v>
      </c>
      <c r="G499" s="16">
        <v>120</v>
      </c>
      <c r="H499" s="16">
        <v>170</v>
      </c>
    </row>
    <row r="500" spans="1:8" ht="63">
      <c r="A500" s="15" t="s">
        <v>779</v>
      </c>
      <c r="B500" s="42">
        <v>917</v>
      </c>
      <c r="C500" s="26">
        <v>11</v>
      </c>
      <c r="D500" s="26">
        <v>1</v>
      </c>
      <c r="E500" s="27" t="s">
        <v>778</v>
      </c>
      <c r="F500" s="28" t="s">
        <v>698</v>
      </c>
      <c r="G500" s="16">
        <v>120</v>
      </c>
      <c r="H500" s="16">
        <v>170</v>
      </c>
    </row>
    <row r="501" spans="1:8" ht="63">
      <c r="A501" s="15" t="s">
        <v>777</v>
      </c>
      <c r="B501" s="42">
        <v>917</v>
      </c>
      <c r="C501" s="26">
        <v>11</v>
      </c>
      <c r="D501" s="26">
        <v>1</v>
      </c>
      <c r="E501" s="27" t="s">
        <v>776</v>
      </c>
      <c r="F501" s="28" t="s">
        <v>698</v>
      </c>
      <c r="G501" s="16">
        <v>120</v>
      </c>
      <c r="H501" s="16">
        <v>170</v>
      </c>
    </row>
    <row r="502" spans="1:8" ht="47.25">
      <c r="A502" s="15" t="s">
        <v>771</v>
      </c>
      <c r="B502" s="42">
        <v>917</v>
      </c>
      <c r="C502" s="26">
        <v>11</v>
      </c>
      <c r="D502" s="26">
        <v>1</v>
      </c>
      <c r="E502" s="27" t="s">
        <v>770</v>
      </c>
      <c r="F502" s="28" t="s">
        <v>698</v>
      </c>
      <c r="G502" s="16">
        <v>120</v>
      </c>
      <c r="H502" s="16">
        <v>170</v>
      </c>
    </row>
    <row r="503" spans="1:8" ht="31.5">
      <c r="A503" s="15" t="s">
        <v>711</v>
      </c>
      <c r="B503" s="42">
        <v>917</v>
      </c>
      <c r="C503" s="26">
        <v>11</v>
      </c>
      <c r="D503" s="26">
        <v>1</v>
      </c>
      <c r="E503" s="27" t="s">
        <v>770</v>
      </c>
      <c r="F503" s="28" t="s">
        <v>710</v>
      </c>
      <c r="G503" s="16">
        <v>120</v>
      </c>
      <c r="H503" s="16">
        <v>170</v>
      </c>
    </row>
    <row r="504" spans="1:8" s="19" customFormat="1" ht="47.25">
      <c r="A504" s="17" t="s">
        <v>767</v>
      </c>
      <c r="B504" s="43">
        <v>918</v>
      </c>
      <c r="C504" s="23">
        <v>0</v>
      </c>
      <c r="D504" s="23">
        <v>0</v>
      </c>
      <c r="E504" s="24" t="s">
        <v>698</v>
      </c>
      <c r="F504" s="25" t="s">
        <v>698</v>
      </c>
      <c r="G504" s="18">
        <v>15354.3</v>
      </c>
      <c r="H504" s="18">
        <v>10570</v>
      </c>
    </row>
    <row r="505" spans="1:8">
      <c r="A505" s="15" t="s">
        <v>766</v>
      </c>
      <c r="B505" s="42">
        <v>918</v>
      </c>
      <c r="C505" s="26">
        <v>4</v>
      </c>
      <c r="D505" s="26">
        <v>0</v>
      </c>
      <c r="E505" s="27" t="s">
        <v>698</v>
      </c>
      <c r="F505" s="28" t="s">
        <v>698</v>
      </c>
      <c r="G505" s="16">
        <v>106.7</v>
      </c>
      <c r="H505" s="16">
        <v>120.1</v>
      </c>
    </row>
    <row r="506" spans="1:8">
      <c r="A506" s="15" t="s">
        <v>765</v>
      </c>
      <c r="B506" s="42">
        <v>918</v>
      </c>
      <c r="C506" s="26">
        <v>4</v>
      </c>
      <c r="D506" s="26">
        <v>9</v>
      </c>
      <c r="E506" s="27" t="s">
        <v>698</v>
      </c>
      <c r="F506" s="28" t="s">
        <v>698</v>
      </c>
      <c r="G506" s="16">
        <v>106.7</v>
      </c>
      <c r="H506" s="16">
        <v>120.1</v>
      </c>
    </row>
    <row r="507" spans="1:8">
      <c r="A507" s="15" t="s">
        <v>764</v>
      </c>
      <c r="B507" s="42">
        <v>918</v>
      </c>
      <c r="C507" s="26">
        <v>4</v>
      </c>
      <c r="D507" s="26">
        <v>9</v>
      </c>
      <c r="E507" s="27" t="s">
        <v>763</v>
      </c>
      <c r="F507" s="28" t="s">
        <v>698</v>
      </c>
      <c r="G507" s="16">
        <v>106.7</v>
      </c>
      <c r="H507" s="16">
        <v>120.1</v>
      </c>
    </row>
    <row r="508" spans="1:8">
      <c r="A508" s="15" t="s">
        <v>762</v>
      </c>
      <c r="B508" s="42">
        <v>918</v>
      </c>
      <c r="C508" s="26">
        <v>4</v>
      </c>
      <c r="D508" s="26">
        <v>9</v>
      </c>
      <c r="E508" s="27" t="s">
        <v>761</v>
      </c>
      <c r="F508" s="28" t="s">
        <v>698</v>
      </c>
      <c r="G508" s="16">
        <v>106.7</v>
      </c>
      <c r="H508" s="16">
        <v>120.1</v>
      </c>
    </row>
    <row r="509" spans="1:8" ht="31.5">
      <c r="A509" s="15" t="s">
        <v>760</v>
      </c>
      <c r="B509" s="42">
        <v>918</v>
      </c>
      <c r="C509" s="26">
        <v>4</v>
      </c>
      <c r="D509" s="26">
        <v>9</v>
      </c>
      <c r="E509" s="27" t="s">
        <v>759</v>
      </c>
      <c r="F509" s="28" t="s">
        <v>698</v>
      </c>
      <c r="G509" s="16">
        <v>106.7</v>
      </c>
      <c r="H509" s="16">
        <v>120.1</v>
      </c>
    </row>
    <row r="510" spans="1:8" ht="31.5">
      <c r="A510" s="15" t="s">
        <v>711</v>
      </c>
      <c r="B510" s="42">
        <v>918</v>
      </c>
      <c r="C510" s="26">
        <v>4</v>
      </c>
      <c r="D510" s="26">
        <v>9</v>
      </c>
      <c r="E510" s="27" t="s">
        <v>759</v>
      </c>
      <c r="F510" s="28" t="s">
        <v>710</v>
      </c>
      <c r="G510" s="16">
        <v>106.7</v>
      </c>
      <c r="H510" s="16">
        <v>120.1</v>
      </c>
    </row>
    <row r="511" spans="1:8">
      <c r="A511" s="15" t="s">
        <v>758</v>
      </c>
      <c r="B511" s="42">
        <v>918</v>
      </c>
      <c r="C511" s="26">
        <v>5</v>
      </c>
      <c r="D511" s="26">
        <v>0</v>
      </c>
      <c r="E511" s="27" t="s">
        <v>698</v>
      </c>
      <c r="F511" s="28" t="s">
        <v>698</v>
      </c>
      <c r="G511" s="16">
        <v>3628.1</v>
      </c>
      <c r="H511" s="16">
        <v>3583</v>
      </c>
    </row>
    <row r="512" spans="1:8" ht="31.5">
      <c r="A512" s="15" t="s">
        <v>750</v>
      </c>
      <c r="B512" s="42">
        <v>918</v>
      </c>
      <c r="C512" s="26">
        <v>5</v>
      </c>
      <c r="D512" s="26">
        <v>5</v>
      </c>
      <c r="E512" s="27" t="s">
        <v>698</v>
      </c>
      <c r="F512" s="28" t="s">
        <v>698</v>
      </c>
      <c r="G512" s="16">
        <v>3628.1</v>
      </c>
      <c r="H512" s="16">
        <v>3583</v>
      </c>
    </row>
    <row r="513" spans="1:8" ht="47.25">
      <c r="A513" s="15" t="s">
        <v>715</v>
      </c>
      <c r="B513" s="42">
        <v>918</v>
      </c>
      <c r="C513" s="26">
        <v>5</v>
      </c>
      <c r="D513" s="26">
        <v>5</v>
      </c>
      <c r="E513" s="27" t="s">
        <v>714</v>
      </c>
      <c r="F513" s="28" t="s">
        <v>698</v>
      </c>
      <c r="G513" s="16">
        <v>3628.1</v>
      </c>
      <c r="H513" s="16">
        <v>3583</v>
      </c>
    </row>
    <row r="514" spans="1:8">
      <c r="A514" s="15" t="s">
        <v>713</v>
      </c>
      <c r="B514" s="42">
        <v>918</v>
      </c>
      <c r="C514" s="26">
        <v>5</v>
      </c>
      <c r="D514" s="26">
        <v>5</v>
      </c>
      <c r="E514" s="27" t="s">
        <v>712</v>
      </c>
      <c r="F514" s="28" t="s">
        <v>698</v>
      </c>
      <c r="G514" s="16">
        <v>3628.1</v>
      </c>
      <c r="H514" s="16">
        <v>3583</v>
      </c>
    </row>
    <row r="515" spans="1:8" ht="31.5">
      <c r="A515" s="15" t="s">
        <v>701</v>
      </c>
      <c r="B515" s="42">
        <v>918</v>
      </c>
      <c r="C515" s="26">
        <v>5</v>
      </c>
      <c r="D515" s="26">
        <v>5</v>
      </c>
      <c r="E515" s="27" t="s">
        <v>706</v>
      </c>
      <c r="F515" s="28" t="s">
        <v>698</v>
      </c>
      <c r="G515" s="16">
        <v>3128.1</v>
      </c>
      <c r="H515" s="16">
        <v>3083</v>
      </c>
    </row>
    <row r="516" spans="1:8" ht="78.75">
      <c r="A516" s="15" t="s">
        <v>697</v>
      </c>
      <c r="B516" s="42">
        <v>918</v>
      </c>
      <c r="C516" s="26">
        <v>5</v>
      </c>
      <c r="D516" s="26">
        <v>5</v>
      </c>
      <c r="E516" s="27" t="s">
        <v>706</v>
      </c>
      <c r="F516" s="28" t="s">
        <v>696</v>
      </c>
      <c r="G516" s="16">
        <v>3116.1</v>
      </c>
      <c r="H516" s="16">
        <v>3071</v>
      </c>
    </row>
    <row r="517" spans="1:8" ht="31.5">
      <c r="A517" s="15" t="s">
        <v>711</v>
      </c>
      <c r="B517" s="42">
        <v>918</v>
      </c>
      <c r="C517" s="26">
        <v>5</v>
      </c>
      <c r="D517" s="26">
        <v>5</v>
      </c>
      <c r="E517" s="27" t="s">
        <v>706</v>
      </c>
      <c r="F517" s="28" t="s">
        <v>710</v>
      </c>
      <c r="G517" s="16">
        <v>12</v>
      </c>
      <c r="H517" s="16">
        <v>12</v>
      </c>
    </row>
    <row r="518" spans="1:8" ht="63">
      <c r="A518" s="15" t="s">
        <v>699</v>
      </c>
      <c r="B518" s="42">
        <v>918</v>
      </c>
      <c r="C518" s="26">
        <v>5</v>
      </c>
      <c r="D518" s="26">
        <v>5</v>
      </c>
      <c r="E518" s="27" t="s">
        <v>704</v>
      </c>
      <c r="F518" s="28" t="s">
        <v>698</v>
      </c>
      <c r="G518" s="16">
        <v>500</v>
      </c>
      <c r="H518" s="16">
        <v>500</v>
      </c>
    </row>
    <row r="519" spans="1:8" ht="78.75">
      <c r="A519" s="15" t="s">
        <v>697</v>
      </c>
      <c r="B519" s="42">
        <v>918</v>
      </c>
      <c r="C519" s="26">
        <v>5</v>
      </c>
      <c r="D519" s="26">
        <v>5</v>
      </c>
      <c r="E519" s="27" t="s">
        <v>704</v>
      </c>
      <c r="F519" s="28" t="s">
        <v>696</v>
      </c>
      <c r="G519" s="16">
        <v>500</v>
      </c>
      <c r="H519" s="16">
        <v>500</v>
      </c>
    </row>
    <row r="520" spans="1:8">
      <c r="A520" s="15" t="s">
        <v>749</v>
      </c>
      <c r="B520" s="42">
        <v>918</v>
      </c>
      <c r="C520" s="26">
        <v>6</v>
      </c>
      <c r="D520" s="26">
        <v>0</v>
      </c>
      <c r="E520" s="27" t="s">
        <v>698</v>
      </c>
      <c r="F520" s="28" t="s">
        <v>698</v>
      </c>
      <c r="G520" s="16">
        <v>4319.6000000000004</v>
      </c>
      <c r="H520" s="16">
        <v>0</v>
      </c>
    </row>
    <row r="521" spans="1:8" ht="31.5">
      <c r="A521" s="15" t="s">
        <v>748</v>
      </c>
      <c r="B521" s="42">
        <v>918</v>
      </c>
      <c r="C521" s="26">
        <v>6</v>
      </c>
      <c r="D521" s="26">
        <v>5</v>
      </c>
      <c r="E521" s="27" t="s">
        <v>698</v>
      </c>
      <c r="F521" s="28" t="s">
        <v>698</v>
      </c>
      <c r="G521" s="16">
        <v>4319.6000000000004</v>
      </c>
      <c r="H521" s="16">
        <v>0</v>
      </c>
    </row>
    <row r="522" spans="1:8" ht="63">
      <c r="A522" s="15" t="s">
        <v>747</v>
      </c>
      <c r="B522" s="42">
        <v>918</v>
      </c>
      <c r="C522" s="26">
        <v>6</v>
      </c>
      <c r="D522" s="26">
        <v>5</v>
      </c>
      <c r="E522" s="27" t="s">
        <v>746</v>
      </c>
      <c r="F522" s="28" t="s">
        <v>698</v>
      </c>
      <c r="G522" s="16">
        <v>4319.6000000000004</v>
      </c>
      <c r="H522" s="16">
        <v>0</v>
      </c>
    </row>
    <row r="523" spans="1:8" ht="94.5">
      <c r="A523" s="15" t="s">
        <v>745</v>
      </c>
      <c r="B523" s="42">
        <v>918</v>
      </c>
      <c r="C523" s="26">
        <v>6</v>
      </c>
      <c r="D523" s="26">
        <v>5</v>
      </c>
      <c r="E523" s="27" t="s">
        <v>744</v>
      </c>
      <c r="F523" s="28" t="s">
        <v>698</v>
      </c>
      <c r="G523" s="16">
        <v>4319.6000000000004</v>
      </c>
      <c r="H523" s="16">
        <v>0</v>
      </c>
    </row>
    <row r="524" spans="1:8" ht="63">
      <c r="A524" s="15" t="s">
        <v>741</v>
      </c>
      <c r="B524" s="42">
        <v>918</v>
      </c>
      <c r="C524" s="26">
        <v>6</v>
      </c>
      <c r="D524" s="26">
        <v>5</v>
      </c>
      <c r="E524" s="27" t="s">
        <v>740</v>
      </c>
      <c r="F524" s="28" t="s">
        <v>698</v>
      </c>
      <c r="G524" s="16">
        <v>4319.6000000000004</v>
      </c>
      <c r="H524" s="16">
        <v>0</v>
      </c>
    </row>
    <row r="525" spans="1:8" ht="47.25">
      <c r="A525" s="15" t="s">
        <v>723</v>
      </c>
      <c r="B525" s="42">
        <v>918</v>
      </c>
      <c r="C525" s="26">
        <v>6</v>
      </c>
      <c r="D525" s="26">
        <v>5</v>
      </c>
      <c r="E525" s="27" t="s">
        <v>740</v>
      </c>
      <c r="F525" s="28" t="s">
        <v>721</v>
      </c>
      <c r="G525" s="16">
        <v>4319.6000000000004</v>
      </c>
      <c r="H525" s="16">
        <v>0</v>
      </c>
    </row>
    <row r="526" spans="1:8">
      <c r="A526" s="15" t="s">
        <v>739</v>
      </c>
      <c r="B526" s="42">
        <v>918</v>
      </c>
      <c r="C526" s="26">
        <v>10</v>
      </c>
      <c r="D526" s="26">
        <v>0</v>
      </c>
      <c r="E526" s="27" t="s">
        <v>698</v>
      </c>
      <c r="F526" s="28" t="s">
        <v>698</v>
      </c>
      <c r="G526" s="16">
        <v>7248.5</v>
      </c>
      <c r="H526" s="16">
        <v>6866.9</v>
      </c>
    </row>
    <row r="527" spans="1:8">
      <c r="A527" s="15" t="s">
        <v>738</v>
      </c>
      <c r="B527" s="42">
        <v>918</v>
      </c>
      <c r="C527" s="26">
        <v>10</v>
      </c>
      <c r="D527" s="26">
        <v>3</v>
      </c>
      <c r="E527" s="27" t="s">
        <v>698</v>
      </c>
      <c r="F527" s="28" t="s">
        <v>698</v>
      </c>
      <c r="G527" s="16">
        <v>7248.5</v>
      </c>
      <c r="H527" s="16">
        <v>6866.9</v>
      </c>
    </row>
    <row r="528" spans="1:8" ht="47.25">
      <c r="A528" s="15" t="s">
        <v>715</v>
      </c>
      <c r="B528" s="42">
        <v>918</v>
      </c>
      <c r="C528" s="26">
        <v>10</v>
      </c>
      <c r="D528" s="26">
        <v>3</v>
      </c>
      <c r="E528" s="27" t="s">
        <v>714</v>
      </c>
      <c r="F528" s="28" t="s">
        <v>698</v>
      </c>
      <c r="G528" s="16">
        <v>7248.5</v>
      </c>
      <c r="H528" s="16">
        <v>6866.9</v>
      </c>
    </row>
    <row r="529" spans="1:8" ht="31.5">
      <c r="A529" s="15" t="s">
        <v>734</v>
      </c>
      <c r="B529" s="42">
        <v>918</v>
      </c>
      <c r="C529" s="26">
        <v>10</v>
      </c>
      <c r="D529" s="26">
        <v>3</v>
      </c>
      <c r="E529" s="27" t="s">
        <v>733</v>
      </c>
      <c r="F529" s="28" t="s">
        <v>698</v>
      </c>
      <c r="G529" s="16">
        <v>7248.5</v>
      </c>
      <c r="H529" s="16">
        <v>6866.9</v>
      </c>
    </row>
    <row r="530" spans="1:8" ht="78.75">
      <c r="A530" s="15" t="s">
        <v>732</v>
      </c>
      <c r="B530" s="42">
        <v>918</v>
      </c>
      <c r="C530" s="26">
        <v>10</v>
      </c>
      <c r="D530" s="26">
        <v>3</v>
      </c>
      <c r="E530" s="27" t="s">
        <v>731</v>
      </c>
      <c r="F530" s="28" t="s">
        <v>698</v>
      </c>
      <c r="G530" s="16">
        <v>829.3</v>
      </c>
      <c r="H530" s="16">
        <v>785.6</v>
      </c>
    </row>
    <row r="531" spans="1:8" ht="78.75">
      <c r="A531" s="15" t="s">
        <v>697</v>
      </c>
      <c r="B531" s="42">
        <v>918</v>
      </c>
      <c r="C531" s="26">
        <v>10</v>
      </c>
      <c r="D531" s="26">
        <v>3</v>
      </c>
      <c r="E531" s="27" t="s">
        <v>731</v>
      </c>
      <c r="F531" s="28" t="s">
        <v>696</v>
      </c>
      <c r="G531" s="16">
        <v>789.8</v>
      </c>
      <c r="H531" s="16">
        <v>748.2</v>
      </c>
    </row>
    <row r="532" spans="1:8" ht="31.5">
      <c r="A532" s="15" t="s">
        <v>711</v>
      </c>
      <c r="B532" s="42">
        <v>918</v>
      </c>
      <c r="C532" s="26">
        <v>10</v>
      </c>
      <c r="D532" s="26">
        <v>3</v>
      </c>
      <c r="E532" s="27" t="s">
        <v>731</v>
      </c>
      <c r="F532" s="28" t="s">
        <v>710</v>
      </c>
      <c r="G532" s="16">
        <v>39.5</v>
      </c>
      <c r="H532" s="16">
        <v>37.4</v>
      </c>
    </row>
    <row r="533" spans="1:8" ht="31.5">
      <c r="A533" s="15" t="s">
        <v>737</v>
      </c>
      <c r="B533" s="42">
        <v>918</v>
      </c>
      <c r="C533" s="26">
        <v>10</v>
      </c>
      <c r="D533" s="26">
        <v>3</v>
      </c>
      <c r="E533" s="27" t="s">
        <v>736</v>
      </c>
      <c r="F533" s="28" t="s">
        <v>698</v>
      </c>
      <c r="G533" s="16">
        <v>6419.2</v>
      </c>
      <c r="H533" s="16">
        <v>6081.3</v>
      </c>
    </row>
    <row r="534" spans="1:8" ht="31.5">
      <c r="A534" s="15" t="s">
        <v>711</v>
      </c>
      <c r="B534" s="42">
        <v>918</v>
      </c>
      <c r="C534" s="26">
        <v>10</v>
      </c>
      <c r="D534" s="26">
        <v>3</v>
      </c>
      <c r="E534" s="27" t="s">
        <v>736</v>
      </c>
      <c r="F534" s="28" t="s">
        <v>710</v>
      </c>
      <c r="G534" s="16">
        <v>117</v>
      </c>
      <c r="H534" s="16">
        <v>117</v>
      </c>
    </row>
    <row r="535" spans="1:8" ht="31.5">
      <c r="A535" s="15" t="s">
        <v>709</v>
      </c>
      <c r="B535" s="42">
        <v>918</v>
      </c>
      <c r="C535" s="26">
        <v>10</v>
      </c>
      <c r="D535" s="26">
        <v>3</v>
      </c>
      <c r="E535" s="27" t="s">
        <v>736</v>
      </c>
      <c r="F535" s="28" t="s">
        <v>708</v>
      </c>
      <c r="G535" s="16">
        <v>6302.2</v>
      </c>
      <c r="H535" s="16">
        <v>5964.3</v>
      </c>
    </row>
    <row r="536" spans="1:8">
      <c r="A536" s="15" t="s">
        <v>730</v>
      </c>
      <c r="B536" s="42">
        <v>918</v>
      </c>
      <c r="C536" s="26">
        <v>11</v>
      </c>
      <c r="D536" s="26">
        <v>0</v>
      </c>
      <c r="E536" s="27" t="s">
        <v>698</v>
      </c>
      <c r="F536" s="28" t="s">
        <v>698</v>
      </c>
      <c r="G536" s="16">
        <v>51.4</v>
      </c>
      <c r="H536" s="16">
        <v>0</v>
      </c>
    </row>
    <row r="537" spans="1:8">
      <c r="A537" s="15" t="s">
        <v>729</v>
      </c>
      <c r="B537" s="42">
        <v>918</v>
      </c>
      <c r="C537" s="26">
        <v>11</v>
      </c>
      <c r="D537" s="26">
        <v>1</v>
      </c>
      <c r="E537" s="27" t="s">
        <v>698</v>
      </c>
      <c r="F537" s="28" t="s">
        <v>698</v>
      </c>
      <c r="G537" s="16">
        <v>51.4</v>
      </c>
      <c r="H537" s="16">
        <v>0</v>
      </c>
    </row>
    <row r="538" spans="1:8" ht="63">
      <c r="A538" s="15" t="s">
        <v>728</v>
      </c>
      <c r="B538" s="42">
        <v>918</v>
      </c>
      <c r="C538" s="26">
        <v>11</v>
      </c>
      <c r="D538" s="26">
        <v>1</v>
      </c>
      <c r="E538" s="27" t="s">
        <v>727</v>
      </c>
      <c r="F538" s="28" t="s">
        <v>698</v>
      </c>
      <c r="G538" s="16">
        <v>51.4</v>
      </c>
      <c r="H538" s="16">
        <v>0</v>
      </c>
    </row>
    <row r="539" spans="1:8">
      <c r="A539" s="15" t="s">
        <v>726</v>
      </c>
      <c r="B539" s="42">
        <v>918</v>
      </c>
      <c r="C539" s="26">
        <v>11</v>
      </c>
      <c r="D539" s="26">
        <v>1</v>
      </c>
      <c r="E539" s="27" t="s">
        <v>725</v>
      </c>
      <c r="F539" s="28" t="s">
        <v>698</v>
      </c>
      <c r="G539" s="16">
        <v>51.4</v>
      </c>
      <c r="H539" s="16">
        <v>0</v>
      </c>
    </row>
    <row r="540" spans="1:8" ht="78.75">
      <c r="A540" s="15" t="s">
        <v>724</v>
      </c>
      <c r="B540" s="42">
        <v>918</v>
      </c>
      <c r="C540" s="26">
        <v>11</v>
      </c>
      <c r="D540" s="26">
        <v>1</v>
      </c>
      <c r="E540" s="27" t="s">
        <v>722</v>
      </c>
      <c r="F540" s="28" t="s">
        <v>698</v>
      </c>
      <c r="G540" s="16">
        <v>51.4</v>
      </c>
      <c r="H540" s="16">
        <v>0</v>
      </c>
    </row>
    <row r="541" spans="1:8" ht="47.25">
      <c r="A541" s="15" t="s">
        <v>723</v>
      </c>
      <c r="B541" s="42">
        <v>918</v>
      </c>
      <c r="C541" s="26">
        <v>11</v>
      </c>
      <c r="D541" s="26">
        <v>1</v>
      </c>
      <c r="E541" s="27" t="s">
        <v>722</v>
      </c>
      <c r="F541" s="28" t="s">
        <v>721</v>
      </c>
      <c r="G541" s="16">
        <v>51.4</v>
      </c>
      <c r="H541" s="16">
        <v>0</v>
      </c>
    </row>
    <row r="542" spans="1:8" s="19" customFormat="1">
      <c r="A542" s="17" t="s">
        <v>718</v>
      </c>
      <c r="B542" s="43">
        <v>923</v>
      </c>
      <c r="C542" s="23">
        <v>0</v>
      </c>
      <c r="D542" s="23">
        <v>0</v>
      </c>
      <c r="E542" s="24" t="s">
        <v>698</v>
      </c>
      <c r="F542" s="25" t="s">
        <v>698</v>
      </c>
      <c r="G542" s="18">
        <v>1744.5</v>
      </c>
      <c r="H542" s="18">
        <v>1685.5</v>
      </c>
    </row>
    <row r="543" spans="1:8">
      <c r="A543" s="15" t="s">
        <v>717</v>
      </c>
      <c r="B543" s="42">
        <v>923</v>
      </c>
      <c r="C543" s="26">
        <v>1</v>
      </c>
      <c r="D543" s="26">
        <v>0</v>
      </c>
      <c r="E543" s="27" t="s">
        <v>698</v>
      </c>
      <c r="F543" s="28" t="s">
        <v>698</v>
      </c>
      <c r="G543" s="16">
        <v>1744.5</v>
      </c>
      <c r="H543" s="16">
        <v>1685.5</v>
      </c>
    </row>
    <row r="544" spans="1:8" ht="47.25">
      <c r="A544" s="15" t="s">
        <v>716</v>
      </c>
      <c r="B544" s="42">
        <v>923</v>
      </c>
      <c r="C544" s="26">
        <v>1</v>
      </c>
      <c r="D544" s="26">
        <v>6</v>
      </c>
      <c r="E544" s="27" t="s">
        <v>698</v>
      </c>
      <c r="F544" s="28" t="s">
        <v>698</v>
      </c>
      <c r="G544" s="16">
        <v>1744.5</v>
      </c>
      <c r="H544" s="16">
        <v>1685.5</v>
      </c>
    </row>
    <row r="545" spans="1:9" ht="47.25">
      <c r="A545" s="15" t="s">
        <v>715</v>
      </c>
      <c r="B545" s="42">
        <v>923</v>
      </c>
      <c r="C545" s="26">
        <v>1</v>
      </c>
      <c r="D545" s="26">
        <v>6</v>
      </c>
      <c r="E545" s="27" t="s">
        <v>714</v>
      </c>
      <c r="F545" s="28" t="s">
        <v>698</v>
      </c>
      <c r="G545" s="16">
        <v>1744.5</v>
      </c>
      <c r="H545" s="16">
        <v>1685.5</v>
      </c>
    </row>
    <row r="546" spans="1:9">
      <c r="A546" s="15" t="s">
        <v>713</v>
      </c>
      <c r="B546" s="42">
        <v>923</v>
      </c>
      <c r="C546" s="26">
        <v>1</v>
      </c>
      <c r="D546" s="26">
        <v>6</v>
      </c>
      <c r="E546" s="27" t="s">
        <v>712</v>
      </c>
      <c r="F546" s="28" t="s">
        <v>698</v>
      </c>
      <c r="G546" s="16">
        <v>916</v>
      </c>
      <c r="H546" s="16">
        <v>885</v>
      </c>
    </row>
    <row r="547" spans="1:9" ht="31.5">
      <c r="A547" s="15" t="s">
        <v>701</v>
      </c>
      <c r="B547" s="42">
        <v>923</v>
      </c>
      <c r="C547" s="26">
        <v>1</v>
      </c>
      <c r="D547" s="26">
        <v>6</v>
      </c>
      <c r="E547" s="27" t="s">
        <v>706</v>
      </c>
      <c r="F547" s="28" t="s">
        <v>698</v>
      </c>
      <c r="G547" s="16">
        <v>716</v>
      </c>
      <c r="H547" s="16">
        <v>685</v>
      </c>
    </row>
    <row r="548" spans="1:9" ht="78.75">
      <c r="A548" s="15" t="s">
        <v>697</v>
      </c>
      <c r="B548" s="42">
        <v>923</v>
      </c>
      <c r="C548" s="26">
        <v>1</v>
      </c>
      <c r="D548" s="26">
        <v>6</v>
      </c>
      <c r="E548" s="27" t="s">
        <v>706</v>
      </c>
      <c r="F548" s="28" t="s">
        <v>696</v>
      </c>
      <c r="G548" s="16">
        <v>712.2</v>
      </c>
      <c r="H548" s="16">
        <v>681.2</v>
      </c>
    </row>
    <row r="549" spans="1:9" ht="31.5">
      <c r="A549" s="15" t="s">
        <v>711</v>
      </c>
      <c r="B549" s="42">
        <v>923</v>
      </c>
      <c r="C549" s="26">
        <v>1</v>
      </c>
      <c r="D549" s="26">
        <v>6</v>
      </c>
      <c r="E549" s="27" t="s">
        <v>706</v>
      </c>
      <c r="F549" s="28" t="s">
        <v>710</v>
      </c>
      <c r="G549" s="16">
        <v>3.8</v>
      </c>
      <c r="H549" s="16">
        <v>3.8</v>
      </c>
    </row>
    <row r="550" spans="1:9" ht="63">
      <c r="A550" s="15" t="s">
        <v>699</v>
      </c>
      <c r="B550" s="42">
        <v>923</v>
      </c>
      <c r="C550" s="26">
        <v>1</v>
      </c>
      <c r="D550" s="26">
        <v>6</v>
      </c>
      <c r="E550" s="27" t="s">
        <v>704</v>
      </c>
      <c r="F550" s="28" t="s">
        <v>698</v>
      </c>
      <c r="G550" s="16">
        <v>200</v>
      </c>
      <c r="H550" s="16">
        <v>200</v>
      </c>
    </row>
    <row r="551" spans="1:9" ht="78.75">
      <c r="A551" s="15" t="s">
        <v>697</v>
      </c>
      <c r="B551" s="42">
        <v>923</v>
      </c>
      <c r="C551" s="26">
        <v>1</v>
      </c>
      <c r="D551" s="26">
        <v>6</v>
      </c>
      <c r="E551" s="27" t="s">
        <v>704</v>
      </c>
      <c r="F551" s="28" t="s">
        <v>696</v>
      </c>
      <c r="G551" s="16">
        <v>200</v>
      </c>
      <c r="H551" s="16">
        <v>200</v>
      </c>
    </row>
    <row r="552" spans="1:9" ht="31.5">
      <c r="A552" s="15" t="s">
        <v>703</v>
      </c>
      <c r="B552" s="42">
        <v>923</v>
      </c>
      <c r="C552" s="26">
        <v>1</v>
      </c>
      <c r="D552" s="26">
        <v>6</v>
      </c>
      <c r="E552" s="27" t="s">
        <v>702</v>
      </c>
      <c r="F552" s="28" t="s">
        <v>698</v>
      </c>
      <c r="G552" s="16">
        <v>828.5</v>
      </c>
      <c r="H552" s="16">
        <v>800.5</v>
      </c>
    </row>
    <row r="553" spans="1:9" ht="31.5">
      <c r="A553" s="15" t="s">
        <v>701</v>
      </c>
      <c r="B553" s="42">
        <v>923</v>
      </c>
      <c r="C553" s="26">
        <v>1</v>
      </c>
      <c r="D553" s="26">
        <v>6</v>
      </c>
      <c r="E553" s="27" t="s">
        <v>700</v>
      </c>
      <c r="F553" s="28" t="s">
        <v>698</v>
      </c>
      <c r="G553" s="16">
        <v>628.5</v>
      </c>
      <c r="H553" s="16">
        <v>600.5</v>
      </c>
    </row>
    <row r="554" spans="1:9" ht="78.75">
      <c r="A554" s="15" t="s">
        <v>697</v>
      </c>
      <c r="B554" s="42">
        <v>923</v>
      </c>
      <c r="C554" s="26">
        <v>1</v>
      </c>
      <c r="D554" s="26">
        <v>6</v>
      </c>
      <c r="E554" s="27" t="s">
        <v>700</v>
      </c>
      <c r="F554" s="28" t="s">
        <v>696</v>
      </c>
      <c r="G554" s="16">
        <v>628.5</v>
      </c>
      <c r="H554" s="16">
        <v>600.5</v>
      </c>
    </row>
    <row r="555" spans="1:9" ht="63">
      <c r="A555" s="15" t="s">
        <v>699</v>
      </c>
      <c r="B555" s="42">
        <v>923</v>
      </c>
      <c r="C555" s="26">
        <v>1</v>
      </c>
      <c r="D555" s="26">
        <v>6</v>
      </c>
      <c r="E555" s="27" t="s">
        <v>695</v>
      </c>
      <c r="F555" s="28" t="s">
        <v>698</v>
      </c>
      <c r="G555" s="16">
        <v>200</v>
      </c>
      <c r="H555" s="16">
        <v>200</v>
      </c>
    </row>
    <row r="556" spans="1:9" ht="78.75">
      <c r="A556" s="15" t="s">
        <v>697</v>
      </c>
      <c r="B556" s="42">
        <v>923</v>
      </c>
      <c r="C556" s="26">
        <v>1</v>
      </c>
      <c r="D556" s="26">
        <v>6</v>
      </c>
      <c r="E556" s="27" t="s">
        <v>695</v>
      </c>
      <c r="F556" s="28" t="s">
        <v>696</v>
      </c>
      <c r="G556" s="16">
        <v>200</v>
      </c>
      <c r="H556" s="16">
        <v>200</v>
      </c>
    </row>
    <row r="557" spans="1:9">
      <c r="A557" s="265" t="s">
        <v>358</v>
      </c>
      <c r="B557" s="265"/>
      <c r="C557" s="265"/>
      <c r="D557" s="265"/>
      <c r="E557" s="265"/>
      <c r="F557" s="265"/>
      <c r="G557" s="18">
        <f>675878.3-3879</f>
        <v>671999.3</v>
      </c>
      <c r="H557" s="18">
        <f>657309.4-7968</f>
        <v>649341.4</v>
      </c>
    </row>
    <row r="558" spans="1:9" ht="25.5" customHeight="1">
      <c r="A558" s="14"/>
      <c r="B558" s="29"/>
      <c r="C558" s="29"/>
      <c r="D558" s="29"/>
      <c r="E558" s="30"/>
      <c r="F558" s="30"/>
      <c r="G558" s="5"/>
      <c r="H558" s="5"/>
    </row>
    <row r="559" spans="1:9" s="7" customFormat="1" ht="13.15" customHeight="1">
      <c r="A559" s="20" t="s">
        <v>359</v>
      </c>
      <c r="B559" s="21"/>
      <c r="C559" s="21"/>
      <c r="D559" s="21"/>
      <c r="E559" s="21"/>
      <c r="F559" s="21"/>
      <c r="G559" s="266" t="s">
        <v>360</v>
      </c>
      <c r="H559" s="266"/>
      <c r="I559" s="22"/>
    </row>
  </sheetData>
  <autoFilter ref="A18:H559"/>
  <mergeCells count="6">
    <mergeCell ref="G16:H16"/>
    <mergeCell ref="A557:F557"/>
    <mergeCell ref="G559:H559"/>
    <mergeCell ref="A14:H14"/>
    <mergeCell ref="A16:A17"/>
    <mergeCell ref="B16:F16"/>
  </mergeCells>
  <phoneticPr fontId="0" type="noConversion"/>
  <pageMargins left="0.78740157480314965" right="0.39370078740157483" top="0.78740157480314965" bottom="0.39370078740157483" header="0.51181102362204722" footer="0.11811023622047245"/>
  <pageSetup paperSize="9" scale="8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8:E208"/>
  <sheetViews>
    <sheetView view="pageBreakPreview" zoomScale="60" workbookViewId="0">
      <selection activeCell="N42" sqref="N42"/>
    </sheetView>
  </sheetViews>
  <sheetFormatPr defaultColWidth="8.85546875" defaultRowHeight="15"/>
  <cols>
    <col min="1" max="1" width="3.7109375" style="46" customWidth="1"/>
    <col min="2" max="2" width="68.140625" style="46" customWidth="1"/>
    <col min="3" max="3" width="22.140625" style="46" customWidth="1"/>
    <col min="4" max="4" width="11.42578125" style="47" customWidth="1"/>
    <col min="5" max="16384" width="8.85546875" style="46"/>
  </cols>
  <sheetData>
    <row r="8" spans="1:4" ht="19.899999999999999" customHeight="1"/>
    <row r="9" spans="1:4" ht="19.899999999999999" customHeight="1"/>
    <row r="14" spans="1:4">
      <c r="A14" s="48"/>
      <c r="B14" s="49"/>
      <c r="C14" s="50"/>
      <c r="D14" s="51"/>
    </row>
    <row r="15" spans="1:4" ht="36" customHeight="1">
      <c r="A15" s="293" t="s">
        <v>371</v>
      </c>
      <c r="B15" s="293"/>
      <c r="C15" s="293"/>
      <c r="D15" s="293"/>
    </row>
    <row r="16" spans="1:4" ht="18.75">
      <c r="A16" s="52"/>
      <c r="B16" s="53"/>
      <c r="C16" s="54"/>
      <c r="D16" s="55" t="s">
        <v>372</v>
      </c>
    </row>
    <row r="17" spans="1:4" ht="14.45" customHeight="1">
      <c r="A17" s="294" t="s">
        <v>373</v>
      </c>
      <c r="B17" s="294" t="s">
        <v>374</v>
      </c>
      <c r="C17" s="294" t="s">
        <v>375</v>
      </c>
      <c r="D17" s="296" t="s">
        <v>376</v>
      </c>
    </row>
    <row r="18" spans="1:4" ht="11.45" customHeight="1">
      <c r="A18" s="295"/>
      <c r="B18" s="295"/>
      <c r="C18" s="295"/>
      <c r="D18" s="297"/>
    </row>
    <row r="19" spans="1:4">
      <c r="A19" s="56">
        <v>1</v>
      </c>
      <c r="B19" s="56">
        <v>2</v>
      </c>
      <c r="C19" s="56">
        <v>3</v>
      </c>
      <c r="D19" s="57">
        <v>4</v>
      </c>
    </row>
    <row r="20" spans="1:4" ht="14.45" customHeight="1">
      <c r="A20" s="294">
        <v>1</v>
      </c>
      <c r="B20" s="300" t="s">
        <v>171</v>
      </c>
      <c r="C20" s="58" t="s">
        <v>377</v>
      </c>
      <c r="D20" s="59">
        <f>D21</f>
        <v>91339.028000000006</v>
      </c>
    </row>
    <row r="21" spans="1:4" ht="30">
      <c r="A21" s="295"/>
      <c r="B21" s="301"/>
      <c r="C21" s="58" t="s">
        <v>378</v>
      </c>
      <c r="D21" s="59">
        <v>91339.028000000006</v>
      </c>
    </row>
    <row r="22" spans="1:4" ht="14.45" customHeight="1">
      <c r="A22" s="287">
        <v>2</v>
      </c>
      <c r="B22" s="289" t="s">
        <v>231</v>
      </c>
      <c r="C22" s="58" t="s">
        <v>377</v>
      </c>
      <c r="D22" s="59">
        <f>D23</f>
        <v>3396.8</v>
      </c>
    </row>
    <row r="23" spans="1:4" ht="30">
      <c r="A23" s="288"/>
      <c r="B23" s="290"/>
      <c r="C23" s="58" t="s">
        <v>318</v>
      </c>
      <c r="D23" s="59">
        <v>3396.8</v>
      </c>
    </row>
    <row r="24" spans="1:4" s="47" customFormat="1" ht="14.45" customHeight="1">
      <c r="A24" s="294">
        <v>3</v>
      </c>
      <c r="B24" s="300" t="s">
        <v>301</v>
      </c>
      <c r="C24" s="60" t="s">
        <v>377</v>
      </c>
      <c r="D24" s="59">
        <f>D25</f>
        <v>9264.2999999999993</v>
      </c>
    </row>
    <row r="25" spans="1:4" s="47" customFormat="1" ht="30">
      <c r="A25" s="295"/>
      <c r="B25" s="301"/>
      <c r="C25" s="58" t="s">
        <v>318</v>
      </c>
      <c r="D25" s="59">
        <v>9264.2999999999993</v>
      </c>
    </row>
    <row r="26" spans="1:4" ht="14.45" customHeight="1">
      <c r="A26" s="287">
        <v>4</v>
      </c>
      <c r="B26" s="289" t="s">
        <v>379</v>
      </c>
      <c r="C26" s="60" t="s">
        <v>377</v>
      </c>
      <c r="D26" s="59">
        <f>D27</f>
        <v>3070.73</v>
      </c>
    </row>
    <row r="27" spans="1:4" ht="30">
      <c r="A27" s="288"/>
      <c r="B27" s="290"/>
      <c r="C27" s="58" t="s">
        <v>318</v>
      </c>
      <c r="D27" s="59">
        <v>3070.73</v>
      </c>
    </row>
    <row r="28" spans="1:4" ht="14.45" customHeight="1">
      <c r="A28" s="287">
        <v>5</v>
      </c>
      <c r="B28" s="289" t="s">
        <v>380</v>
      </c>
      <c r="C28" s="60" t="s">
        <v>377</v>
      </c>
      <c r="D28" s="59">
        <f>D29+D30+D31</f>
        <v>430</v>
      </c>
    </row>
    <row r="29" spans="1:4" ht="60">
      <c r="A29" s="298"/>
      <c r="B29" s="299"/>
      <c r="C29" s="58" t="s">
        <v>349</v>
      </c>
      <c r="D29" s="59">
        <v>292</v>
      </c>
    </row>
    <row r="30" spans="1:4" ht="30">
      <c r="A30" s="298"/>
      <c r="B30" s="299"/>
      <c r="C30" s="60" t="s">
        <v>318</v>
      </c>
      <c r="D30" s="59">
        <v>135.6</v>
      </c>
    </row>
    <row r="31" spans="1:4" ht="30">
      <c r="A31" s="288"/>
      <c r="B31" s="290"/>
      <c r="C31" s="58" t="s">
        <v>108</v>
      </c>
      <c r="D31" s="59">
        <v>2.4</v>
      </c>
    </row>
    <row r="32" spans="1:4" ht="14.45" customHeight="1">
      <c r="A32" s="287">
        <v>6</v>
      </c>
      <c r="B32" s="289" t="s">
        <v>779</v>
      </c>
      <c r="C32" s="60" t="s">
        <v>377</v>
      </c>
      <c r="D32" s="59">
        <f>D33</f>
        <v>948.6</v>
      </c>
    </row>
    <row r="33" spans="1:4" ht="30">
      <c r="A33" s="288"/>
      <c r="B33" s="290"/>
      <c r="C33" s="61" t="s">
        <v>108</v>
      </c>
      <c r="D33" s="59">
        <f>378.6+500+70</f>
        <v>948.6</v>
      </c>
    </row>
    <row r="34" spans="1:4" ht="14.45" customHeight="1">
      <c r="A34" s="287">
        <v>7</v>
      </c>
      <c r="B34" s="289" t="s">
        <v>12</v>
      </c>
      <c r="C34" s="60" t="s">
        <v>377</v>
      </c>
      <c r="D34" s="59">
        <f>D35</f>
        <v>64</v>
      </c>
    </row>
    <row r="35" spans="1:4" ht="30" customHeight="1">
      <c r="A35" s="288"/>
      <c r="B35" s="290"/>
      <c r="C35" s="58" t="s">
        <v>108</v>
      </c>
      <c r="D35" s="59">
        <v>64</v>
      </c>
    </row>
    <row r="36" spans="1:4" ht="14.45" customHeight="1">
      <c r="A36" s="287">
        <v>8</v>
      </c>
      <c r="B36" s="289" t="s">
        <v>63</v>
      </c>
      <c r="C36" s="60" t="s">
        <v>377</v>
      </c>
      <c r="D36" s="59">
        <f>D37</f>
        <v>21</v>
      </c>
    </row>
    <row r="37" spans="1:4" ht="30">
      <c r="A37" s="288"/>
      <c r="B37" s="290"/>
      <c r="C37" s="61" t="s">
        <v>108</v>
      </c>
      <c r="D37" s="59">
        <v>21</v>
      </c>
    </row>
    <row r="38" spans="1:4" ht="14.45" customHeight="1">
      <c r="A38" s="287">
        <v>9</v>
      </c>
      <c r="B38" s="289" t="s">
        <v>381</v>
      </c>
      <c r="C38" s="60" t="s">
        <v>377</v>
      </c>
      <c r="D38" s="59">
        <f>D39</f>
        <v>2094.8000000000002</v>
      </c>
    </row>
    <row r="39" spans="1:4" ht="30">
      <c r="A39" s="288"/>
      <c r="B39" s="290"/>
      <c r="C39" s="58" t="s">
        <v>318</v>
      </c>
      <c r="D39" s="59">
        <v>2094.8000000000002</v>
      </c>
    </row>
    <row r="40" spans="1:4" ht="14.45" customHeight="1">
      <c r="A40" s="277">
        <v>10</v>
      </c>
      <c r="B40" s="291" t="s">
        <v>150</v>
      </c>
      <c r="C40" s="60" t="s">
        <v>377</v>
      </c>
      <c r="D40" s="62">
        <f>D41</f>
        <v>1480.4</v>
      </c>
    </row>
    <row r="41" spans="1:4" ht="43.9" customHeight="1">
      <c r="A41" s="278"/>
      <c r="B41" s="292"/>
      <c r="C41" s="63" t="s">
        <v>163</v>
      </c>
      <c r="D41" s="64">
        <v>1480.4</v>
      </c>
    </row>
    <row r="42" spans="1:4" ht="14.45" customHeight="1">
      <c r="A42" s="285">
        <v>11</v>
      </c>
      <c r="B42" s="275" t="s">
        <v>382</v>
      </c>
      <c r="C42" s="60" t="s">
        <v>377</v>
      </c>
      <c r="D42" s="64">
        <f>D43</f>
        <v>1618.4</v>
      </c>
    </row>
    <row r="43" spans="1:4" ht="43.9" customHeight="1">
      <c r="A43" s="286"/>
      <c r="B43" s="279"/>
      <c r="C43" s="65" t="s">
        <v>349</v>
      </c>
      <c r="D43" s="64">
        <v>1618.4</v>
      </c>
    </row>
    <row r="44" spans="1:4" ht="14.45" customHeight="1">
      <c r="A44" s="285">
        <v>12</v>
      </c>
      <c r="B44" s="275" t="s">
        <v>795</v>
      </c>
      <c r="C44" s="60" t="s">
        <v>377</v>
      </c>
      <c r="D44" s="64">
        <f>D45</f>
        <v>360.16</v>
      </c>
    </row>
    <row r="45" spans="1:4" ht="30">
      <c r="A45" s="286"/>
      <c r="B45" s="279"/>
      <c r="C45" s="61" t="s">
        <v>108</v>
      </c>
      <c r="D45" s="64">
        <v>360.16</v>
      </c>
    </row>
    <row r="46" spans="1:4" ht="14.45" customHeight="1">
      <c r="A46" s="285">
        <v>13</v>
      </c>
      <c r="B46" s="275" t="s">
        <v>383</v>
      </c>
      <c r="C46" s="60" t="s">
        <v>377</v>
      </c>
      <c r="D46" s="64">
        <f>D47</f>
        <v>10</v>
      </c>
    </row>
    <row r="47" spans="1:4" ht="30">
      <c r="A47" s="286"/>
      <c r="B47" s="279"/>
      <c r="C47" s="61" t="s">
        <v>108</v>
      </c>
      <c r="D47" s="64">
        <v>10</v>
      </c>
    </row>
    <row r="48" spans="1:4" ht="27.6" customHeight="1">
      <c r="A48" s="285">
        <v>14</v>
      </c>
      <c r="B48" s="275" t="s">
        <v>747</v>
      </c>
      <c r="C48" s="60" t="s">
        <v>377</v>
      </c>
      <c r="D48" s="64">
        <f>D49</f>
        <v>58715.3</v>
      </c>
    </row>
    <row r="49" spans="1:4" ht="30">
      <c r="A49" s="286"/>
      <c r="B49" s="279"/>
      <c r="C49" s="66" t="s">
        <v>384</v>
      </c>
      <c r="D49" s="64">
        <v>58715.3</v>
      </c>
    </row>
    <row r="50" spans="1:4" ht="14.45" customHeight="1">
      <c r="A50" s="285">
        <v>15</v>
      </c>
      <c r="B50" s="275" t="s">
        <v>385</v>
      </c>
      <c r="C50" s="60" t="s">
        <v>377</v>
      </c>
      <c r="D50" s="64">
        <f>D51</f>
        <v>100</v>
      </c>
    </row>
    <row r="51" spans="1:4" ht="27" customHeight="1">
      <c r="A51" s="286"/>
      <c r="B51" s="279"/>
      <c r="C51" s="61" t="s">
        <v>108</v>
      </c>
      <c r="D51" s="64">
        <v>100</v>
      </c>
    </row>
    <row r="52" spans="1:4" ht="17.45" customHeight="1">
      <c r="A52" s="277">
        <v>16</v>
      </c>
      <c r="B52" s="275" t="s">
        <v>386</v>
      </c>
      <c r="C52" s="60" t="s">
        <v>377</v>
      </c>
      <c r="D52" s="62">
        <f>D53</f>
        <v>284</v>
      </c>
    </row>
    <row r="53" spans="1:4" ht="15.6" customHeight="1">
      <c r="A53" s="278"/>
      <c r="B53" s="279"/>
      <c r="C53" s="60" t="s">
        <v>108</v>
      </c>
      <c r="D53" s="62">
        <v>284</v>
      </c>
    </row>
    <row r="54" spans="1:4" ht="17.45" customHeight="1">
      <c r="A54" s="277">
        <v>17</v>
      </c>
      <c r="B54" s="275" t="s">
        <v>57</v>
      </c>
      <c r="C54" s="60" t="s">
        <v>377</v>
      </c>
      <c r="D54" s="62">
        <f>D55</f>
        <v>40</v>
      </c>
    </row>
    <row r="55" spans="1:4" ht="16.149999999999999" customHeight="1">
      <c r="A55" s="278"/>
      <c r="B55" s="279"/>
      <c r="C55" s="60" t="s">
        <v>108</v>
      </c>
      <c r="D55" s="62">
        <v>40</v>
      </c>
    </row>
    <row r="56" spans="1:4" ht="14.45" customHeight="1">
      <c r="A56" s="277">
        <v>18</v>
      </c>
      <c r="B56" s="275" t="s">
        <v>756</v>
      </c>
      <c r="C56" s="60" t="s">
        <v>377</v>
      </c>
      <c r="D56" s="62">
        <f>D57</f>
        <v>6467.9870000000001</v>
      </c>
    </row>
    <row r="57" spans="1:4" ht="30">
      <c r="A57" s="278"/>
      <c r="B57" s="279"/>
      <c r="C57" s="58" t="s">
        <v>318</v>
      </c>
      <c r="D57" s="62">
        <v>6467.9870000000001</v>
      </c>
    </row>
    <row r="58" spans="1:4">
      <c r="A58" s="277">
        <v>19</v>
      </c>
      <c r="B58" s="275" t="s">
        <v>219</v>
      </c>
      <c r="C58" s="60" t="s">
        <v>377</v>
      </c>
      <c r="D58" s="62">
        <f>D59</f>
        <v>15</v>
      </c>
    </row>
    <row r="59" spans="1:4" ht="29.45" customHeight="1">
      <c r="A59" s="278"/>
      <c r="B59" s="279"/>
      <c r="C59" s="58" t="s">
        <v>318</v>
      </c>
      <c r="D59" s="62">
        <v>15</v>
      </c>
    </row>
    <row r="60" spans="1:4" ht="14.45" customHeight="1">
      <c r="A60" s="277">
        <v>20</v>
      </c>
      <c r="B60" s="275" t="s">
        <v>387</v>
      </c>
      <c r="C60" s="60" t="s">
        <v>377</v>
      </c>
      <c r="D60" s="62">
        <v>15</v>
      </c>
    </row>
    <row r="61" spans="1:4" ht="30">
      <c r="A61" s="278"/>
      <c r="B61" s="279"/>
      <c r="C61" s="58" t="s">
        <v>108</v>
      </c>
      <c r="D61" s="62">
        <v>15</v>
      </c>
    </row>
    <row r="62" spans="1:4" ht="14.45" customHeight="1">
      <c r="A62" s="282">
        <v>21</v>
      </c>
      <c r="B62" s="275" t="s">
        <v>388</v>
      </c>
      <c r="C62" s="60" t="s">
        <v>377</v>
      </c>
      <c r="D62" s="62">
        <f>D63</f>
        <v>12044.094999999999</v>
      </c>
    </row>
    <row r="63" spans="1:4" ht="30">
      <c r="A63" s="283"/>
      <c r="B63" s="279"/>
      <c r="C63" s="60" t="s">
        <v>318</v>
      </c>
      <c r="D63" s="62">
        <v>12044.094999999999</v>
      </c>
    </row>
    <row r="64" spans="1:4" ht="14.45" customHeight="1">
      <c r="A64" s="277">
        <v>22</v>
      </c>
      <c r="B64" s="275" t="s">
        <v>389</v>
      </c>
      <c r="C64" s="60" t="s">
        <v>377</v>
      </c>
      <c r="D64" s="62">
        <f>D65</f>
        <v>35</v>
      </c>
    </row>
    <row r="65" spans="1:5" ht="30">
      <c r="A65" s="278"/>
      <c r="B65" s="279"/>
      <c r="C65" s="58" t="s">
        <v>318</v>
      </c>
      <c r="D65" s="62">
        <v>35</v>
      </c>
    </row>
    <row r="66" spans="1:5" ht="14.45" customHeight="1">
      <c r="A66" s="277">
        <v>23</v>
      </c>
      <c r="B66" s="275" t="s">
        <v>728</v>
      </c>
      <c r="C66" s="60" t="s">
        <v>377</v>
      </c>
      <c r="D66" s="67">
        <f>D67</f>
        <v>50.33</v>
      </c>
    </row>
    <row r="67" spans="1:5" ht="30">
      <c r="A67" s="284"/>
      <c r="B67" s="276"/>
      <c r="C67" s="66" t="s">
        <v>384</v>
      </c>
      <c r="D67" s="67">
        <v>50.33</v>
      </c>
    </row>
    <row r="68" spans="1:5" ht="14.45" customHeight="1">
      <c r="A68" s="277">
        <v>24</v>
      </c>
      <c r="B68" s="275" t="s">
        <v>23</v>
      </c>
      <c r="C68" s="60" t="s">
        <v>377</v>
      </c>
      <c r="D68" s="67">
        <f>D69</f>
        <v>48.099999999999994</v>
      </c>
    </row>
    <row r="69" spans="1:5" ht="30">
      <c r="A69" s="278"/>
      <c r="B69" s="279"/>
      <c r="C69" s="60" t="s">
        <v>108</v>
      </c>
      <c r="D69" s="67">
        <f>48.73-0.63</f>
        <v>48.099999999999994</v>
      </c>
    </row>
    <row r="70" spans="1:5" ht="14.45" customHeight="1">
      <c r="A70" s="277">
        <v>25</v>
      </c>
      <c r="B70" s="275" t="s">
        <v>390</v>
      </c>
      <c r="C70" s="60" t="s">
        <v>377</v>
      </c>
      <c r="D70" s="67">
        <f>D71</f>
        <v>15</v>
      </c>
    </row>
    <row r="71" spans="1:5" ht="30">
      <c r="A71" s="278"/>
      <c r="B71" s="279"/>
      <c r="C71" s="60" t="s">
        <v>318</v>
      </c>
      <c r="D71" s="67">
        <v>15</v>
      </c>
    </row>
    <row r="72" spans="1:5">
      <c r="A72" s="280">
        <v>26</v>
      </c>
      <c r="B72" s="275" t="s">
        <v>818</v>
      </c>
      <c r="C72" s="60" t="s">
        <v>377</v>
      </c>
      <c r="D72" s="67">
        <f>D73</f>
        <v>70</v>
      </c>
    </row>
    <row r="73" spans="1:5" ht="30">
      <c r="A73" s="280"/>
      <c r="B73" s="279"/>
      <c r="C73" s="60" t="s">
        <v>108</v>
      </c>
      <c r="D73" s="67">
        <v>70</v>
      </c>
    </row>
    <row r="74" spans="1:5">
      <c r="A74" s="272" t="s">
        <v>358</v>
      </c>
      <c r="B74" s="273"/>
      <c r="C74" s="274"/>
      <c r="D74" s="69">
        <f>D20+D22+D24+D26+D28+D32+D34+D36+D38+D40+D42+D44+D46+D50+D52+D54+D56+D60+D62+D64+D66+D68+D70+D48+D58+D72</f>
        <v>191998.02999999997</v>
      </c>
      <c r="E74" s="70"/>
    </row>
    <row r="75" spans="1:5">
      <c r="A75" s="71"/>
      <c r="B75" s="72"/>
      <c r="C75" s="73"/>
      <c r="D75" s="74"/>
    </row>
    <row r="76" spans="1:5">
      <c r="A76" s="71"/>
      <c r="B76" s="72"/>
      <c r="C76" s="73"/>
      <c r="D76" s="74"/>
    </row>
    <row r="77" spans="1:5" ht="15.75">
      <c r="A77" s="75" t="s">
        <v>359</v>
      </c>
      <c r="B77" s="76"/>
      <c r="C77" s="281" t="s">
        <v>360</v>
      </c>
      <c r="D77" s="281"/>
    </row>
    <row r="78" spans="1:5">
      <c r="A78" s="71"/>
      <c r="B78" s="72"/>
      <c r="C78" s="73"/>
      <c r="D78" s="74"/>
    </row>
    <row r="79" spans="1:5">
      <c r="A79" s="71"/>
      <c r="B79" s="72"/>
      <c r="C79" s="73"/>
      <c r="D79" s="74"/>
    </row>
    <row r="80" spans="1:5">
      <c r="A80" s="71"/>
      <c r="B80" s="72"/>
      <c r="C80" s="73"/>
      <c r="D80" s="74"/>
    </row>
    <row r="81" spans="1:4">
      <c r="A81" s="71"/>
      <c r="B81" s="72"/>
      <c r="C81" s="73"/>
      <c r="D81" s="74"/>
    </row>
    <row r="82" spans="1:4">
      <c r="A82" s="71"/>
      <c r="B82" s="72"/>
      <c r="C82" s="73"/>
      <c r="D82" s="74"/>
    </row>
    <row r="83" spans="1:4">
      <c r="A83" s="71"/>
      <c r="B83" s="72"/>
      <c r="C83" s="73"/>
      <c r="D83" s="74"/>
    </row>
    <row r="84" spans="1:4">
      <c r="A84" s="71"/>
      <c r="B84" s="72"/>
      <c r="C84" s="73"/>
      <c r="D84" s="74"/>
    </row>
    <row r="85" spans="1:4">
      <c r="A85" s="71"/>
      <c r="B85" s="72"/>
      <c r="C85" s="73"/>
      <c r="D85" s="74"/>
    </row>
    <row r="86" spans="1:4">
      <c r="A86" s="71"/>
      <c r="B86" s="72"/>
      <c r="C86" s="73"/>
      <c r="D86" s="74"/>
    </row>
    <row r="87" spans="1:4">
      <c r="A87" s="71"/>
      <c r="B87" s="72"/>
      <c r="C87" s="73"/>
      <c r="D87" s="74"/>
    </row>
    <row r="88" spans="1:4">
      <c r="A88" s="71"/>
      <c r="B88" s="72"/>
      <c r="C88" s="73"/>
      <c r="D88" s="74"/>
    </row>
    <row r="89" spans="1:4">
      <c r="A89" s="71"/>
      <c r="B89" s="72"/>
      <c r="C89" s="73"/>
      <c r="D89" s="74"/>
    </row>
    <row r="90" spans="1:4">
      <c r="A90" s="71"/>
      <c r="B90" s="72"/>
      <c r="C90" s="73"/>
      <c r="D90" s="74"/>
    </row>
    <row r="91" spans="1:4">
      <c r="A91" s="71"/>
      <c r="B91" s="72"/>
      <c r="C91" s="73"/>
      <c r="D91" s="74"/>
    </row>
    <row r="92" spans="1:4">
      <c r="A92" s="71"/>
      <c r="B92" s="72"/>
      <c r="C92" s="73"/>
      <c r="D92" s="74"/>
    </row>
    <row r="93" spans="1:4">
      <c r="A93" s="71"/>
      <c r="B93" s="72"/>
      <c r="C93" s="73"/>
      <c r="D93" s="74"/>
    </row>
    <row r="94" spans="1:4">
      <c r="A94" s="71"/>
      <c r="B94" s="72"/>
      <c r="C94" s="73"/>
      <c r="D94" s="74"/>
    </row>
    <row r="95" spans="1:4">
      <c r="A95" s="71"/>
      <c r="B95" s="72"/>
      <c r="C95" s="73"/>
      <c r="D95" s="74"/>
    </row>
    <row r="96" spans="1:4">
      <c r="A96" s="71"/>
      <c r="B96" s="72"/>
      <c r="C96" s="73"/>
      <c r="D96" s="74"/>
    </row>
    <row r="97" spans="1:4">
      <c r="A97" s="71"/>
      <c r="B97" s="72"/>
      <c r="C97" s="73"/>
      <c r="D97" s="74"/>
    </row>
    <row r="98" spans="1:4">
      <c r="A98" s="71"/>
      <c r="B98" s="72"/>
      <c r="C98" s="73"/>
      <c r="D98" s="74"/>
    </row>
    <row r="99" spans="1:4">
      <c r="A99" s="71"/>
      <c r="B99" s="72"/>
      <c r="C99" s="73"/>
      <c r="D99" s="74"/>
    </row>
    <row r="100" spans="1:4">
      <c r="A100" s="71"/>
      <c r="B100" s="72"/>
      <c r="C100" s="73"/>
      <c r="D100" s="74"/>
    </row>
    <row r="101" spans="1:4">
      <c r="A101" s="71"/>
      <c r="B101" s="72"/>
      <c r="C101" s="73"/>
      <c r="D101" s="74"/>
    </row>
    <row r="102" spans="1:4">
      <c r="A102" s="71"/>
      <c r="B102" s="72"/>
      <c r="C102" s="73"/>
      <c r="D102" s="74"/>
    </row>
    <row r="103" spans="1:4">
      <c r="A103" s="71"/>
      <c r="B103" s="72"/>
      <c r="C103" s="73"/>
      <c r="D103" s="74"/>
    </row>
    <row r="104" spans="1:4">
      <c r="A104" s="71"/>
      <c r="B104" s="72"/>
      <c r="C104" s="73"/>
      <c r="D104" s="74"/>
    </row>
    <row r="105" spans="1:4">
      <c r="A105" s="71"/>
      <c r="B105" s="72"/>
      <c r="C105" s="73"/>
      <c r="D105" s="74"/>
    </row>
    <row r="106" spans="1:4">
      <c r="A106" s="71"/>
      <c r="B106" s="72"/>
      <c r="C106" s="73"/>
      <c r="D106" s="74"/>
    </row>
    <row r="107" spans="1:4">
      <c r="A107" s="71"/>
      <c r="B107" s="72"/>
      <c r="C107" s="73"/>
      <c r="D107" s="74"/>
    </row>
    <row r="108" spans="1:4">
      <c r="A108" s="71"/>
      <c r="B108" s="72"/>
      <c r="C108" s="73"/>
      <c r="D108" s="74"/>
    </row>
    <row r="109" spans="1:4">
      <c r="A109" s="71"/>
      <c r="B109" s="72"/>
      <c r="C109" s="73"/>
      <c r="D109" s="74"/>
    </row>
    <row r="110" spans="1:4">
      <c r="A110" s="71"/>
      <c r="B110" s="72"/>
      <c r="C110" s="73"/>
      <c r="D110" s="74"/>
    </row>
    <row r="111" spans="1:4">
      <c r="A111" s="71"/>
      <c r="B111" s="72"/>
      <c r="C111" s="73"/>
      <c r="D111" s="74"/>
    </row>
    <row r="112" spans="1:4">
      <c r="A112" s="71"/>
      <c r="B112" s="72"/>
      <c r="C112" s="73"/>
      <c r="D112" s="74"/>
    </row>
    <row r="113" spans="1:4">
      <c r="A113" s="71"/>
      <c r="B113" s="72"/>
      <c r="C113" s="73"/>
      <c r="D113" s="74"/>
    </row>
    <row r="114" spans="1:4">
      <c r="A114" s="71"/>
      <c r="B114" s="72"/>
      <c r="C114" s="73"/>
      <c r="D114" s="74"/>
    </row>
    <row r="115" spans="1:4">
      <c r="A115" s="71"/>
      <c r="B115" s="72"/>
      <c r="C115" s="73"/>
      <c r="D115" s="74"/>
    </row>
    <row r="116" spans="1:4">
      <c r="A116" s="71"/>
      <c r="B116" s="72"/>
      <c r="C116" s="73"/>
      <c r="D116" s="74"/>
    </row>
    <row r="117" spans="1:4">
      <c r="A117" s="71"/>
      <c r="B117" s="72"/>
      <c r="C117" s="73"/>
      <c r="D117" s="74"/>
    </row>
    <row r="118" spans="1:4">
      <c r="A118" s="71"/>
      <c r="B118" s="72"/>
      <c r="C118" s="73"/>
      <c r="D118" s="74"/>
    </row>
    <row r="119" spans="1:4">
      <c r="A119" s="71"/>
      <c r="B119" s="72"/>
      <c r="C119" s="73"/>
      <c r="D119" s="74"/>
    </row>
    <row r="120" spans="1:4">
      <c r="A120" s="71"/>
      <c r="B120" s="72"/>
      <c r="C120" s="73"/>
      <c r="D120" s="74"/>
    </row>
    <row r="121" spans="1:4">
      <c r="A121" s="71"/>
      <c r="B121" s="72"/>
      <c r="C121" s="73"/>
      <c r="D121" s="74"/>
    </row>
    <row r="122" spans="1:4">
      <c r="A122" s="71"/>
      <c r="B122" s="72"/>
      <c r="C122" s="73"/>
      <c r="D122" s="74"/>
    </row>
    <row r="123" spans="1:4">
      <c r="A123" s="71"/>
      <c r="B123" s="72"/>
      <c r="C123" s="73"/>
      <c r="D123" s="74"/>
    </row>
    <row r="124" spans="1:4">
      <c r="A124" s="71"/>
      <c r="B124" s="72"/>
      <c r="C124" s="73"/>
      <c r="D124" s="74"/>
    </row>
    <row r="125" spans="1:4">
      <c r="A125" s="71"/>
      <c r="B125" s="72"/>
      <c r="C125" s="73"/>
      <c r="D125" s="74"/>
    </row>
    <row r="126" spans="1:4">
      <c r="A126" s="71"/>
      <c r="B126" s="72"/>
      <c r="C126" s="73"/>
      <c r="D126" s="74"/>
    </row>
    <row r="127" spans="1:4">
      <c r="A127" s="71"/>
      <c r="B127" s="72"/>
      <c r="C127" s="73"/>
      <c r="D127" s="74"/>
    </row>
    <row r="128" spans="1:4">
      <c r="A128" s="71"/>
      <c r="B128" s="72"/>
      <c r="C128" s="73"/>
      <c r="D128" s="74"/>
    </row>
    <row r="129" spans="1:4">
      <c r="A129" s="71"/>
      <c r="B129" s="72"/>
      <c r="C129" s="73"/>
      <c r="D129" s="74"/>
    </row>
    <row r="130" spans="1:4">
      <c r="A130" s="71"/>
      <c r="B130" s="72"/>
      <c r="C130" s="73"/>
      <c r="D130" s="74"/>
    </row>
    <row r="131" spans="1:4">
      <c r="A131" s="71"/>
      <c r="B131" s="72"/>
      <c r="C131" s="73"/>
      <c r="D131" s="74"/>
    </row>
    <row r="132" spans="1:4">
      <c r="A132" s="71"/>
      <c r="B132" s="72"/>
      <c r="C132" s="73"/>
      <c r="D132" s="74"/>
    </row>
    <row r="133" spans="1:4">
      <c r="A133" s="71"/>
      <c r="B133" s="72"/>
      <c r="C133" s="73"/>
      <c r="D133" s="74"/>
    </row>
    <row r="134" spans="1:4">
      <c r="A134" s="71"/>
      <c r="B134" s="72"/>
      <c r="C134" s="73"/>
      <c r="D134" s="74"/>
    </row>
    <row r="135" spans="1:4">
      <c r="A135" s="71"/>
      <c r="B135" s="72"/>
      <c r="C135" s="73"/>
      <c r="D135" s="74"/>
    </row>
    <row r="136" spans="1:4">
      <c r="A136" s="71"/>
      <c r="B136" s="72"/>
      <c r="C136" s="73"/>
      <c r="D136" s="74"/>
    </row>
    <row r="137" spans="1:4">
      <c r="A137" s="71"/>
      <c r="B137" s="72"/>
      <c r="C137" s="73"/>
      <c r="D137" s="74"/>
    </row>
    <row r="138" spans="1:4">
      <c r="A138" s="71"/>
      <c r="B138" s="72"/>
      <c r="C138" s="73"/>
      <c r="D138" s="74"/>
    </row>
    <row r="139" spans="1:4">
      <c r="A139" s="71"/>
      <c r="B139" s="72"/>
      <c r="C139" s="73"/>
      <c r="D139" s="74"/>
    </row>
    <row r="140" spans="1:4">
      <c r="A140" s="71"/>
      <c r="B140" s="72"/>
      <c r="C140" s="73"/>
      <c r="D140" s="74"/>
    </row>
    <row r="141" spans="1:4">
      <c r="A141" s="71"/>
      <c r="B141" s="72"/>
      <c r="C141" s="73"/>
      <c r="D141" s="74"/>
    </row>
    <row r="142" spans="1:4">
      <c r="A142" s="71"/>
      <c r="B142" s="72"/>
      <c r="C142" s="73"/>
      <c r="D142" s="74"/>
    </row>
    <row r="143" spans="1:4">
      <c r="A143" s="77"/>
      <c r="B143" s="78"/>
      <c r="C143" s="77"/>
      <c r="D143" s="79"/>
    </row>
    <row r="144" spans="1:4">
      <c r="A144" s="77"/>
      <c r="B144" s="78"/>
      <c r="C144" s="77"/>
      <c r="D144" s="79"/>
    </row>
    <row r="145" spans="1:4">
      <c r="A145" s="77"/>
      <c r="B145" s="78"/>
      <c r="C145" s="77"/>
      <c r="D145" s="79"/>
    </row>
    <row r="146" spans="1:4">
      <c r="A146" s="77"/>
      <c r="B146" s="78"/>
      <c r="C146" s="77"/>
      <c r="D146" s="79"/>
    </row>
    <row r="147" spans="1:4">
      <c r="A147" s="77"/>
      <c r="B147" s="78"/>
      <c r="C147" s="77"/>
      <c r="D147" s="79"/>
    </row>
    <row r="148" spans="1:4">
      <c r="A148" s="77"/>
      <c r="B148" s="78"/>
      <c r="C148" s="77"/>
      <c r="D148" s="79"/>
    </row>
    <row r="149" spans="1:4">
      <c r="A149" s="77"/>
      <c r="B149" s="78"/>
      <c r="C149" s="77"/>
      <c r="D149" s="79"/>
    </row>
    <row r="150" spans="1:4">
      <c r="A150" s="77"/>
      <c r="B150" s="78"/>
      <c r="C150" s="77"/>
      <c r="D150" s="79"/>
    </row>
    <row r="151" spans="1:4">
      <c r="A151" s="77"/>
      <c r="B151" s="78"/>
      <c r="C151" s="77"/>
      <c r="D151" s="79"/>
    </row>
    <row r="152" spans="1:4">
      <c r="A152" s="77"/>
      <c r="B152" s="78"/>
      <c r="C152" s="77"/>
      <c r="D152" s="79"/>
    </row>
    <row r="153" spans="1:4">
      <c r="A153" s="77"/>
      <c r="B153" s="78"/>
      <c r="C153" s="77"/>
      <c r="D153" s="79"/>
    </row>
    <row r="154" spans="1:4">
      <c r="A154" s="77"/>
      <c r="B154" s="78"/>
      <c r="C154" s="77"/>
      <c r="D154" s="79"/>
    </row>
    <row r="155" spans="1:4">
      <c r="A155" s="77"/>
      <c r="B155" s="78"/>
      <c r="C155" s="77"/>
      <c r="D155" s="79"/>
    </row>
    <row r="156" spans="1:4">
      <c r="A156" s="77"/>
      <c r="B156" s="78"/>
      <c r="C156" s="77"/>
      <c r="D156" s="79"/>
    </row>
    <row r="157" spans="1:4">
      <c r="A157" s="80"/>
      <c r="B157" s="78"/>
      <c r="C157" s="80"/>
      <c r="D157" s="81"/>
    </row>
    <row r="158" spans="1:4">
      <c r="A158" s="80"/>
      <c r="B158" s="78"/>
      <c r="C158" s="80"/>
      <c r="D158" s="81"/>
    </row>
    <row r="159" spans="1:4">
      <c r="A159" s="80"/>
      <c r="B159" s="78"/>
      <c r="C159" s="80"/>
      <c r="D159" s="81"/>
    </row>
    <row r="160" spans="1:4">
      <c r="A160" s="80"/>
      <c r="B160" s="78"/>
      <c r="C160" s="80"/>
      <c r="D160" s="81"/>
    </row>
    <row r="161" spans="1:4">
      <c r="A161" s="80"/>
      <c r="B161" s="78"/>
      <c r="C161" s="80"/>
      <c r="D161" s="81"/>
    </row>
    <row r="162" spans="1:4">
      <c r="A162" s="80"/>
      <c r="B162" s="78"/>
      <c r="C162" s="80"/>
      <c r="D162" s="81"/>
    </row>
    <row r="163" spans="1:4">
      <c r="A163" s="80"/>
      <c r="B163" s="78"/>
      <c r="C163" s="80"/>
      <c r="D163" s="81"/>
    </row>
    <row r="164" spans="1:4">
      <c r="A164" s="80"/>
      <c r="B164" s="78"/>
      <c r="C164" s="80"/>
      <c r="D164" s="81"/>
    </row>
    <row r="165" spans="1:4">
      <c r="A165" s="80"/>
      <c r="B165" s="78"/>
      <c r="C165" s="80"/>
      <c r="D165" s="81"/>
    </row>
    <row r="166" spans="1:4">
      <c r="A166" s="80"/>
      <c r="B166" s="78"/>
      <c r="C166" s="80"/>
      <c r="D166" s="81"/>
    </row>
    <row r="167" spans="1:4">
      <c r="A167" s="80"/>
      <c r="B167" s="78"/>
      <c r="C167" s="80"/>
      <c r="D167" s="81"/>
    </row>
    <row r="168" spans="1:4">
      <c r="A168" s="80"/>
      <c r="B168" s="78"/>
      <c r="C168" s="80"/>
      <c r="D168" s="81"/>
    </row>
    <row r="169" spans="1:4">
      <c r="A169" s="80"/>
      <c r="B169" s="78"/>
      <c r="C169" s="80"/>
      <c r="D169" s="81"/>
    </row>
    <row r="170" spans="1:4">
      <c r="A170" s="80"/>
      <c r="B170" s="78"/>
      <c r="C170" s="80"/>
      <c r="D170" s="81"/>
    </row>
    <row r="171" spans="1:4">
      <c r="A171" s="80"/>
      <c r="B171" s="78"/>
      <c r="C171" s="80"/>
      <c r="D171" s="81"/>
    </row>
    <row r="172" spans="1:4">
      <c r="A172" s="80"/>
      <c r="B172" s="78"/>
      <c r="C172" s="80"/>
      <c r="D172" s="81"/>
    </row>
    <row r="173" spans="1:4">
      <c r="A173" s="80"/>
      <c r="B173" s="78"/>
      <c r="C173" s="80"/>
      <c r="D173" s="81"/>
    </row>
    <row r="174" spans="1:4">
      <c r="A174" s="80"/>
      <c r="B174" s="78"/>
      <c r="C174" s="80"/>
      <c r="D174" s="81"/>
    </row>
    <row r="175" spans="1:4">
      <c r="A175" s="80"/>
      <c r="B175" s="78"/>
      <c r="C175" s="80"/>
      <c r="D175" s="81"/>
    </row>
    <row r="176" spans="1:4">
      <c r="A176" s="80"/>
      <c r="B176" s="78"/>
      <c r="C176" s="80"/>
      <c r="D176" s="81"/>
    </row>
    <row r="177" spans="1:4">
      <c r="A177" s="80"/>
      <c r="B177" s="78"/>
      <c r="C177" s="80"/>
      <c r="D177" s="81"/>
    </row>
    <row r="178" spans="1:4">
      <c r="A178" s="80"/>
      <c r="B178" s="78"/>
      <c r="C178" s="80"/>
      <c r="D178" s="81"/>
    </row>
    <row r="179" spans="1:4">
      <c r="A179" s="80"/>
      <c r="B179" s="78"/>
      <c r="C179" s="80"/>
      <c r="D179" s="81"/>
    </row>
    <row r="180" spans="1:4">
      <c r="A180" s="80"/>
      <c r="B180" s="78"/>
      <c r="C180" s="80"/>
      <c r="D180" s="81"/>
    </row>
    <row r="181" spans="1:4">
      <c r="A181" s="80"/>
      <c r="B181" s="78"/>
      <c r="C181" s="80"/>
      <c r="D181" s="81"/>
    </row>
    <row r="182" spans="1:4">
      <c r="A182" s="80"/>
      <c r="B182" s="78"/>
      <c r="C182" s="80"/>
      <c r="D182" s="81"/>
    </row>
    <row r="183" spans="1:4">
      <c r="A183" s="80"/>
      <c r="B183" s="78"/>
      <c r="C183" s="80"/>
      <c r="D183" s="81"/>
    </row>
    <row r="184" spans="1:4">
      <c r="A184" s="80"/>
      <c r="B184" s="78"/>
      <c r="C184" s="80"/>
      <c r="D184" s="81"/>
    </row>
    <row r="185" spans="1:4">
      <c r="A185" s="80"/>
      <c r="B185" s="78"/>
      <c r="C185" s="80"/>
      <c r="D185" s="81"/>
    </row>
    <row r="186" spans="1:4">
      <c r="A186" s="80"/>
      <c r="B186" s="78"/>
      <c r="C186" s="80"/>
      <c r="D186" s="81"/>
    </row>
    <row r="187" spans="1:4">
      <c r="A187" s="80"/>
      <c r="B187" s="78"/>
      <c r="C187" s="80"/>
      <c r="D187" s="81"/>
    </row>
    <row r="188" spans="1:4">
      <c r="A188" s="80"/>
      <c r="B188" s="78"/>
      <c r="C188" s="80"/>
      <c r="D188" s="81"/>
    </row>
    <row r="189" spans="1:4">
      <c r="A189" s="80"/>
      <c r="B189" s="78"/>
      <c r="C189" s="80"/>
      <c r="D189" s="81"/>
    </row>
    <row r="190" spans="1:4">
      <c r="A190" s="80"/>
      <c r="B190" s="78"/>
      <c r="C190" s="80"/>
      <c r="D190" s="81"/>
    </row>
    <row r="191" spans="1:4">
      <c r="A191" s="80"/>
      <c r="B191" s="78"/>
      <c r="C191" s="80"/>
      <c r="D191" s="81"/>
    </row>
    <row r="192" spans="1:4">
      <c r="A192" s="80"/>
      <c r="B192" s="78"/>
      <c r="C192" s="80"/>
      <c r="D192" s="81"/>
    </row>
    <row r="193" spans="1:4">
      <c r="A193" s="80"/>
      <c r="B193" s="78"/>
      <c r="C193" s="80"/>
      <c r="D193" s="81"/>
    </row>
    <row r="194" spans="1:4">
      <c r="A194" s="80"/>
      <c r="B194" s="78"/>
      <c r="C194" s="80"/>
      <c r="D194" s="81"/>
    </row>
    <row r="195" spans="1:4">
      <c r="A195" s="80"/>
      <c r="B195" s="78"/>
      <c r="C195" s="80"/>
      <c r="D195" s="81"/>
    </row>
    <row r="196" spans="1:4">
      <c r="A196" s="80"/>
      <c r="B196" s="78"/>
      <c r="C196" s="80"/>
      <c r="D196" s="81"/>
    </row>
    <row r="197" spans="1:4">
      <c r="A197" s="80"/>
      <c r="B197" s="78"/>
      <c r="C197" s="80"/>
      <c r="D197" s="81"/>
    </row>
    <row r="198" spans="1:4">
      <c r="A198" s="80"/>
      <c r="B198" s="78"/>
      <c r="C198" s="80"/>
      <c r="D198" s="81"/>
    </row>
    <row r="199" spans="1:4">
      <c r="A199" s="80"/>
      <c r="B199" s="78"/>
      <c r="C199" s="80"/>
      <c r="D199" s="81"/>
    </row>
    <row r="200" spans="1:4">
      <c r="A200" s="80"/>
      <c r="B200" s="78"/>
      <c r="C200" s="80"/>
      <c r="D200" s="81"/>
    </row>
    <row r="201" spans="1:4">
      <c r="A201" s="80"/>
      <c r="B201" s="78"/>
      <c r="C201" s="80"/>
      <c r="D201" s="81"/>
    </row>
    <row r="202" spans="1:4">
      <c r="A202" s="80"/>
      <c r="B202" s="78"/>
      <c r="C202" s="80"/>
      <c r="D202" s="81"/>
    </row>
    <row r="203" spans="1:4">
      <c r="A203" s="80"/>
      <c r="B203" s="78"/>
      <c r="C203" s="80"/>
      <c r="D203" s="81"/>
    </row>
    <row r="204" spans="1:4">
      <c r="A204" s="80"/>
      <c r="B204" s="78"/>
      <c r="C204" s="80"/>
      <c r="D204" s="81"/>
    </row>
    <row r="205" spans="1:4">
      <c r="A205" s="80"/>
      <c r="B205" s="78"/>
      <c r="C205" s="80"/>
      <c r="D205" s="81"/>
    </row>
    <row r="206" spans="1:4">
      <c r="A206" s="80"/>
      <c r="B206" s="78"/>
      <c r="C206" s="80"/>
      <c r="D206" s="81"/>
    </row>
    <row r="207" spans="1:4">
      <c r="A207" s="80"/>
      <c r="B207" s="78"/>
      <c r="C207" s="80"/>
      <c r="D207" s="81"/>
    </row>
    <row r="208" spans="1:4">
      <c r="A208" s="80"/>
      <c r="B208" s="78"/>
      <c r="C208" s="80"/>
      <c r="D208" s="81"/>
    </row>
  </sheetData>
  <mergeCells count="59">
    <mergeCell ref="B20:B21"/>
    <mergeCell ref="A22:A23"/>
    <mergeCell ref="B22:B23"/>
    <mergeCell ref="A24:A25"/>
    <mergeCell ref="B24:B25"/>
    <mergeCell ref="A26:A27"/>
    <mergeCell ref="B26:B27"/>
    <mergeCell ref="A40:A41"/>
    <mergeCell ref="B40:B41"/>
    <mergeCell ref="A15:D15"/>
    <mergeCell ref="A17:A18"/>
    <mergeCell ref="B17:B18"/>
    <mergeCell ref="C17:C18"/>
    <mergeCell ref="D17:D18"/>
    <mergeCell ref="A28:A31"/>
    <mergeCell ref="B28:B31"/>
    <mergeCell ref="A20:A21"/>
    <mergeCell ref="A34:A35"/>
    <mergeCell ref="B34:B35"/>
    <mergeCell ref="A42:A43"/>
    <mergeCell ref="B42:B43"/>
    <mergeCell ref="A32:A33"/>
    <mergeCell ref="B32:B33"/>
    <mergeCell ref="A36:A37"/>
    <mergeCell ref="B36:B37"/>
    <mergeCell ref="A38:A39"/>
    <mergeCell ref="B38:B39"/>
    <mergeCell ref="A58:A59"/>
    <mergeCell ref="B58:B59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44:A45"/>
    <mergeCell ref="B44:B45"/>
    <mergeCell ref="A46:A47"/>
    <mergeCell ref="B46:B47"/>
    <mergeCell ref="C77:D77"/>
    <mergeCell ref="A70:A71"/>
    <mergeCell ref="B70:B71"/>
    <mergeCell ref="A60:A61"/>
    <mergeCell ref="B60:B61"/>
    <mergeCell ref="A62:A63"/>
    <mergeCell ref="B62:B63"/>
    <mergeCell ref="A64:A65"/>
    <mergeCell ref="B64:B65"/>
    <mergeCell ref="A66:A67"/>
    <mergeCell ref="A74:C74"/>
    <mergeCell ref="B66:B67"/>
    <mergeCell ref="A68:A69"/>
    <mergeCell ref="B68:B69"/>
    <mergeCell ref="A72:A73"/>
    <mergeCell ref="B72:B73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rowBreaks count="1" manualBreakCount="1">
    <brk id="42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4:E208"/>
  <sheetViews>
    <sheetView workbookViewId="0">
      <selection activeCell="F65" sqref="F65"/>
    </sheetView>
  </sheetViews>
  <sheetFormatPr defaultColWidth="8.85546875" defaultRowHeight="15"/>
  <cols>
    <col min="1" max="1" width="3.7109375" style="80" customWidth="1"/>
    <col min="2" max="2" width="61.7109375" style="80" customWidth="1"/>
    <col min="3" max="3" width="22.140625" style="80" customWidth="1"/>
    <col min="4" max="4" width="9.5703125" style="94" customWidth="1"/>
    <col min="5" max="5" width="8.7109375" style="82" customWidth="1"/>
    <col min="6" max="16384" width="8.85546875" style="80"/>
  </cols>
  <sheetData>
    <row r="14" spans="1:5">
      <c r="A14" s="48"/>
      <c r="B14" s="49"/>
      <c r="C14" s="50"/>
      <c r="D14" s="51"/>
    </row>
    <row r="15" spans="1:5" ht="51.6" customHeight="1">
      <c r="A15" s="293" t="s">
        <v>391</v>
      </c>
      <c r="B15" s="293"/>
      <c r="C15" s="293"/>
      <c r="D15" s="293"/>
      <c r="E15" s="293"/>
    </row>
    <row r="16" spans="1:5" ht="18.75">
      <c r="A16" s="52"/>
      <c r="B16" s="53"/>
      <c r="C16" s="54"/>
      <c r="D16" s="55"/>
      <c r="E16" s="83" t="s">
        <v>392</v>
      </c>
    </row>
    <row r="17" spans="1:5" ht="14.45" customHeight="1">
      <c r="A17" s="294" t="s">
        <v>373</v>
      </c>
      <c r="B17" s="294" t="s">
        <v>374</v>
      </c>
      <c r="C17" s="294" t="s">
        <v>375</v>
      </c>
      <c r="D17" s="296" t="s">
        <v>393</v>
      </c>
      <c r="E17" s="302" t="s">
        <v>394</v>
      </c>
    </row>
    <row r="18" spans="1:5">
      <c r="A18" s="295"/>
      <c r="B18" s="295"/>
      <c r="C18" s="295"/>
      <c r="D18" s="297"/>
      <c r="E18" s="303"/>
    </row>
    <row r="19" spans="1:5">
      <c r="A19" s="56">
        <v>1</v>
      </c>
      <c r="B19" s="56">
        <v>2</v>
      </c>
      <c r="C19" s="56">
        <v>3</v>
      </c>
      <c r="D19" s="57">
        <v>4</v>
      </c>
      <c r="E19" s="84">
        <v>5</v>
      </c>
    </row>
    <row r="20" spans="1:5" ht="14.45" customHeight="1">
      <c r="A20" s="294">
        <v>1</v>
      </c>
      <c r="B20" s="300" t="s">
        <v>171</v>
      </c>
      <c r="C20" s="58" t="s">
        <v>377</v>
      </c>
      <c r="D20" s="59">
        <f>D21</f>
        <v>49810.71</v>
      </c>
      <c r="E20" s="59">
        <f>E21</f>
        <v>50012.1</v>
      </c>
    </row>
    <row r="21" spans="1:5" ht="30">
      <c r="A21" s="295"/>
      <c r="B21" s="301"/>
      <c r="C21" s="58" t="s">
        <v>378</v>
      </c>
      <c r="D21" s="59">
        <v>49810.71</v>
      </c>
      <c r="E21" s="59">
        <v>50012.1</v>
      </c>
    </row>
    <row r="22" spans="1:5" ht="14.45" customHeight="1">
      <c r="A22" s="287">
        <v>2</v>
      </c>
      <c r="B22" s="289" t="s">
        <v>231</v>
      </c>
      <c r="C22" s="58" t="s">
        <v>377</v>
      </c>
      <c r="D22" s="59">
        <f>D23</f>
        <v>925.7</v>
      </c>
      <c r="E22" s="85">
        <f>E23</f>
        <v>925.7</v>
      </c>
    </row>
    <row r="23" spans="1:5" ht="30">
      <c r="A23" s="288"/>
      <c r="B23" s="290"/>
      <c r="C23" s="58" t="s">
        <v>318</v>
      </c>
      <c r="D23" s="59">
        <v>925.7</v>
      </c>
      <c r="E23" s="86">
        <v>925.7</v>
      </c>
    </row>
    <row r="24" spans="1:5" s="81" customFormat="1" ht="14.45" customHeight="1">
      <c r="A24" s="294">
        <v>3</v>
      </c>
      <c r="B24" s="300" t="s">
        <v>301</v>
      </c>
      <c r="C24" s="60" t="s">
        <v>377</v>
      </c>
      <c r="D24" s="59">
        <f>D25</f>
        <v>7500</v>
      </c>
      <c r="E24" s="85">
        <f>E25</f>
        <v>7801</v>
      </c>
    </row>
    <row r="25" spans="1:5" s="81" customFormat="1" ht="30">
      <c r="A25" s="295"/>
      <c r="B25" s="301"/>
      <c r="C25" s="58" t="s">
        <v>318</v>
      </c>
      <c r="D25" s="59">
        <v>7500</v>
      </c>
      <c r="E25" s="87">
        <v>7801</v>
      </c>
    </row>
    <row r="26" spans="1:5" ht="14.45" customHeight="1">
      <c r="A26" s="287">
        <v>4</v>
      </c>
      <c r="B26" s="289" t="s">
        <v>379</v>
      </c>
      <c r="C26" s="60" t="s">
        <v>377</v>
      </c>
      <c r="D26" s="59">
        <f>D27</f>
        <v>2200</v>
      </c>
      <c r="E26" s="85">
        <f>E27</f>
        <v>2200</v>
      </c>
    </row>
    <row r="27" spans="1:5" ht="30">
      <c r="A27" s="288"/>
      <c r="B27" s="290"/>
      <c r="C27" s="58" t="s">
        <v>318</v>
      </c>
      <c r="D27" s="59">
        <v>2200</v>
      </c>
      <c r="E27" s="86">
        <v>2200</v>
      </c>
    </row>
    <row r="28" spans="1:5" ht="14.45" customHeight="1">
      <c r="A28" s="287">
        <v>5</v>
      </c>
      <c r="B28" s="289" t="s">
        <v>380</v>
      </c>
      <c r="C28" s="60" t="s">
        <v>377</v>
      </c>
      <c r="D28" s="59">
        <f>D29+D30+D31</f>
        <v>495.2</v>
      </c>
      <c r="E28" s="85">
        <f>E29+E30+E31</f>
        <v>546.6</v>
      </c>
    </row>
    <row r="29" spans="1:5" ht="60">
      <c r="A29" s="298"/>
      <c r="B29" s="299"/>
      <c r="C29" s="58" t="s">
        <v>349</v>
      </c>
      <c r="D29" s="59">
        <v>400</v>
      </c>
      <c r="E29" s="86">
        <v>405</v>
      </c>
    </row>
    <row r="30" spans="1:5" ht="30">
      <c r="A30" s="298"/>
      <c r="B30" s="299"/>
      <c r="C30" s="60" t="s">
        <v>318</v>
      </c>
      <c r="D30" s="59">
        <v>92.8</v>
      </c>
      <c r="E30" s="86">
        <v>139.19999999999999</v>
      </c>
    </row>
    <row r="31" spans="1:5" ht="30">
      <c r="A31" s="288"/>
      <c r="B31" s="290"/>
      <c r="C31" s="58" t="s">
        <v>108</v>
      </c>
      <c r="D31" s="59">
        <v>2.4</v>
      </c>
      <c r="E31" s="86">
        <v>2.4</v>
      </c>
    </row>
    <row r="32" spans="1:5" ht="14.45" customHeight="1">
      <c r="A32" s="287">
        <v>6</v>
      </c>
      <c r="B32" s="289" t="s">
        <v>779</v>
      </c>
      <c r="C32" s="60" t="s">
        <v>377</v>
      </c>
      <c r="D32" s="59">
        <f>D33</f>
        <v>120</v>
      </c>
      <c r="E32" s="85">
        <f>E33</f>
        <v>170</v>
      </c>
    </row>
    <row r="33" spans="1:5" ht="27.6" customHeight="1">
      <c r="A33" s="288"/>
      <c r="B33" s="290"/>
      <c r="C33" s="61" t="s">
        <v>108</v>
      </c>
      <c r="D33" s="59">
        <v>120</v>
      </c>
      <c r="E33" s="86">
        <v>170</v>
      </c>
    </row>
    <row r="34" spans="1:5" ht="14.45" customHeight="1">
      <c r="A34" s="287">
        <v>7</v>
      </c>
      <c r="B34" s="289" t="s">
        <v>12</v>
      </c>
      <c r="C34" s="60" t="s">
        <v>377</v>
      </c>
      <c r="D34" s="59">
        <f>D35</f>
        <v>64</v>
      </c>
      <c r="E34" s="85">
        <f>E35</f>
        <v>70</v>
      </c>
    </row>
    <row r="35" spans="1:5" ht="45" customHeight="1">
      <c r="A35" s="288"/>
      <c r="B35" s="290"/>
      <c r="C35" s="58" t="s">
        <v>108</v>
      </c>
      <c r="D35" s="59">
        <v>64</v>
      </c>
      <c r="E35" s="86">
        <v>70</v>
      </c>
    </row>
    <row r="36" spans="1:5" ht="14.45" customHeight="1">
      <c r="A36" s="287">
        <v>8</v>
      </c>
      <c r="B36" s="289" t="s">
        <v>63</v>
      </c>
      <c r="C36" s="60" t="s">
        <v>377</v>
      </c>
      <c r="D36" s="59">
        <f>D37</f>
        <v>21</v>
      </c>
      <c r="E36" s="85">
        <f>E37</f>
        <v>21</v>
      </c>
    </row>
    <row r="37" spans="1:5" ht="28.9" customHeight="1">
      <c r="A37" s="288"/>
      <c r="B37" s="290"/>
      <c r="C37" s="61" t="s">
        <v>108</v>
      </c>
      <c r="D37" s="59">
        <v>21</v>
      </c>
      <c r="E37" s="86">
        <v>21</v>
      </c>
    </row>
    <row r="38" spans="1:5" ht="14.45" customHeight="1">
      <c r="A38" s="287">
        <v>9</v>
      </c>
      <c r="B38" s="289" t="s">
        <v>381</v>
      </c>
      <c r="C38" s="60" t="s">
        <v>377</v>
      </c>
      <c r="D38" s="59">
        <f>D39</f>
        <v>1703.5</v>
      </c>
      <c r="E38" s="85">
        <f>E39</f>
        <v>1553.5</v>
      </c>
    </row>
    <row r="39" spans="1:5" ht="30">
      <c r="A39" s="288"/>
      <c r="B39" s="290"/>
      <c r="C39" s="58" t="s">
        <v>318</v>
      </c>
      <c r="D39" s="59">
        <v>1703.5</v>
      </c>
      <c r="E39" s="86">
        <v>1553.5</v>
      </c>
    </row>
    <row r="40" spans="1:5" ht="14.45" customHeight="1">
      <c r="A40" s="277">
        <v>10</v>
      </c>
      <c r="B40" s="291" t="s">
        <v>150</v>
      </c>
      <c r="C40" s="60" t="s">
        <v>377</v>
      </c>
      <c r="D40" s="62">
        <f>D41</f>
        <v>1215</v>
      </c>
      <c r="E40" s="88">
        <f>E41</f>
        <v>1215</v>
      </c>
    </row>
    <row r="41" spans="1:5" ht="43.9" customHeight="1">
      <c r="A41" s="278"/>
      <c r="B41" s="292"/>
      <c r="C41" s="63" t="s">
        <v>163</v>
      </c>
      <c r="D41" s="64">
        <v>1215</v>
      </c>
      <c r="E41" s="86">
        <v>1215</v>
      </c>
    </row>
    <row r="42" spans="1:5" ht="14.45" customHeight="1">
      <c r="A42" s="285">
        <v>11</v>
      </c>
      <c r="B42" s="275" t="s">
        <v>382</v>
      </c>
      <c r="C42" s="60" t="s">
        <v>377</v>
      </c>
      <c r="D42" s="64">
        <f>D43</f>
        <v>608.4</v>
      </c>
      <c r="E42" s="89">
        <f>E43</f>
        <v>680.4</v>
      </c>
    </row>
    <row r="43" spans="1:5" ht="60">
      <c r="A43" s="286"/>
      <c r="B43" s="279"/>
      <c r="C43" s="68" t="s">
        <v>349</v>
      </c>
      <c r="D43" s="64">
        <v>608.4</v>
      </c>
      <c r="E43" s="86">
        <v>680.4</v>
      </c>
    </row>
    <row r="44" spans="1:5" ht="14.45" customHeight="1">
      <c r="A44" s="285">
        <v>12</v>
      </c>
      <c r="B44" s="275" t="s">
        <v>795</v>
      </c>
      <c r="C44" s="60" t="s">
        <v>377</v>
      </c>
      <c r="D44" s="64">
        <f>D45</f>
        <v>280</v>
      </c>
      <c r="E44" s="89">
        <f>E45</f>
        <v>290</v>
      </c>
    </row>
    <row r="45" spans="1:5" ht="30">
      <c r="A45" s="286"/>
      <c r="B45" s="279"/>
      <c r="C45" s="61" t="s">
        <v>108</v>
      </c>
      <c r="D45" s="64">
        <v>280</v>
      </c>
      <c r="E45" s="86">
        <v>290</v>
      </c>
    </row>
    <row r="46" spans="1:5" ht="14.45" customHeight="1">
      <c r="A46" s="285">
        <v>13</v>
      </c>
      <c r="B46" s="275" t="s">
        <v>383</v>
      </c>
      <c r="C46" s="60" t="s">
        <v>377</v>
      </c>
      <c r="D46" s="64">
        <f>D47</f>
        <v>60</v>
      </c>
      <c r="E46" s="89">
        <f>E47</f>
        <v>60</v>
      </c>
    </row>
    <row r="47" spans="1:5" ht="30">
      <c r="A47" s="286"/>
      <c r="B47" s="279"/>
      <c r="C47" s="61" t="s">
        <v>108</v>
      </c>
      <c r="D47" s="64">
        <v>60</v>
      </c>
      <c r="E47" s="86">
        <v>60</v>
      </c>
    </row>
    <row r="48" spans="1:5">
      <c r="A48" s="285">
        <v>14</v>
      </c>
      <c r="B48" s="275" t="s">
        <v>747</v>
      </c>
      <c r="C48" s="60" t="s">
        <v>377</v>
      </c>
      <c r="D48" s="64">
        <f>D49</f>
        <v>4319.6000000000004</v>
      </c>
      <c r="E48" s="86">
        <f>E49</f>
        <v>0</v>
      </c>
    </row>
    <row r="49" spans="1:5" ht="30">
      <c r="A49" s="286"/>
      <c r="B49" s="279"/>
      <c r="C49" s="66" t="s">
        <v>384</v>
      </c>
      <c r="D49" s="64">
        <v>4319.6000000000004</v>
      </c>
      <c r="E49" s="86">
        <v>0</v>
      </c>
    </row>
    <row r="50" spans="1:5" ht="16.899999999999999" customHeight="1">
      <c r="A50" s="285">
        <v>15</v>
      </c>
      <c r="B50" s="275" t="s">
        <v>385</v>
      </c>
      <c r="C50" s="60" t="s">
        <v>377</v>
      </c>
      <c r="D50" s="64">
        <f>D51</f>
        <v>100</v>
      </c>
      <c r="E50" s="89">
        <f>E51</f>
        <v>100</v>
      </c>
    </row>
    <row r="51" spans="1:5" ht="27" customHeight="1">
      <c r="A51" s="286"/>
      <c r="B51" s="279"/>
      <c r="C51" s="61" t="s">
        <v>108</v>
      </c>
      <c r="D51" s="64">
        <v>100</v>
      </c>
      <c r="E51" s="86">
        <v>100</v>
      </c>
    </row>
    <row r="52" spans="1:5" ht="14.45" customHeight="1">
      <c r="A52" s="277">
        <v>16</v>
      </c>
      <c r="B52" s="275" t="s">
        <v>386</v>
      </c>
      <c r="C52" s="60" t="s">
        <v>377</v>
      </c>
      <c r="D52" s="62">
        <f>D53</f>
        <v>100</v>
      </c>
      <c r="E52" s="88">
        <f>E53</f>
        <v>150</v>
      </c>
    </row>
    <row r="53" spans="1:5" ht="30">
      <c r="A53" s="278"/>
      <c r="B53" s="279"/>
      <c r="C53" s="60" t="s">
        <v>108</v>
      </c>
      <c r="D53" s="62">
        <v>100</v>
      </c>
      <c r="E53" s="86">
        <v>150</v>
      </c>
    </row>
    <row r="54" spans="1:5" ht="14.45" customHeight="1">
      <c r="A54" s="277">
        <v>17</v>
      </c>
      <c r="B54" s="275" t="s">
        <v>57</v>
      </c>
      <c r="C54" s="60" t="s">
        <v>377</v>
      </c>
      <c r="D54" s="62">
        <f>D55</f>
        <v>40</v>
      </c>
      <c r="E54" s="88">
        <f>E55</f>
        <v>40</v>
      </c>
    </row>
    <row r="55" spans="1:5" ht="27.6" customHeight="1">
      <c r="A55" s="278"/>
      <c r="B55" s="279"/>
      <c r="C55" s="60" t="s">
        <v>108</v>
      </c>
      <c r="D55" s="62">
        <v>40</v>
      </c>
      <c r="E55" s="86">
        <v>40</v>
      </c>
    </row>
    <row r="56" spans="1:5" ht="14.45" customHeight="1">
      <c r="A56" s="277">
        <v>18</v>
      </c>
      <c r="B56" s="275" t="s">
        <v>756</v>
      </c>
      <c r="C56" s="60" t="s">
        <v>377</v>
      </c>
      <c r="D56" s="62">
        <f>D57</f>
        <v>37.35</v>
      </c>
      <c r="E56" s="88">
        <f>E57</f>
        <v>37.35</v>
      </c>
    </row>
    <row r="57" spans="1:5" ht="30">
      <c r="A57" s="278"/>
      <c r="B57" s="279"/>
      <c r="C57" s="58" t="s">
        <v>318</v>
      </c>
      <c r="D57" s="62">
        <v>37.35</v>
      </c>
      <c r="E57" s="86">
        <v>37.35</v>
      </c>
    </row>
    <row r="58" spans="1:5">
      <c r="A58" s="277">
        <v>19</v>
      </c>
      <c r="B58" s="275" t="s">
        <v>219</v>
      </c>
      <c r="C58" s="60" t="s">
        <v>377</v>
      </c>
      <c r="D58" s="62">
        <f>D59</f>
        <v>15</v>
      </c>
      <c r="E58" s="88">
        <f>E59</f>
        <v>15</v>
      </c>
    </row>
    <row r="59" spans="1:5" ht="29.45" customHeight="1">
      <c r="A59" s="278"/>
      <c r="B59" s="279"/>
      <c r="C59" s="58" t="s">
        <v>318</v>
      </c>
      <c r="D59" s="62">
        <v>15</v>
      </c>
      <c r="E59" s="86">
        <v>15</v>
      </c>
    </row>
    <row r="60" spans="1:5" ht="14.45" customHeight="1">
      <c r="A60" s="277">
        <v>20</v>
      </c>
      <c r="B60" s="275" t="s">
        <v>387</v>
      </c>
      <c r="C60" s="60" t="s">
        <v>377</v>
      </c>
      <c r="D60" s="62">
        <f>D61</f>
        <v>15</v>
      </c>
      <c r="E60" s="88">
        <f>E61</f>
        <v>15</v>
      </c>
    </row>
    <row r="61" spans="1:5" ht="27.6" customHeight="1">
      <c r="A61" s="278"/>
      <c r="B61" s="279"/>
      <c r="C61" s="58" t="s">
        <v>108</v>
      </c>
      <c r="D61" s="62">
        <v>15</v>
      </c>
      <c r="E61" s="86">
        <v>15</v>
      </c>
    </row>
    <row r="62" spans="1:5" ht="14.45" customHeight="1">
      <c r="A62" s="282">
        <v>21</v>
      </c>
      <c r="B62" s="275" t="s">
        <v>388</v>
      </c>
      <c r="C62" s="60" t="s">
        <v>377</v>
      </c>
      <c r="D62" s="62">
        <f>D63</f>
        <v>7449.36</v>
      </c>
      <c r="E62" s="88">
        <f>E63</f>
        <v>3400</v>
      </c>
    </row>
    <row r="63" spans="1:5" ht="30">
      <c r="A63" s="283"/>
      <c r="B63" s="279"/>
      <c r="C63" s="60" t="s">
        <v>318</v>
      </c>
      <c r="D63" s="62">
        <v>7449.36</v>
      </c>
      <c r="E63" s="86">
        <v>3400</v>
      </c>
    </row>
    <row r="64" spans="1:5" ht="14.45" customHeight="1">
      <c r="A64" s="277">
        <v>22</v>
      </c>
      <c r="B64" s="275" t="s">
        <v>389</v>
      </c>
      <c r="C64" s="60" t="s">
        <v>377</v>
      </c>
      <c r="D64" s="62">
        <f>D65</f>
        <v>35</v>
      </c>
      <c r="E64" s="88">
        <f>E65</f>
        <v>35</v>
      </c>
    </row>
    <row r="65" spans="1:5" ht="30">
      <c r="A65" s="278"/>
      <c r="B65" s="279"/>
      <c r="C65" s="58" t="s">
        <v>318</v>
      </c>
      <c r="D65" s="62">
        <v>35</v>
      </c>
      <c r="E65" s="86">
        <v>35</v>
      </c>
    </row>
    <row r="66" spans="1:5">
      <c r="A66" s="277">
        <v>23</v>
      </c>
      <c r="B66" s="275" t="s">
        <v>728</v>
      </c>
      <c r="C66" s="60" t="s">
        <v>377</v>
      </c>
      <c r="D66" s="67">
        <f>D67</f>
        <v>51.4</v>
      </c>
      <c r="E66" s="67">
        <f>E67</f>
        <v>0</v>
      </c>
    </row>
    <row r="67" spans="1:5" ht="30">
      <c r="A67" s="284"/>
      <c r="B67" s="276"/>
      <c r="C67" s="66" t="s">
        <v>384</v>
      </c>
      <c r="D67" s="67">
        <v>51.4</v>
      </c>
      <c r="E67" s="86">
        <v>0</v>
      </c>
    </row>
    <row r="68" spans="1:5" ht="14.45" customHeight="1">
      <c r="A68" s="277">
        <v>24</v>
      </c>
      <c r="B68" s="275" t="s">
        <v>23</v>
      </c>
      <c r="C68" s="60" t="s">
        <v>377</v>
      </c>
      <c r="D68" s="67">
        <f>D69</f>
        <v>23.5</v>
      </c>
      <c r="E68" s="90">
        <f>E69</f>
        <v>23.5</v>
      </c>
    </row>
    <row r="69" spans="1:5" ht="28.15" customHeight="1">
      <c r="A69" s="278"/>
      <c r="B69" s="279"/>
      <c r="C69" s="60" t="s">
        <v>108</v>
      </c>
      <c r="D69" s="67">
        <v>23.5</v>
      </c>
      <c r="E69" s="86">
        <v>23.5</v>
      </c>
    </row>
    <row r="70" spans="1:5" ht="14.45" customHeight="1">
      <c r="A70" s="277">
        <v>25</v>
      </c>
      <c r="B70" s="275" t="s">
        <v>390</v>
      </c>
      <c r="C70" s="60" t="s">
        <v>377</v>
      </c>
      <c r="D70" s="67">
        <f>D71</f>
        <v>15</v>
      </c>
      <c r="E70" s="90">
        <f>E71</f>
        <v>15</v>
      </c>
    </row>
    <row r="71" spans="1:5" ht="30">
      <c r="A71" s="278"/>
      <c r="B71" s="279"/>
      <c r="C71" s="60" t="s">
        <v>318</v>
      </c>
      <c r="D71" s="67">
        <v>15</v>
      </c>
      <c r="E71" s="86">
        <v>15</v>
      </c>
    </row>
    <row r="72" spans="1:5">
      <c r="A72" s="280">
        <v>26</v>
      </c>
      <c r="B72" s="275" t="s">
        <v>818</v>
      </c>
      <c r="C72" s="60" t="s">
        <v>377</v>
      </c>
      <c r="D72" s="67">
        <f>D73</f>
        <v>70</v>
      </c>
      <c r="E72" s="86">
        <f>E73</f>
        <v>70</v>
      </c>
    </row>
    <row r="73" spans="1:5" ht="30">
      <c r="A73" s="280"/>
      <c r="B73" s="279"/>
      <c r="C73" s="60" t="s">
        <v>108</v>
      </c>
      <c r="D73" s="67">
        <v>70</v>
      </c>
      <c r="E73" s="86">
        <v>70</v>
      </c>
    </row>
    <row r="74" spans="1:5">
      <c r="A74" s="272" t="s">
        <v>358</v>
      </c>
      <c r="B74" s="273"/>
      <c r="C74" s="274"/>
      <c r="D74" s="69">
        <f>D20+D22+D24+D26+D28+D32+D34+D36+D38+D40+D42+D44+D46+D50+D52+D54+D56+D60+D62+D64+D68+D70+D58+D48+D66+D72</f>
        <v>77274.719999999987</v>
      </c>
      <c r="E74" s="69">
        <f>E20+E22+E24+E26+E28+E32+E34+E36+E38+E40+E42+E44+E46+E50+E52+E54+E56+E60+E62+E64+E68+E70+E58+E48+E66+E72</f>
        <v>69446.149999999994</v>
      </c>
    </row>
    <row r="75" spans="1:5">
      <c r="A75" s="71"/>
      <c r="B75" s="72"/>
      <c r="C75" s="73"/>
      <c r="D75" s="74"/>
    </row>
    <row r="76" spans="1:5">
      <c r="A76" s="71"/>
      <c r="B76" s="72"/>
      <c r="C76" s="73"/>
      <c r="D76" s="74"/>
    </row>
    <row r="77" spans="1:5" ht="15.75">
      <c r="A77" s="91" t="s">
        <v>359</v>
      </c>
      <c r="B77" s="92"/>
      <c r="D77" s="304" t="s">
        <v>360</v>
      </c>
      <c r="E77" s="304"/>
    </row>
    <row r="78" spans="1:5" s="82" customFormat="1">
      <c r="A78" s="71"/>
      <c r="B78" s="72"/>
      <c r="C78" s="73"/>
      <c r="D78" s="74"/>
    </row>
    <row r="79" spans="1:5" s="82" customFormat="1">
      <c r="A79" s="71"/>
      <c r="B79" s="72"/>
      <c r="C79" s="73"/>
      <c r="D79" s="74"/>
    </row>
    <row r="80" spans="1:5" s="82" customFormat="1">
      <c r="A80" s="71"/>
      <c r="B80" s="72"/>
      <c r="C80" s="73"/>
      <c r="D80" s="74"/>
    </row>
    <row r="81" spans="1:4">
      <c r="A81" s="71"/>
      <c r="B81" s="72"/>
      <c r="C81" s="73"/>
      <c r="D81" s="74"/>
    </row>
    <row r="82" spans="1:4">
      <c r="A82" s="71"/>
      <c r="B82" s="72"/>
      <c r="C82" s="73"/>
      <c r="D82" s="74"/>
    </row>
    <row r="83" spans="1:4">
      <c r="A83" s="71"/>
      <c r="B83" s="72"/>
      <c r="C83" s="73"/>
      <c r="D83" s="74"/>
    </row>
    <row r="84" spans="1:4">
      <c r="A84" s="71"/>
      <c r="B84" s="72"/>
      <c r="C84" s="73"/>
      <c r="D84" s="74"/>
    </row>
    <row r="85" spans="1:4">
      <c r="A85" s="71"/>
      <c r="B85" s="72"/>
      <c r="C85" s="73"/>
      <c r="D85" s="74"/>
    </row>
    <row r="86" spans="1:4">
      <c r="A86" s="71"/>
      <c r="B86" s="72"/>
      <c r="C86" s="73"/>
      <c r="D86" s="74"/>
    </row>
    <row r="87" spans="1:4">
      <c r="A87" s="71"/>
      <c r="B87" s="72"/>
      <c r="C87" s="73"/>
      <c r="D87" s="74"/>
    </row>
    <row r="88" spans="1:4">
      <c r="A88" s="71"/>
      <c r="B88" s="72"/>
      <c r="C88" s="73"/>
      <c r="D88" s="74"/>
    </row>
    <row r="89" spans="1:4">
      <c r="A89" s="71"/>
      <c r="B89" s="72"/>
      <c r="C89" s="73"/>
      <c r="D89" s="74"/>
    </row>
    <row r="90" spans="1:4">
      <c r="A90" s="71"/>
      <c r="B90" s="72"/>
      <c r="C90" s="73"/>
      <c r="D90" s="74"/>
    </row>
    <row r="91" spans="1:4">
      <c r="A91" s="71"/>
      <c r="B91" s="72"/>
      <c r="C91" s="73"/>
      <c r="D91" s="74"/>
    </row>
    <row r="92" spans="1:4">
      <c r="A92" s="71"/>
      <c r="B92" s="72"/>
      <c r="C92" s="73"/>
      <c r="D92" s="74"/>
    </row>
    <row r="93" spans="1:4">
      <c r="A93" s="71"/>
      <c r="B93" s="72"/>
      <c r="C93" s="73"/>
      <c r="D93" s="74"/>
    </row>
    <row r="94" spans="1:4">
      <c r="A94" s="71"/>
      <c r="B94" s="72"/>
      <c r="C94" s="73"/>
      <c r="D94" s="74"/>
    </row>
    <row r="95" spans="1:4">
      <c r="A95" s="71"/>
      <c r="B95" s="72"/>
      <c r="C95" s="73"/>
      <c r="D95" s="74"/>
    </row>
    <row r="96" spans="1:4">
      <c r="A96" s="71"/>
      <c r="B96" s="72"/>
      <c r="C96" s="73"/>
      <c r="D96" s="74"/>
    </row>
    <row r="97" spans="1:4">
      <c r="A97" s="71"/>
      <c r="B97" s="72"/>
      <c r="C97" s="73"/>
      <c r="D97" s="74"/>
    </row>
    <row r="98" spans="1:4">
      <c r="A98" s="71"/>
      <c r="B98" s="72"/>
      <c r="C98" s="73"/>
      <c r="D98" s="74"/>
    </row>
    <row r="99" spans="1:4">
      <c r="A99" s="71"/>
      <c r="B99" s="72"/>
      <c r="C99" s="73"/>
      <c r="D99" s="74"/>
    </row>
    <row r="100" spans="1:4">
      <c r="A100" s="71"/>
      <c r="B100" s="72"/>
      <c r="C100" s="73"/>
      <c r="D100" s="74"/>
    </row>
    <row r="101" spans="1:4">
      <c r="A101" s="71"/>
      <c r="B101" s="72"/>
      <c r="C101" s="73"/>
      <c r="D101" s="74"/>
    </row>
    <row r="102" spans="1:4">
      <c r="A102" s="71"/>
      <c r="B102" s="72"/>
      <c r="C102" s="73"/>
      <c r="D102" s="74"/>
    </row>
    <row r="103" spans="1:4">
      <c r="A103" s="71"/>
      <c r="B103" s="72"/>
      <c r="C103" s="73"/>
      <c r="D103" s="74"/>
    </row>
    <row r="104" spans="1:4">
      <c r="A104" s="71"/>
      <c r="B104" s="72"/>
      <c r="C104" s="73"/>
      <c r="D104" s="74"/>
    </row>
    <row r="105" spans="1:4">
      <c r="A105" s="71"/>
      <c r="B105" s="72"/>
      <c r="C105" s="73"/>
      <c r="D105" s="74"/>
    </row>
    <row r="106" spans="1:4">
      <c r="A106" s="71"/>
      <c r="B106" s="72"/>
      <c r="C106" s="73"/>
      <c r="D106" s="74"/>
    </row>
    <row r="107" spans="1:4">
      <c r="A107" s="71"/>
      <c r="B107" s="72"/>
      <c r="C107" s="73"/>
      <c r="D107" s="74"/>
    </row>
    <row r="108" spans="1:4">
      <c r="A108" s="71"/>
      <c r="B108" s="72"/>
      <c r="C108" s="73"/>
      <c r="D108" s="74"/>
    </row>
    <row r="109" spans="1:4">
      <c r="A109" s="71"/>
      <c r="B109" s="72"/>
      <c r="C109" s="73"/>
      <c r="D109" s="74"/>
    </row>
    <row r="110" spans="1:4">
      <c r="A110" s="71"/>
      <c r="B110" s="72"/>
      <c r="C110" s="73"/>
      <c r="D110" s="74"/>
    </row>
    <row r="111" spans="1:4">
      <c r="A111" s="71"/>
      <c r="B111" s="72"/>
      <c r="C111" s="73"/>
      <c r="D111" s="74"/>
    </row>
    <row r="112" spans="1:4">
      <c r="A112" s="71"/>
      <c r="B112" s="72"/>
      <c r="C112" s="73"/>
      <c r="D112" s="74"/>
    </row>
    <row r="113" spans="1:4">
      <c r="A113" s="71"/>
      <c r="B113" s="72"/>
      <c r="C113" s="73"/>
      <c r="D113" s="74"/>
    </row>
    <row r="114" spans="1:4">
      <c r="A114" s="71"/>
      <c r="B114" s="72"/>
      <c r="C114" s="73"/>
      <c r="D114" s="74"/>
    </row>
    <row r="115" spans="1:4">
      <c r="A115" s="71"/>
      <c r="B115" s="72"/>
      <c r="C115" s="73"/>
      <c r="D115" s="74"/>
    </row>
    <row r="116" spans="1:4">
      <c r="A116" s="71"/>
      <c r="B116" s="72"/>
      <c r="C116" s="73"/>
      <c r="D116" s="74"/>
    </row>
    <row r="117" spans="1:4">
      <c r="A117" s="71"/>
      <c r="B117" s="72"/>
      <c r="C117" s="73"/>
      <c r="D117" s="74"/>
    </row>
    <row r="118" spans="1:4">
      <c r="A118" s="71"/>
      <c r="B118" s="72"/>
      <c r="C118" s="73"/>
      <c r="D118" s="74"/>
    </row>
    <row r="119" spans="1:4">
      <c r="A119" s="71"/>
      <c r="B119" s="72"/>
      <c r="C119" s="73"/>
      <c r="D119" s="74"/>
    </row>
    <row r="120" spans="1:4">
      <c r="A120" s="71"/>
      <c r="B120" s="72"/>
      <c r="C120" s="73"/>
      <c r="D120" s="74"/>
    </row>
    <row r="121" spans="1:4">
      <c r="A121" s="71"/>
      <c r="B121" s="72"/>
      <c r="C121" s="73"/>
      <c r="D121" s="74"/>
    </row>
    <row r="122" spans="1:4">
      <c r="A122" s="71"/>
      <c r="B122" s="72"/>
      <c r="C122" s="73"/>
      <c r="D122" s="74"/>
    </row>
    <row r="123" spans="1:4">
      <c r="A123" s="71"/>
      <c r="B123" s="72"/>
      <c r="C123" s="73"/>
      <c r="D123" s="74"/>
    </row>
    <row r="124" spans="1:4">
      <c r="A124" s="71"/>
      <c r="B124" s="72"/>
      <c r="C124" s="73"/>
      <c r="D124" s="74"/>
    </row>
    <row r="125" spans="1:4">
      <c r="A125" s="71"/>
      <c r="B125" s="72"/>
      <c r="C125" s="73"/>
      <c r="D125" s="74"/>
    </row>
    <row r="126" spans="1:4">
      <c r="A126" s="71"/>
      <c r="B126" s="72"/>
      <c r="C126" s="73"/>
      <c r="D126" s="74"/>
    </row>
    <row r="127" spans="1:4">
      <c r="A127" s="71"/>
      <c r="B127" s="72"/>
      <c r="C127" s="73"/>
      <c r="D127" s="74"/>
    </row>
    <row r="128" spans="1:4">
      <c r="A128" s="71"/>
      <c r="B128" s="72"/>
      <c r="C128" s="73"/>
      <c r="D128" s="74"/>
    </row>
    <row r="129" spans="1:4">
      <c r="A129" s="71"/>
      <c r="B129" s="72"/>
      <c r="C129" s="73"/>
      <c r="D129" s="74"/>
    </row>
    <row r="130" spans="1:4">
      <c r="A130" s="71"/>
      <c r="B130" s="72"/>
      <c r="C130" s="73"/>
      <c r="D130" s="74"/>
    </row>
    <row r="131" spans="1:4">
      <c r="A131" s="71"/>
      <c r="B131" s="72"/>
      <c r="C131" s="73"/>
      <c r="D131" s="74"/>
    </row>
    <row r="132" spans="1:4">
      <c r="A132" s="71"/>
      <c r="B132" s="72"/>
      <c r="C132" s="73"/>
      <c r="D132" s="74"/>
    </row>
    <row r="133" spans="1:4">
      <c r="A133" s="71"/>
      <c r="B133" s="72"/>
      <c r="C133" s="73"/>
      <c r="D133" s="74"/>
    </row>
    <row r="134" spans="1:4">
      <c r="A134" s="71"/>
      <c r="B134" s="72"/>
      <c r="C134" s="73"/>
      <c r="D134" s="74"/>
    </row>
    <row r="135" spans="1:4">
      <c r="A135" s="71"/>
      <c r="B135" s="72"/>
      <c r="C135" s="73"/>
      <c r="D135" s="74"/>
    </row>
    <row r="136" spans="1:4">
      <c r="A136" s="71"/>
      <c r="B136" s="72"/>
      <c r="C136" s="73"/>
      <c r="D136" s="74"/>
    </row>
    <row r="137" spans="1:4">
      <c r="A137" s="71"/>
      <c r="B137" s="72"/>
      <c r="C137" s="73"/>
      <c r="D137" s="74"/>
    </row>
    <row r="138" spans="1:4">
      <c r="A138" s="71"/>
      <c r="B138" s="72"/>
      <c r="C138" s="73"/>
      <c r="D138" s="74"/>
    </row>
    <row r="139" spans="1:4">
      <c r="A139" s="71"/>
      <c r="B139" s="72"/>
      <c r="C139" s="73"/>
      <c r="D139" s="74"/>
    </row>
    <row r="140" spans="1:4">
      <c r="A140" s="71"/>
      <c r="B140" s="72"/>
      <c r="C140" s="73"/>
      <c r="D140" s="74"/>
    </row>
    <row r="141" spans="1:4">
      <c r="A141" s="71"/>
      <c r="B141" s="72"/>
      <c r="C141" s="73"/>
      <c r="D141" s="74"/>
    </row>
    <row r="142" spans="1:4">
      <c r="A142" s="71"/>
      <c r="B142" s="72"/>
      <c r="C142" s="73"/>
      <c r="D142" s="74"/>
    </row>
    <row r="143" spans="1:4">
      <c r="A143" s="77"/>
      <c r="B143" s="78"/>
      <c r="C143" s="77"/>
      <c r="D143" s="93"/>
    </row>
    <row r="144" spans="1:4">
      <c r="A144" s="77"/>
      <c r="B144" s="78"/>
      <c r="C144" s="77"/>
      <c r="D144" s="93"/>
    </row>
    <row r="145" spans="1:4">
      <c r="A145" s="77"/>
      <c r="B145" s="78"/>
      <c r="C145" s="77"/>
      <c r="D145" s="93"/>
    </row>
    <row r="146" spans="1:4">
      <c r="A146" s="77"/>
      <c r="B146" s="78"/>
      <c r="C146" s="77"/>
      <c r="D146" s="93"/>
    </row>
    <row r="147" spans="1:4">
      <c r="A147" s="77"/>
      <c r="B147" s="78"/>
      <c r="C147" s="77"/>
      <c r="D147" s="93"/>
    </row>
    <row r="148" spans="1:4">
      <c r="A148" s="77"/>
      <c r="B148" s="78"/>
      <c r="C148" s="77"/>
      <c r="D148" s="93"/>
    </row>
    <row r="149" spans="1:4">
      <c r="A149" s="77"/>
      <c r="B149" s="78"/>
      <c r="C149" s="77"/>
      <c r="D149" s="93"/>
    </row>
    <row r="150" spans="1:4">
      <c r="A150" s="77"/>
      <c r="B150" s="78"/>
      <c r="C150" s="77"/>
      <c r="D150" s="93"/>
    </row>
    <row r="151" spans="1:4">
      <c r="A151" s="77"/>
      <c r="B151" s="78"/>
      <c r="C151" s="77"/>
      <c r="D151" s="93"/>
    </row>
    <row r="152" spans="1:4">
      <c r="A152" s="77"/>
      <c r="B152" s="78"/>
      <c r="C152" s="77"/>
      <c r="D152" s="93"/>
    </row>
    <row r="153" spans="1:4">
      <c r="A153" s="77"/>
      <c r="B153" s="78"/>
      <c r="C153" s="77"/>
      <c r="D153" s="93"/>
    </row>
    <row r="154" spans="1:4">
      <c r="A154" s="77"/>
      <c r="B154" s="78"/>
      <c r="C154" s="77"/>
      <c r="D154" s="93"/>
    </row>
    <row r="155" spans="1:4">
      <c r="A155" s="77"/>
      <c r="B155" s="78"/>
      <c r="C155" s="77"/>
      <c r="D155" s="93"/>
    </row>
    <row r="156" spans="1:4">
      <c r="A156" s="77"/>
      <c r="B156" s="78"/>
      <c r="C156" s="77"/>
      <c r="D156" s="93"/>
    </row>
    <row r="157" spans="1:4">
      <c r="B157" s="78"/>
    </row>
    <row r="158" spans="1:4">
      <c r="B158" s="78"/>
    </row>
    <row r="159" spans="1:4">
      <c r="B159" s="78"/>
    </row>
    <row r="160" spans="1:4">
      <c r="B160" s="78"/>
    </row>
    <row r="161" spans="2:2">
      <c r="B161" s="78"/>
    </row>
    <row r="162" spans="2:2">
      <c r="B162" s="78"/>
    </row>
    <row r="163" spans="2:2">
      <c r="B163" s="78"/>
    </row>
    <row r="164" spans="2:2">
      <c r="B164" s="78"/>
    </row>
    <row r="165" spans="2:2">
      <c r="B165" s="78"/>
    </row>
    <row r="166" spans="2:2">
      <c r="B166" s="78"/>
    </row>
    <row r="167" spans="2:2">
      <c r="B167" s="78"/>
    </row>
    <row r="168" spans="2:2">
      <c r="B168" s="78"/>
    </row>
    <row r="169" spans="2:2">
      <c r="B169" s="78"/>
    </row>
    <row r="170" spans="2:2">
      <c r="B170" s="78"/>
    </row>
    <row r="171" spans="2:2">
      <c r="B171" s="78"/>
    </row>
    <row r="172" spans="2:2">
      <c r="B172" s="78"/>
    </row>
    <row r="173" spans="2:2">
      <c r="B173" s="78"/>
    </row>
    <row r="174" spans="2:2">
      <c r="B174" s="78"/>
    </row>
    <row r="175" spans="2:2">
      <c r="B175" s="78"/>
    </row>
    <row r="176" spans="2:2">
      <c r="B176" s="78"/>
    </row>
    <row r="177" spans="2:2">
      <c r="B177" s="78"/>
    </row>
    <row r="178" spans="2:2">
      <c r="B178" s="78"/>
    </row>
    <row r="179" spans="2:2">
      <c r="B179" s="78"/>
    </row>
    <row r="180" spans="2:2">
      <c r="B180" s="78"/>
    </row>
    <row r="181" spans="2:2">
      <c r="B181" s="78"/>
    </row>
    <row r="182" spans="2:2">
      <c r="B182" s="78"/>
    </row>
    <row r="183" spans="2:2">
      <c r="B183" s="78"/>
    </row>
    <row r="184" spans="2:2">
      <c r="B184" s="78"/>
    </row>
    <row r="185" spans="2:2">
      <c r="B185" s="78"/>
    </row>
    <row r="186" spans="2:2">
      <c r="B186" s="78"/>
    </row>
    <row r="187" spans="2:2">
      <c r="B187" s="78"/>
    </row>
    <row r="188" spans="2:2">
      <c r="B188" s="78"/>
    </row>
    <row r="189" spans="2:2">
      <c r="B189" s="78"/>
    </row>
    <row r="190" spans="2:2">
      <c r="B190" s="78"/>
    </row>
    <row r="191" spans="2:2">
      <c r="B191" s="78"/>
    </row>
    <row r="192" spans="2:2">
      <c r="B192" s="78"/>
    </row>
    <row r="193" spans="2:2">
      <c r="B193" s="78"/>
    </row>
    <row r="194" spans="2:2">
      <c r="B194" s="78"/>
    </row>
    <row r="195" spans="2:2">
      <c r="B195" s="78"/>
    </row>
    <row r="196" spans="2:2">
      <c r="B196" s="78"/>
    </row>
    <row r="197" spans="2:2">
      <c r="B197" s="78"/>
    </row>
    <row r="198" spans="2:2">
      <c r="B198" s="78"/>
    </row>
    <row r="199" spans="2:2">
      <c r="B199" s="78"/>
    </row>
    <row r="200" spans="2:2">
      <c r="B200" s="78"/>
    </row>
    <row r="201" spans="2:2">
      <c r="B201" s="78"/>
    </row>
    <row r="202" spans="2:2">
      <c r="B202" s="78"/>
    </row>
    <row r="203" spans="2:2">
      <c r="B203" s="78"/>
    </row>
    <row r="204" spans="2:2">
      <c r="B204" s="78"/>
    </row>
    <row r="205" spans="2:2">
      <c r="B205" s="78"/>
    </row>
    <row r="206" spans="2:2">
      <c r="B206" s="78"/>
    </row>
    <row r="207" spans="2:2">
      <c r="B207" s="78"/>
    </row>
    <row r="208" spans="2:2">
      <c r="B208" s="78"/>
    </row>
  </sheetData>
  <autoFilter ref="A19:E74"/>
  <mergeCells count="60">
    <mergeCell ref="A72:A73"/>
    <mergeCell ref="B72:B73"/>
    <mergeCell ref="A70:A71"/>
    <mergeCell ref="B70:B71"/>
    <mergeCell ref="A74:C74"/>
    <mergeCell ref="D77:E77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6:A27"/>
    <mergeCell ref="B26:B27"/>
    <mergeCell ref="A28:A31"/>
    <mergeCell ref="B28:B31"/>
    <mergeCell ref="A32:A33"/>
    <mergeCell ref="B32:B33"/>
    <mergeCell ref="A20:A21"/>
    <mergeCell ref="B20:B21"/>
    <mergeCell ref="A22:A23"/>
    <mergeCell ref="B22:B23"/>
    <mergeCell ref="A24:A25"/>
    <mergeCell ref="B24:B25"/>
    <mergeCell ref="A15:E15"/>
    <mergeCell ref="A17:A18"/>
    <mergeCell ref="B17:B18"/>
    <mergeCell ref="C17:C18"/>
    <mergeCell ref="D17:D18"/>
    <mergeCell ref="E17:E18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rowBreaks count="1" manualBreakCount="1">
    <brk id="4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прил 1 </vt:lpstr>
      <vt:lpstr>прил2</vt:lpstr>
      <vt:lpstr>прил3</vt:lpstr>
      <vt:lpstr>прил4</vt:lpstr>
      <vt:lpstr>прил5</vt:lpstr>
      <vt:lpstr>прил6</vt:lpstr>
      <vt:lpstr>прил7</vt:lpstr>
      <vt:lpstr>прил 8</vt:lpstr>
      <vt:lpstr>прил 9</vt:lpstr>
      <vt:lpstr>прил10</vt:lpstr>
      <vt:lpstr>прил11</vt:lpstr>
      <vt:lpstr>прил12</vt:lpstr>
      <vt:lpstr>прил13</vt:lpstr>
      <vt:lpstr>'прил 1 '!Заголовки_для_печати</vt:lpstr>
      <vt:lpstr>'прил 8'!Заголовки_для_печати</vt:lpstr>
      <vt:lpstr>'прил 9'!Заголовки_для_печати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'прил 1 '!Область_печати</vt:lpstr>
      <vt:lpstr>'прил 8'!Область_печати</vt:lpstr>
      <vt:lpstr>'прил 9'!Область_печати</vt:lpstr>
      <vt:lpstr>прил10!Область_печати</vt:lpstr>
      <vt:lpstr>прил11!Область_печати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алена</cp:lastModifiedBy>
  <cp:lastPrinted>2017-11-21T04:11:52Z</cp:lastPrinted>
  <dcterms:created xsi:type="dcterms:W3CDTF">2017-11-20T09:53:52Z</dcterms:created>
  <dcterms:modified xsi:type="dcterms:W3CDTF">2017-11-23T04:26:38Z</dcterms:modified>
</cp:coreProperties>
</file>