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90" windowWidth="15570" windowHeight="9765" activeTab="7"/>
  </bookViews>
  <sheets>
    <sheet name="прил1" sheetId="11" r:id="rId1"/>
    <sheet name="прил 2" sheetId="9" r:id="rId2"/>
    <sheet name="прил 3" sheetId="5" r:id="rId3"/>
    <sheet name="прил 4" sheetId="3" r:id="rId4"/>
    <sheet name="прил5" sheetId="6" r:id="rId5"/>
    <sheet name="прил 6" sheetId="7" r:id="rId6"/>
    <sheet name="прил7" sheetId="10" r:id="rId7"/>
    <sheet name="прил8" sheetId="12" r:id="rId8"/>
  </sheets>
  <definedNames>
    <definedName name="_xlnm._FilterDatabase" localSheetId="1" hidden="1">'прил 2'!$B$1:$G$618</definedName>
    <definedName name="_xlnm._FilterDatabase" localSheetId="2" hidden="1">'прил 3'!$B$1:$F$61</definedName>
    <definedName name="_xlnm._FilterDatabase" localSheetId="3" hidden="1">'прил 4'!$B$1:$I$668</definedName>
    <definedName name="_xlnm.Print_Titles" localSheetId="1">'прил 2'!$10:$12</definedName>
    <definedName name="_xlnm.Print_Titles" localSheetId="2">'прил 3'!$8:$10</definedName>
    <definedName name="_xlnm.Print_Titles" localSheetId="3">'прил 4'!$9:$11</definedName>
    <definedName name="_xlnm.Print_Titles" localSheetId="0">прил1!$11:$12</definedName>
    <definedName name="к_Решению_Думы__О_бюджете_Черемховского" localSheetId="5">#REF!</definedName>
    <definedName name="к_Решению_Думы__О_бюджете_Черемховского" localSheetId="0">#REF!</definedName>
    <definedName name="к_Решению_Думы__О_бюджете_Черемховского" localSheetId="4">#REF!</definedName>
    <definedName name="к_Решению_Думы__О_бюджете_Черемховского" localSheetId="6">#REF!</definedName>
    <definedName name="к_Решению_Думы__О_бюджете_Черемховского" localSheetId="7">#REF!</definedName>
    <definedName name="к_Решению_Думы__О_бюджете_Черемховского">#REF!</definedName>
    <definedName name="_xlnm.Print_Area" localSheetId="5">'прил 6'!$A$1:$E$30</definedName>
    <definedName name="_xlnm.Print_Area" localSheetId="0">прил1!$A$1:$E$104</definedName>
    <definedName name="_xlnm.Print_Area" localSheetId="4">прил5!$A$1:$E$34</definedName>
    <definedName name="_xlnm.Print_Area" localSheetId="6">прил7!$A$1:$D$37</definedName>
    <definedName name="_xlnm.Print_Area" localSheetId="7">прил8!$A$1:$C$19</definedName>
  </definedNames>
  <calcPr calcId="124519" fullCalcOnLoad="1"/>
</workbook>
</file>

<file path=xl/calcChain.xml><?xml version="1.0" encoding="utf-8"?>
<calcChain xmlns="http://schemas.openxmlformats.org/spreadsheetml/2006/main">
  <c r="E85" i="11"/>
  <c r="E86"/>
  <c r="E87"/>
  <c r="E88"/>
  <c r="D67"/>
  <c r="C42"/>
  <c r="D42"/>
  <c r="E42"/>
  <c r="E36"/>
  <c r="D29"/>
  <c r="E101"/>
  <c r="D100"/>
  <c r="E100"/>
  <c r="C100"/>
  <c r="E99"/>
  <c r="E98"/>
  <c r="D97"/>
  <c r="E97"/>
  <c r="C97"/>
  <c r="E96"/>
  <c r="D95"/>
  <c r="E95"/>
  <c r="C95"/>
  <c r="E94"/>
  <c r="E93"/>
  <c r="E92"/>
  <c r="E91"/>
  <c r="D90"/>
  <c r="E90"/>
  <c r="C90"/>
  <c r="E89"/>
  <c r="D84"/>
  <c r="E84"/>
  <c r="C84"/>
  <c r="C80"/>
  <c r="C79"/>
  <c r="E83"/>
  <c r="E82"/>
  <c r="D81"/>
  <c r="E81"/>
  <c r="C81"/>
  <c r="E78"/>
  <c r="D76"/>
  <c r="C76"/>
  <c r="E75"/>
  <c r="E74"/>
  <c r="E73"/>
  <c r="E72"/>
  <c r="E71"/>
  <c r="E70"/>
  <c r="E68"/>
  <c r="E67"/>
  <c r="C67"/>
  <c r="C66"/>
  <c r="E65"/>
  <c r="E64"/>
  <c r="D63"/>
  <c r="E63"/>
  <c r="C63"/>
  <c r="D61"/>
  <c r="C61"/>
  <c r="E59"/>
  <c r="E58"/>
  <c r="D57"/>
  <c r="C57"/>
  <c r="E56"/>
  <c r="E55"/>
  <c r="E54"/>
  <c r="E51"/>
  <c r="D50"/>
  <c r="D49"/>
  <c r="C50"/>
  <c r="E48"/>
  <c r="D47"/>
  <c r="C47"/>
  <c r="E46"/>
  <c r="D45"/>
  <c r="C45"/>
  <c r="C41"/>
  <c r="E44"/>
  <c r="E43"/>
  <c r="E40"/>
  <c r="D39"/>
  <c r="E39"/>
  <c r="C39"/>
  <c r="D36"/>
  <c r="C36"/>
  <c r="E35"/>
  <c r="E34"/>
  <c r="D34"/>
  <c r="C34"/>
  <c r="E33"/>
  <c r="E32"/>
  <c r="E31"/>
  <c r="E30"/>
  <c r="E29"/>
  <c r="D28"/>
  <c r="E28"/>
  <c r="C28"/>
  <c r="C27"/>
  <c r="E26"/>
  <c r="E25"/>
  <c r="E24"/>
  <c r="E23"/>
  <c r="D22"/>
  <c r="E22"/>
  <c r="C22"/>
  <c r="C21"/>
  <c r="E20"/>
  <c r="E19"/>
  <c r="E18"/>
  <c r="E17"/>
  <c r="D16"/>
  <c r="C16"/>
  <c r="D15"/>
  <c r="C15"/>
  <c r="E15"/>
  <c r="E76"/>
  <c r="C60"/>
  <c r="E57"/>
  <c r="E50"/>
  <c r="C49"/>
  <c r="E49"/>
  <c r="C38"/>
  <c r="E47"/>
  <c r="E45"/>
  <c r="D41"/>
  <c r="E41"/>
  <c r="D27"/>
  <c r="E27"/>
  <c r="E16"/>
  <c r="C14"/>
  <c r="C102"/>
  <c r="D60"/>
  <c r="E60"/>
  <c r="D21"/>
  <c r="E21"/>
  <c r="D38"/>
  <c r="D66"/>
  <c r="E66"/>
  <c r="D80"/>
  <c r="E80"/>
  <c r="D79"/>
  <c r="D14"/>
  <c r="E14"/>
  <c r="E38"/>
  <c r="E79"/>
  <c r="D102"/>
  <c r="E102"/>
  <c r="D23" i="10"/>
  <c r="D22"/>
  <c r="D25"/>
  <c r="D24"/>
  <c r="C23"/>
  <c r="C22"/>
  <c r="C25"/>
  <c r="C24"/>
  <c r="D32"/>
  <c r="D31"/>
  <c r="C32"/>
  <c r="C31"/>
  <c r="D29"/>
  <c r="D28"/>
  <c r="C29"/>
  <c r="C28"/>
  <c r="D19"/>
  <c r="D16"/>
  <c r="C19"/>
  <c r="C17"/>
  <c r="C12"/>
  <c r="C11"/>
  <c r="D27"/>
  <c r="D26"/>
  <c r="C16"/>
  <c r="C27"/>
  <c r="C26"/>
  <c r="D21"/>
  <c r="C21"/>
  <c r="D10"/>
  <c r="C10"/>
  <c r="D26" i="7"/>
  <c r="E26"/>
  <c r="C26"/>
  <c r="E25"/>
  <c r="E24"/>
  <c r="E23"/>
  <c r="E22"/>
  <c r="E21"/>
  <c r="E20"/>
  <c r="E19"/>
  <c r="E18"/>
  <c r="E17"/>
  <c r="E16"/>
  <c r="E15"/>
  <c r="E14"/>
  <c r="E13"/>
  <c r="E12"/>
  <c r="D30" i="6"/>
  <c r="E30"/>
  <c r="C30"/>
  <c r="E29"/>
  <c r="E28"/>
  <c r="E27"/>
  <c r="C26"/>
  <c r="E26"/>
  <c r="E25"/>
  <c r="E24"/>
  <c r="E23"/>
  <c r="E22"/>
  <c r="E21"/>
  <c r="E20"/>
  <c r="E19"/>
  <c r="E18"/>
  <c r="E17"/>
  <c r="C16"/>
  <c r="E16"/>
  <c r="E15"/>
  <c r="E14"/>
  <c r="E13"/>
  <c r="E12"/>
</calcChain>
</file>

<file path=xl/sharedStrings.xml><?xml version="1.0" encoding="utf-8"?>
<sst xmlns="http://schemas.openxmlformats.org/spreadsheetml/2006/main" count="4135" uniqueCount="773">
  <si>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</si>
  <si>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</si>
  <si>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</si>
  <si>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</si>
  <si>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</si>
  <si>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</si>
  <si>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</si>
  <si>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</si>
  <si>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</si>
  <si>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</si>
  <si>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</si>
  <si>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</si>
  <si>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</si>
  <si>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</si>
  <si>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</si>
  <si>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</si>
  <si>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</si>
  <si>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Предоставление бюджетных кредитов внутри страны в валюте Российской Федерации</t>
  </si>
  <si>
    <t>910 01 06 00 00 00 0000 500</t>
  </si>
  <si>
    <t>Предоставление бюджетных кредитов  другим бюджетам бюджетной системы Российской Федерации в валюте Российской Федерации</t>
  </si>
  <si>
    <t>Предоставление бюджетных кредитов 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</si>
  <si>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</si>
  <si>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Отчет об исполнении бюджета Черемховского районного муниципального образования за 9 месяцев 2018 года по источникам внутреннего финансирования дефицита бюджета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</si>
  <si>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</si>
  <si>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</si>
  <si>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</si>
  <si>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</si>
  <si>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</si>
  <si>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</si>
  <si>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</si>
  <si>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</si>
  <si>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</si>
  <si>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</si>
  <si>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</si>
  <si>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</si>
  <si>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</si>
  <si>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</si>
  <si>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</si>
  <si>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</si>
  <si>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</si>
  <si>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</si>
  <si>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</si>
  <si>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</si>
  <si>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</si>
  <si>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</si>
  <si>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</si>
  <si>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</si>
  <si>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</si>
  <si>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</si>
  <si>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</si>
  <si>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</si>
  <si>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</si>
  <si>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</si>
  <si>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</si>
  <si>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</si>
  <si>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</si>
  <si>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</si>
  <si>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</si>
  <si>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</si>
  <si>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</si>
  <si>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</si>
  <si>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</si>
  <si>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</si>
  <si>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</si>
  <si>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</si>
  <si>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</si>
  <si>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</si>
  <si>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</si>
  <si>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</si>
  <si>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</si>
  <si>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</si>
  <si>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</si>
  <si>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</si>
  <si>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</si>
  <si>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Проценты, полученные от предоставления бюджетных кредитов внутри страны </t>
  </si>
  <si>
    <t>000 1 11 03000 00 0000 000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</si>
  <si>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</si>
  <si>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000 1 11 03050 05 0000 120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</si>
  <si>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</si>
  <si>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</si>
  <si>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</si>
  <si>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</si>
  <si>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</si>
  <si>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</si>
  <si>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</si>
  <si>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</si>
  <si>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</si>
  <si>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</si>
  <si>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</si>
  <si>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</si>
  <si>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перечисления прибыли, оставшейся после уплаты налогов и иных обязательных платежей муниципальных унитарных предприятий, созданных муниципальными районами</t>
  </si>
  <si>
    <t>000 1 11 07000 00 0000 120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</si>
  <si>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</si>
  <si>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</si>
  <si>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</si>
  <si>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</si>
  <si>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</si>
  <si>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</si>
  <si>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</si>
  <si>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</si>
  <si>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</si>
  <si>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</si>
  <si>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</si>
  <si>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</si>
  <si>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</si>
  <si>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</si>
  <si>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</si>
  <si>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</si>
  <si>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</si>
  <si>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(РАБОТ) И КОМПЕНСАЦИИ ЗАТРАТ ГОСУДАРСТВА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</si>
  <si>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</si>
  <si>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</si>
  <si>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</si>
  <si>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Прочие доходы от компенсации затрат бюджетов муниципальных районов</t>
  </si>
  <si>
    <t>000 113 02995 05 0000 130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</si>
  <si>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</si>
  <si>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</si>
  <si>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</si>
  <si>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</si>
  <si>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</si>
  <si>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</si>
  <si>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</si>
  <si>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</si>
  <si>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</si>
  <si>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</si>
  <si>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</si>
  <si>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</si>
  <si>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</si>
  <si>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</si>
  <si>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</si>
  <si>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</si>
  <si>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</si>
  <si>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</si>
  <si>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</si>
  <si>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</si>
  <si>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</si>
  <si>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000 1 16 25000 01 0000 000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</si>
  <si>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</si>
  <si>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000 1 16 28000 01 6000 140</t>
  </si>
  <si>
    <t>Прочие денежные взыскания (штрафы) за правонарушения в области дорожного движения</t>
  </si>
  <si>
    <t>000 1 16 30030 01 6000 140</t>
  </si>
  <si>
    <t>Суммы по искам о возмещении вреда, причиненного окружающей среде</t>
  </si>
  <si>
    <t>000 1 16 35000 05 6000 140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</si>
  <si>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</si>
  <si>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</si>
  <si>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</si>
  <si>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</si>
  <si>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</si>
  <si>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</si>
  <si>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</si>
  <si>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</si>
  <si>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</si>
  <si>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</si>
  <si>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</si>
  <si>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</si>
  <si>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</si>
  <si>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000 2 02 00000 00 0000 151</t>
  </si>
  <si>
    <t>ДОТАЦИИИ БЮДЖЕТАМ БЮДЖЕТНОЙ СИСТЕМЫ РФ</t>
  </si>
  <si>
    <t>000 2 02 10000 00 0000 151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</si>
  <si>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</si>
  <si>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</si>
  <si>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муниципальным районам на поддержку мер  по обеспечению сбалансированности  бюджетов</t>
  </si>
  <si>
    <t>000 2 02 15002 05 0000 151</t>
  </si>
  <si>
    <t>СУБСИДИИ БЮДЖЕТАМ БЮДЖЕТНОЙ СИСТЕМЫ РФ (межбюджетные субсидии)</t>
  </si>
  <si>
    <t>000 2 02 20000 00 0000 151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</si>
  <si>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</si>
  <si>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</si>
  <si>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</si>
  <si>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</si>
  <si>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Субсидии бюджетам муниципальтных районов на реализацию мероприятий по обеспечению жильем молодых семей</t>
  </si>
  <si>
    <t>000 2 02 25497 05 0000 151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</si>
  <si>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</si>
  <si>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</si>
  <si>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</si>
  <si>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000 2 02 29999 05 0000 151</t>
  </si>
  <si>
    <t>СУБВЕНЦИИ БЮДЖЕТАМ БЮДЖЕТНОЙ СИСТЕМЫ РФ</t>
  </si>
  <si>
    <t>000 2 02 30000 00 0000 151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</si>
  <si>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</si>
  <si>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</si>
  <si>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</si>
  <si>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</si>
  <si>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</si>
  <si>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</si>
  <si>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Прочие субвенции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</si>
  <si>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</si>
  <si>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</si>
  <si>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</si>
  <si>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</si>
  <si>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</si>
  <si>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</si>
  <si>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</si>
  <si>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</si>
  <si>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000 2 07 05020 05 0000 180</t>
  </si>
  <si>
    <t>Прочие безвозмездные поступления в бюджеты муниципальных районов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</si>
  <si>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</si>
  <si>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</si>
  <si>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</si>
  <si>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</si>
  <si>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000 2 19 60010 05 0000 180</t>
  </si>
  <si>
    <t>ИТОГО ДОХОДОВ</t>
  </si>
  <si>
    <t xml:space="preserve">Отчет об исполнении доходов бюджета Черемховского районного муниципального образования за 9 месяцев 2018 года  </t>
  </si>
  <si>
    <t>Сумма, тыс. руб.</t>
  </si>
  <si>
    <t>1. Размер бюджетных ассигнований резервного фонда</t>
  </si>
  <si>
    <t>Отчет об использовании бюджетных ассигнований резервного фонда администрации Черемховского районного муниципального образования за  9 месяцев 2018 года</t>
  </si>
  <si>
    <t>2. Распределение бюджетных ассигнований резервного фонда на 01.10.2018 г.</t>
  </si>
  <si>
    <t>3. Фактическое использование средств резервного фонда на 01.10.2018 г.</t>
  </si>
  <si>
    <t>4. Нераспределенный остаток бюджетных ассигнований резервного фонда на 01.10.2018 г.</t>
  </si>
  <si>
    <t/>
  </si>
  <si>
    <t>200</t>
  </si>
  <si>
    <t>8050100000</t>
  </si>
  <si>
    <t>Мобилизационная подготовка экономики</t>
  </si>
  <si>
    <t>Закупка товаров, работ и услуг для государственных (муниципальных) нужд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</si>
  <si>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</si>
  <si>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</si>
  <si>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</si>
  <si>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800</t>
  </si>
  <si>
    <t>8040100000</t>
  </si>
  <si>
    <t>Резервные фонды</t>
  </si>
  <si>
    <t>Иные бюджетные ассигнования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</si>
  <si>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</si>
  <si>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</si>
  <si>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</si>
  <si>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8020220190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</si>
  <si>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</si>
  <si>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</si>
  <si>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</si>
  <si>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функций органов местного самоуправления</t>
  </si>
  <si>
    <t>8020200000</t>
  </si>
  <si>
    <t>Аппарат управления контрольно - счетной палаты муниципального образования</t>
  </si>
  <si>
    <t>8020120190</t>
  </si>
  <si>
    <t>8020100000</t>
  </si>
  <si>
    <t>Руководитель контрольно-счетной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</si>
  <si>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</si>
  <si>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</si>
  <si>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8010220190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</si>
  <si>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</si>
  <si>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8010200000</t>
  </si>
  <si>
    <t>Аппарат управления представительного органа муниципального образования</t>
  </si>
  <si>
    <t>8010120190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</si>
  <si>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</si>
  <si>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</si>
  <si>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</si>
  <si>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</si>
  <si>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8000000000</t>
  </si>
  <si>
    <t>Непрограммные расходы</t>
  </si>
  <si>
    <t>7020120059</t>
  </si>
  <si>
    <t>Другие вопросы в области социальной политики</t>
  </si>
  <si>
    <t>Чествование участников ВОВ и ветеранов администрации в юбилейные даты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</si>
  <si>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</si>
  <si>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</si>
  <si>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</si>
  <si>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Международному дню пожилых людей</t>
  </si>
  <si>
    <t>7020120056</t>
  </si>
  <si>
    <t>Проведение мероприятий, посвященных празднованию Дня Победы</t>
  </si>
  <si>
    <t>7020120055</t>
  </si>
  <si>
    <t>Проведение мероприятий, посвященных празднованию Международного женского дня 8 марта</t>
  </si>
  <si>
    <t>7020120054</t>
  </si>
  <si>
    <t>Проведение мероприятий, посвященных празднованию Дня защитника Отечества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</si>
  <si>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</si>
  <si>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</si>
  <si>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</si>
  <si>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</si>
  <si>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</si>
  <si>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</si>
  <si>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</si>
  <si>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</si>
  <si>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7010120051</t>
  </si>
  <si>
    <t>Дополнительное образование детей</t>
  </si>
  <si>
    <t>Общее образование</t>
  </si>
  <si>
    <t>Реализация мероприятий по подготовке образовательных учреждений к обслуживанию людей с ограниченными возможностями</t>
  </si>
  <si>
    <t>Культура</t>
  </si>
  <si>
    <t>Профессиональная подготовка, переподготовка и повышение квалификации</t>
  </si>
  <si>
    <t>7010120049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</si>
  <si>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</si>
  <si>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Установка кнопки вызова и пандуса в здании Администрации ЧРМО</t>
  </si>
  <si>
    <t>7010100000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</si>
  <si>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</si>
  <si>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</si>
  <si>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</si>
  <si>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7000000000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</si>
  <si>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</si>
  <si>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6900120048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</si>
  <si>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</si>
  <si>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</si>
  <si>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300</t>
  </si>
  <si>
    <t>6900120047</t>
  </si>
  <si>
    <t>Социальное обеспечение и иные выплаты населению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</si>
  <si>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</si>
  <si>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</si>
  <si>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</si>
  <si>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</si>
  <si>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 на 2018-2023 годы</t>
  </si>
  <si>
    <t>6840120046</t>
  </si>
  <si>
    <t>Молодежная политика</t>
  </si>
  <si>
    <t>Организация и проведение комплекса мероприятий по профилактике социально негативных явлений</t>
  </si>
  <si>
    <t>6840100000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</si>
  <si>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</si>
  <si>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6840000000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</si>
  <si>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</si>
  <si>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68301L4970</t>
  </si>
  <si>
    <t>Социальное обеспечение населения</t>
  </si>
  <si>
    <t>Реализация мероприятий по обеспечению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</si>
  <si>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</si>
  <si>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</si>
  <si>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</si>
  <si>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</si>
  <si>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</si>
  <si>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>Подпрограмма "Молодым семьям – доступное жилье" на 2018-2020 годы</t>
  </si>
  <si>
    <t>68202S2850</t>
  </si>
  <si>
    <t>Физическая культура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</si>
  <si>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</si>
  <si>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6820220043</t>
  </si>
  <si>
    <t>Проведение районного конкурса социально значимых проектов «Черемховский район – территория спорта»</t>
  </si>
  <si>
    <t>6820200000</t>
  </si>
  <si>
    <t>Основное мероприятие: Развитие спортивной инфраструктуры и материально- технической базы</t>
  </si>
  <si>
    <t>6820120142</t>
  </si>
  <si>
    <t>Профессиональная подготовка, переподготовка, повышение квалификации специалистов в области физической культуры и спорта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</si>
  <si>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</si>
  <si>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</si>
  <si>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6820120041</t>
  </si>
  <si>
    <t>Участие в областных и всероссийских спортивных соревнованиях и физкультурно-массовых мероприятиях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</si>
  <si>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</si>
  <si>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</si>
  <si>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</si>
  <si>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</si>
  <si>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6820000000</t>
  </si>
  <si>
    <t>Подпрограмма "Развитие физической культуры и спорта в Черемховском районном муниципальном образовании" на 2018-2023 годы</t>
  </si>
  <si>
    <t>68101S2140</t>
  </si>
  <si>
    <t>Реализация программ по работе с детьми и молодежью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</si>
  <si>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</si>
  <si>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</si>
  <si>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6810120038</t>
  </si>
  <si>
    <t>Содействие участию молодежи в областных, межрегиональных, всероссийских, международных мероприятиях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</si>
  <si>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</si>
  <si>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</si>
  <si>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</si>
  <si>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</si>
  <si>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</si>
  <si>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Подпрограмма "Молодежная политика в Черемховском районном муниципальном образовании" на 2018-2023 годы</t>
  </si>
  <si>
    <t>6800000000</t>
  </si>
  <si>
    <t>Муниципальная программа "Молодежная политика и спорт в Черемховском районном муниципальном образовании" на 2018-2023 годы</t>
  </si>
  <si>
    <t>6730220290</t>
  </si>
  <si>
    <t>Другие вопросы в области национальной безопасности и правоохранительной деятельности</t>
  </si>
  <si>
    <t>Обеспечение деятельности муниципальных учреждений</t>
  </si>
  <si>
    <t>6730220100</t>
  </si>
  <si>
    <t>Профессиональная подготовка и повышение квалификации кадров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</si>
  <si>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</si>
  <si>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</si>
  <si>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6730120036</t>
  </si>
  <si>
    <t>Другие общегосударственные вопросы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</si>
  <si>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</si>
  <si>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</si>
  <si>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</si>
  <si>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</si>
  <si>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</si>
  <si>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</si>
  <si>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</si>
  <si>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6730000000</t>
  </si>
  <si>
    <t>Подпрограмма "Обеспечение общественной безопасности" на 2018-2023 года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</si>
  <si>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</si>
  <si>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</si>
  <si>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</si>
  <si>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</si>
  <si>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</si>
  <si>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</si>
  <si>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</si>
  <si>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 на 2018-2023 годы</t>
  </si>
  <si>
    <t>67101S2730</t>
  </si>
  <si>
    <t>Благоустройство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</si>
  <si>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</si>
  <si>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6710120031</t>
  </si>
  <si>
    <t>Дорожное хозяйство (дорожные фонды)</t>
  </si>
  <si>
    <t>Содержание районных автодорог</t>
  </si>
  <si>
    <t>6710120030</t>
  </si>
  <si>
    <t>Другие вопросы в области образования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</si>
  <si>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</si>
  <si>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</si>
  <si>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</si>
  <si>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</si>
  <si>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</si>
  <si>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6700000000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</si>
  <si>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</si>
  <si>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6620120028</t>
  </si>
  <si>
    <t>Другие вопросы в области национальной экономики</t>
  </si>
  <si>
    <t>Проведение тематических конкурсных мероприятий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</si>
  <si>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</si>
  <si>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</si>
  <si>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</si>
  <si>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 на 2018-2023 годы</t>
  </si>
  <si>
    <t>6610773150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</si>
  <si>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</si>
  <si>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</si>
  <si>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</si>
  <si>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6610773090</t>
  </si>
  <si>
    <t>Осуществление отдельных областных государственных полномочий в сфере труда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</si>
  <si>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</si>
  <si>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</si>
  <si>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</si>
  <si>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</si>
  <si>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</si>
  <si>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</si>
  <si>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</si>
  <si>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6610700000</t>
  </si>
  <si>
    <t>Основное мероприятие: Осуществление отдельных государственных полномочий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</si>
  <si>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</si>
  <si>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</si>
  <si>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органов местного самоуправления</t>
  </si>
  <si>
    <t>6610600000</t>
  </si>
  <si>
    <t>Основное мероприятие: Обеспечение деятельности мэра муниципального района</t>
  </si>
  <si>
    <t>6610520190</t>
  </si>
  <si>
    <t>6610500000</t>
  </si>
  <si>
    <t>Основное мероприятие: Осуществление функций администрации муниципального района</t>
  </si>
  <si>
    <t>6610420027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</si>
  <si>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</si>
  <si>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6610400000</t>
  </si>
  <si>
    <t>Основное мероприятие: Членские взносы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</si>
  <si>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</si>
  <si>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</si>
  <si>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</si>
  <si>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</si>
  <si>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6610223490</t>
  </si>
  <si>
    <t>Пенсионное обеспечение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</si>
  <si>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</si>
  <si>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</si>
  <si>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</si>
  <si>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</si>
  <si>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</si>
  <si>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</si>
  <si>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Обучение по программам дополнительного профессионального образования муниципальных служащих</t>
  </si>
  <si>
    <t>6610120024</t>
  </si>
  <si>
    <t>Обучение в сфере контрактной системы с целью повышения эффективности противодействия коррупции</t>
  </si>
  <si>
    <t>6610100000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</si>
  <si>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</si>
  <si>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6610000000</t>
  </si>
  <si>
    <t>Подпрограмма "Развитие системы управления муниципальным образованием" на 2018-2023 годы</t>
  </si>
  <si>
    <t>6600000000</t>
  </si>
  <si>
    <t>Муниципальная программа "Муниципальное управление в Черемховском районном муниципальном образовании " на 2018-2023 годы</t>
  </si>
  <si>
    <t>6530120190</t>
  </si>
  <si>
    <t>6530120100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</si>
  <si>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</si>
  <si>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</si>
  <si>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</si>
  <si>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</si>
  <si>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6520220023</t>
  </si>
  <si>
    <t>Периодическая печать и издательства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</si>
  <si>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</si>
  <si>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</si>
  <si>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</si>
  <si>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600</t>
  </si>
  <si>
    <t>6520120061</t>
  </si>
  <si>
    <t>Предоставление субсидий бюджетным, автономным учреждениям и иным некоммерческим организациям</t>
  </si>
  <si>
    <t>Ремонт автомобильных дорог местного значения в границах населенных пунктов сельских поселений в рамках переданных полномочий</t>
  </si>
  <si>
    <t>6520120022</t>
  </si>
  <si>
    <t>Финансовое обеспечение муниципального задания МБУ "Проект-сметСервис"</t>
  </si>
  <si>
    <t>6520120021</t>
  </si>
  <si>
    <t>Финансовое обеспечение муниципального задания МБУ "Автоцентр"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</si>
  <si>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</si>
  <si>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</si>
  <si>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</si>
  <si>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</si>
  <si>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65101S2370</t>
  </si>
  <si>
    <t>Реализация мероприятий перечня проектов народных инициатив</t>
  </si>
  <si>
    <t>400</t>
  </si>
  <si>
    <t>6510120061</t>
  </si>
  <si>
    <t>Капитальные вложения в объекты государственной (муниципальной) собственности</t>
  </si>
  <si>
    <t>Приобретение имущества в муниципальную собственность</t>
  </si>
  <si>
    <t>6510120020</t>
  </si>
  <si>
    <t>Жилищное хозяйство</t>
  </si>
  <si>
    <t>Взносы на капитальный ремонт общего имущества в многоквартирных домах</t>
  </si>
  <si>
    <t>6510120019</t>
  </si>
  <si>
    <t>Содержание муниципального имущества</t>
  </si>
  <si>
    <t>6510120018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</si>
  <si>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</si>
  <si>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6510120017</t>
  </si>
  <si>
    <t>Определение рыночной стоимости муниципального имущества</t>
  </si>
  <si>
    <t>6510120016</t>
  </si>
  <si>
    <t>Инвентаризация объектов недвижимости и земельных участков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</si>
  <si>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</si>
  <si>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</si>
  <si>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</si>
  <si>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</si>
  <si>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6500000000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</si>
  <si>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</si>
  <si>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500</t>
  </si>
  <si>
    <t>64201S2680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</si>
  <si>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</si>
  <si>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</si>
  <si>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Выравнивание уровня бюджетной обеспеченности поселений</t>
  </si>
  <si>
    <t>6420172680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</si>
  <si>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</si>
  <si>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6420120015</t>
  </si>
  <si>
    <t>Прочие межбюджетные трансферты общего характера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</si>
  <si>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</si>
  <si>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</si>
  <si>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</si>
  <si>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</si>
  <si>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</si>
  <si>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700</t>
  </si>
  <si>
    <t>6410220013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</si>
  <si>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</si>
  <si>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</si>
  <si>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</si>
  <si>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6410200000</t>
  </si>
  <si>
    <t>Основное мероприятие: Управление муниципальным долгом</t>
  </si>
  <si>
    <t>6410120290</t>
  </si>
  <si>
    <t>6410120190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</si>
  <si>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</si>
  <si>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</si>
  <si>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</si>
  <si>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</si>
  <si>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</si>
  <si>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6400000000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</si>
  <si>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</si>
  <si>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6350120060</t>
  </si>
  <si>
    <t>Подготовка реестра внесения изменений в Схему территориального планирования Черемховского района</t>
  </si>
  <si>
    <t>6350100000</t>
  </si>
  <si>
    <t>Основное мероприятие: Внесение изменений в Схему территориального планирования Черемховского района</t>
  </si>
  <si>
    <t>6350000000</t>
  </si>
  <si>
    <t>Подпрограмма "Градостроительная политика на территории Черемховского районного муниципального образования" на 2018 - 2023 годы</t>
  </si>
  <si>
    <t>6340273040</t>
  </si>
  <si>
    <t>Предоставление гражданам субсидий на оплату жилых помещений и коммунальных услуг</t>
  </si>
  <si>
    <t>6340273030</t>
  </si>
  <si>
    <t>Другие вопросы в области жилищно-коммунального хозяйства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</si>
  <si>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</si>
  <si>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6340200000</t>
  </si>
  <si>
    <t>Основное мероприятие: Осуществление отдельных областных государственных полномочий</t>
  </si>
  <si>
    <t>6340120190</t>
  </si>
  <si>
    <t>6340100000</t>
  </si>
  <si>
    <t>Основное мероприятие: Муниципальное управление в области жилищно-коммунального хозяйства</t>
  </si>
  <si>
    <t>6340000000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</si>
  <si>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</si>
  <si>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6330229999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</si>
  <si>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</si>
  <si>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6330200000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</si>
  <si>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</si>
  <si>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6330129999</t>
  </si>
  <si>
    <t>Дошкольное образование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</si>
  <si>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</si>
  <si>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</si>
  <si>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6330000000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</si>
  <si>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</si>
  <si>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6320373120</t>
  </si>
  <si>
    <t>Сельское хозяйство и рыболовство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</si>
  <si>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</si>
  <si>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6320300000</t>
  </si>
  <si>
    <t xml:space="preserve">Основное мероприятие: Осуществление отдельных областных государственных полномочий </t>
  </si>
  <si>
    <t>63201S2620</t>
  </si>
  <si>
    <t>Другие вопросы в области охраны окружающей среды</t>
  </si>
  <si>
    <t>Капитальные вложения в объекты муниципальной собственности в сфере охраны окружающей среды</t>
  </si>
  <si>
    <t>6320100000</t>
  </si>
  <si>
    <t>Основное мероприятие: Капитальные вложения в объекты муниципальной собственности в сфере охраны окружающей среды</t>
  </si>
  <si>
    <t>6320000000</t>
  </si>
  <si>
    <t>Подпрограмма "Охрана окружающей среды на территории Черемховского районного муниципального образования" на 2018-2023 годы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</si>
  <si>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</si>
  <si>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</si>
  <si>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</si>
  <si>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</si>
  <si>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63101S2760</t>
  </si>
  <si>
    <t>Развитие сети плоскостных спортивных сооружений в сельской местности</t>
  </si>
  <si>
    <t>6310102760</t>
  </si>
  <si>
    <t>Прочие расходы, связанные с  выполнением работ по строительству плоскостных спортивных сооружений</t>
  </si>
  <si>
    <t>6310100000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</si>
  <si>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</si>
  <si>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</si>
  <si>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</si>
  <si>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6300000000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</si>
  <si>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</si>
  <si>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6220120190</t>
  </si>
  <si>
    <t>Другие вопросы в области культуры, кинематографии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</si>
  <si>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</si>
  <si>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</si>
  <si>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</si>
  <si>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 на 2018-2023 годы</t>
  </si>
  <si>
    <t>62104S2370</t>
  </si>
  <si>
    <t>6210420290</t>
  </si>
  <si>
    <t>6210420100</t>
  </si>
  <si>
    <t>6210420010</t>
  </si>
  <si>
    <t>Поддержка одаренных детей и талантливой молодежи</t>
  </si>
  <si>
    <t>6210400000</t>
  </si>
  <si>
    <t>Основное мероприятие: Организация дополнительного образования детей в области искусств</t>
  </si>
  <si>
    <t>62103S2370</t>
  </si>
  <si>
    <t>62103L4670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</si>
  <si>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</si>
  <si>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6210320290</t>
  </si>
  <si>
    <t>6210320100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</si>
  <si>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</si>
  <si>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</si>
  <si>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</si>
  <si>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</si>
  <si>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62102S2370</t>
  </si>
  <si>
    <t>62102L5193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</si>
  <si>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</si>
  <si>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6210220290</t>
  </si>
  <si>
    <t>6210220100</t>
  </si>
  <si>
    <t>6210200000</t>
  </si>
  <si>
    <t>Основное мероприятие: Организация библиотечного обслуживания</t>
  </si>
  <si>
    <t>6210120290</t>
  </si>
  <si>
    <t>6210120100</t>
  </si>
  <si>
    <t>6210100000</t>
  </si>
  <si>
    <t>Основное мероприятие: Музейное дело</t>
  </si>
  <si>
    <t>6210000000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</si>
  <si>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</si>
  <si>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6200000000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</si>
  <si>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</si>
  <si>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</si>
  <si>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</si>
  <si>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6120420003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</si>
  <si>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</si>
  <si>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</si>
  <si>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</si>
  <si>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6120329999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</si>
  <si>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</si>
  <si>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</si>
  <si>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</si>
  <si>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</si>
  <si>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6120200000</t>
  </si>
  <si>
    <t>Основное мероприятие: Профилактика суицидальных попыток среди несовершеннолетних</t>
  </si>
  <si>
    <t>6120120290</t>
  </si>
  <si>
    <t>6120120190</t>
  </si>
  <si>
    <t>6120120100</t>
  </si>
  <si>
    <t>6120100000</t>
  </si>
  <si>
    <t>Основное мероприятие: Муниципальное управление в сфере образования</t>
  </si>
  <si>
    <t>6120000000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</si>
  <si>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</si>
  <si>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61103S2370</t>
  </si>
  <si>
    <t>6110320290</t>
  </si>
  <si>
    <t>6110320003</t>
  </si>
  <si>
    <t>6110320001</t>
  </si>
  <si>
    <t>Обеспечение противопожарных мероприятий в образовательных организациях</t>
  </si>
  <si>
    <t>6110300000</t>
  </si>
  <si>
    <t>Основное мероприятие: Развитие системы дополнительного образования</t>
  </si>
  <si>
    <t>61102S2590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</si>
  <si>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</si>
  <si>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61102S2580</t>
  </si>
  <si>
    <t>Закупка оборудования для оснащения производственных помещений столовых муниципальных общеобразовательных организаций в Иркутской области</t>
  </si>
  <si>
    <t>61102S2370</t>
  </si>
  <si>
    <t>61102S2200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</si>
  <si>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</si>
  <si>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6110273050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</si>
  <si>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</si>
  <si>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</si>
  <si>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</si>
  <si>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</si>
  <si>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6110220290</t>
  </si>
  <si>
    <t>6110220100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</si>
  <si>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</si>
  <si>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</si>
  <si>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</si>
  <si>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</si>
  <si>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</si>
  <si>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</si>
  <si>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</si>
  <si>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</si>
  <si>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</si>
  <si>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</si>
  <si>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Капитальный ремонт образовательных организаций</t>
  </si>
  <si>
    <t>6110220001</t>
  </si>
  <si>
    <t>6110202590</t>
  </si>
  <si>
    <t>Приобретение школьных автобусов за счет средств местного бюджета, предусмотренных сверх условий софинансирования</t>
  </si>
  <si>
    <t>6110200000</t>
  </si>
  <si>
    <t>Основное мероприятие: Повышение эффективности общего образования</t>
  </si>
  <si>
    <t>61101S2370</t>
  </si>
  <si>
    <t>61101S2200</t>
  </si>
  <si>
    <t>6110173010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</si>
  <si>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</si>
  <si>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6110120290</t>
  </si>
  <si>
    <t>6110120100</t>
  </si>
  <si>
    <t>6110120003</t>
  </si>
  <si>
    <t>6110120002</t>
  </si>
  <si>
    <t>6110120001</t>
  </si>
  <si>
    <t>6110100000</t>
  </si>
  <si>
    <t>Основное мероприятие: Повышение эффективности дошкольного образования</t>
  </si>
  <si>
    <t>6110000000</t>
  </si>
  <si>
    <t>Подпрограмма "Развитие дошкольного, общего и дополнительного образования" на 2018-2023 годы</t>
  </si>
  <si>
    <t>6100000000</t>
  </si>
  <si>
    <t>Муниципальная программа "Развитие образования Черемховского района" на 2018-2023 годы</t>
  </si>
  <si>
    <t>% исполнения</t>
  </si>
  <si>
    <t>Исполнено</t>
  </si>
  <si>
    <t>ОБЩЕГОСУДАРСТВЕННЫЕ ВОПРОСЫ</t>
  </si>
  <si>
    <t>Контрольно-счетная палата ЧРМО</t>
  </si>
  <si>
    <t>ФИЗИЧЕСКАЯ КУЛЬТУРА И СПОРТ</t>
  </si>
  <si>
    <t>СОЦИАЛЬНАЯ ПОЛИТИКА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</si>
  <si>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</si>
  <si>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</si>
  <si>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</si>
  <si>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</si>
  <si>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</si>
  <si>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Управление жилищно-коммунального хозяйства, строительства, транспорта, связи и экологии АЧРМО</t>
  </si>
  <si>
    <t>ЗДРАВООХРАНЕНИЕ</t>
  </si>
  <si>
    <t>НАЦИОНАЛЬНАЯ ОБОРОНА</t>
  </si>
  <si>
    <t>Администрация ЧРМО</t>
  </si>
  <si>
    <t>Дума ЧРМО</t>
  </si>
  <si>
    <t>СРЕДСТВА МАССОВОЙ ИНФОРМАЦИИ</t>
  </si>
  <si>
    <t>КУЛЬТУРА, КИНЕМАТОГРАФИЯ</t>
  </si>
  <si>
    <t>Комитет по управлению муниципальным имуществом ЧРМО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</si>
  <si>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</si>
  <si>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</si>
  <si>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Финансовое управление администрации ЧРМО</t>
  </si>
  <si>
    <t>Отдел образования АЧРМО</t>
  </si>
  <si>
    <t>Отдел по культуре и библиотечному обслуживанию АЧРМО</t>
  </si>
  <si>
    <t>(тыс. рублей)</t>
  </si>
  <si>
    <t>№п/п</t>
  </si>
  <si>
    <t>Наименование городских и сельских поселений</t>
  </si>
  <si>
    <t xml:space="preserve">Дотация на выравнивание бюджетной обеспеченности </t>
  </si>
  <si>
    <t>План на год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</si>
  <si>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</si>
  <si>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</si>
  <si>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</si>
  <si>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</si>
  <si>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</si>
  <si>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</si>
  <si>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</si>
  <si>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</si>
  <si>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</si>
  <si>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</si>
  <si>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</si>
  <si>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</si>
  <si>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</si>
  <si>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</si>
  <si>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</si>
  <si>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</si>
  <si>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</si>
  <si>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</si>
  <si>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 xml:space="preserve"> </t>
  </si>
  <si>
    <t>Итого:</t>
  </si>
  <si>
    <t>Начальник финансового управления</t>
  </si>
  <si>
    <t>Ю.Н. Гайдук</t>
  </si>
  <si>
    <t>Поддержка мер по обеспечению сбалансированности местных бюджетов</t>
  </si>
  <si>
    <t>Алехинское</t>
  </si>
  <si>
    <t>ИТОГО</t>
  </si>
  <si>
    <t>Наименование показателя</t>
  </si>
  <si>
    <t>Код</t>
  </si>
  <si>
    <t>План год</t>
  </si>
  <si>
    <t>целевой статьи</t>
  </si>
  <si>
    <t>вида расходов</t>
  </si>
  <si>
    <t>Раздела, подраздела</t>
  </si>
  <si>
    <t>Отчет об исполнении бюджета Черемховского районного муниципального образования  
за 9 месяцев 2018 года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</t>
  </si>
  <si>
    <t>План год, тыс. руб.</t>
  </si>
  <si>
    <t>Исполнено, тыс. руб.</t>
  </si>
  <si>
    <t>раздела</t>
  </si>
  <si>
    <t>подраздела</t>
  </si>
  <si>
    <t>Отчет об исполнении бюджетных ассигнований за 9 месяцев 2018 года по разделам и подразделам классификации расходов бюджетов</t>
  </si>
  <si>
    <t>ГРБС</t>
  </si>
  <si>
    <t>Отчет об исполнении бюджета за 9 месяцев 2018 года по ведомственной структуре расходов бюджета Черемховского районного муниципального образования</t>
  </si>
  <si>
    <t>Отчет об исполнении фонда финансовой поддержки поселений Черемховского районного муниципального образования за 9 месяцев 2018 года</t>
  </si>
  <si>
    <t>Отчет о предоставлении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 
за 9 месяцев 2018 года</t>
  </si>
  <si>
    <t>Наименование</t>
  </si>
  <si>
    <t>План  год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</si>
  <si>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</si>
  <si>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</si>
  <si>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</si>
  <si>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</si>
  <si>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</si>
  <si>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</si>
  <si>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</si>
  <si>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</si>
  <si>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</si>
  <si>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</si>
  <si>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</si>
  <si>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910 01 02 00 00 05 0000 810</t>
  </si>
  <si>
    <t>Бюджетные кредиты от других бюджетов бюджетной системы Российской Федерации</t>
  </si>
  <si>
    <t>910 01 03 00 00 00 0000 000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</si>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</sst>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#,##0.00;[Red]\-#,##0.00;0.00"/>
    <numFmt numFmtId="165" formatCode="0000;[Red]\-0000;&quot;&quot;"/>
    <numFmt numFmtId="166" formatCode="000;[Red]\-000;&quot;&quot;"/>
    <numFmt numFmtId="167" formatCode="0000000000;[Red]\-0000000000;&quot;&quot;"/>
    <numFmt numFmtId="168" formatCode="000\.00\.000\.0"/>
    <numFmt numFmtId="169" formatCode="00;[Red]\-00;&quot;&quot;"/>
    <numFmt numFmtId="170" formatCode="000"/>
    <numFmt numFmtId="171" formatCode="#,##0.0"/>
    <numFmt numFmtId="172" formatCode="0.0"/>
    <numFmt numFmtId="173" formatCode="#,##0.0_ ;[Red]\-#,##0.0\ "/>
  </numFmts>
  <fonts count="39">
    <font>
      <sz val="12"/>
      <color theme="1"/>
      <name val="Times New Roman"/>
      <family val="2"/>
      <charset val="204"/>
    </font>
    <font>
      <sz val="10"/>
      <name val="Arial"/>
      <charset val="204"/>
    </font>
    <font>
      <sz val="12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u/>
      <sz val="10"/>
      <color theme="10"/>
      <name val="Arial Cyr"/>
      <charset val="204"/>
    </font>
    <font>
      <sz val="12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9">
    <xf numFmtId="0" fontId="0" fillId="0" borderId="0"/>
    <xf numFmtId="0" fontId="17" fillId="0" borderId="0"/>
    <xf numFmtId="0" fontId="35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34" fillId="0" borderId="0"/>
    <xf numFmtId="0" fontId="34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4" fillId="0" borderId="0"/>
    <xf numFmtId="0" fontId="18" fillId="0" borderId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43" fontId="14" fillId="0" borderId="0" applyFont="0" applyFill="0" applyBorder="0" applyAlignment="0" applyProtection="0"/>
  </cellStyleXfs>
  <cellXfs count="256">
    <xf numFmtId="0" fontId="0" fillId="0" borderId="0" xfId="0"/>
    <xf numFmtId="0" fontId="3" fillId="0" borderId="0" xfId="81" applyFont="1"/>
    <xf numFmtId="0" fontId="3" fillId="0" borderId="0" xfId="8" applyFont="1" applyAlignment="1">
      <alignment horizontal="left"/>
    </xf>
    <xf numFmtId="0" fontId="6" fillId="0" borderId="0" xfId="15" applyFont="1"/>
    <xf numFmtId="0" fontId="6" fillId="0" borderId="0" xfId="4" applyFont="1"/>
    <xf numFmtId="0" fontId="6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11" fillId="0" borderId="1" xfId="92" applyFont="1" applyBorder="1" applyAlignment="1">
      <alignment horizontal="center" vertical="center" wrapText="1"/>
    </xf>
    <xf numFmtId="0" fontId="10" fillId="0" borderId="1" xfId="13" applyFont="1" applyBorder="1" applyAlignment="1">
      <alignment horizontal="center" vertical="center"/>
    </xf>
    <xf numFmtId="0" fontId="10" fillId="0" borderId="1" xfId="13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13" fillId="0" borderId="1" xfId="81" applyFont="1" applyBorder="1"/>
    <xf numFmtId="0" fontId="12" fillId="0" borderId="1" xfId="4" applyFont="1" applyBorder="1"/>
    <xf numFmtId="0" fontId="15" fillId="0" borderId="1" xfId="4" applyFont="1" applyBorder="1" applyAlignment="1">
      <alignment horizontal="center" vertical="center" wrapText="1"/>
    </xf>
    <xf numFmtId="0" fontId="9" fillId="0" borderId="0" xfId="4" applyFont="1"/>
    <xf numFmtId="0" fontId="3" fillId="0" borderId="0" xfId="81" applyFont="1" applyAlignment="1">
      <alignment horizontal="center"/>
    </xf>
    <xf numFmtId="0" fontId="16" fillId="0" borderId="0" xfId="18" applyFont="1"/>
    <xf numFmtId="0" fontId="16" fillId="0" borderId="0" xfId="18" applyFont="1" applyAlignment="1">
      <alignment horizontal="center"/>
    </xf>
    <xf numFmtId="0" fontId="16" fillId="0" borderId="0" xfId="18" applyFont="1" applyAlignment="1"/>
    <xf numFmtId="0" fontId="3" fillId="0" borderId="0" xfId="8" applyFont="1" applyAlignment="1">
      <alignment wrapText="1"/>
    </xf>
    <xf numFmtId="0" fontId="16" fillId="0" borderId="0" xfId="14" applyFont="1" applyProtection="1">
      <protection hidden="1"/>
    </xf>
    <xf numFmtId="0" fontId="16" fillId="0" borderId="0" xfId="14" applyFont="1"/>
    <xf numFmtId="0" fontId="16" fillId="0" borderId="0" xfId="15" applyFont="1" applyProtection="1">
      <protection hidden="1"/>
    </xf>
    <xf numFmtId="0" fontId="16" fillId="0" borderId="0" xfId="15" applyFont="1"/>
    <xf numFmtId="0" fontId="37" fillId="0" borderId="0" xfId="8"/>
    <xf numFmtId="0" fontId="37" fillId="0" borderId="0" xfId="8" applyAlignment="1">
      <alignment horizontal="center"/>
    </xf>
    <xf numFmtId="0" fontId="3" fillId="0" borderId="0" xfId="8" applyFont="1" applyAlignment="1">
      <alignment horizontal="center"/>
    </xf>
    <xf numFmtId="0" fontId="6" fillId="0" borderId="0" xfId="37" applyFont="1" applyProtection="1">
      <protection hidden="1"/>
    </xf>
    <xf numFmtId="0" fontId="16" fillId="0" borderId="0" xfId="15" applyFont="1" applyAlignment="1">
      <alignment horizontal="center"/>
    </xf>
    <xf numFmtId="0" fontId="16" fillId="0" borderId="0" xfId="15" applyNumberFormat="1" applyFont="1" applyFill="1" applyAlignment="1" applyProtection="1">
      <alignment horizontal="centerContinuous"/>
      <protection hidden="1"/>
    </xf>
    <xf numFmtId="0" fontId="16" fillId="0" borderId="0" xfId="15" applyFont="1" applyAlignment="1" applyProtection="1">
      <alignment horizontal="center"/>
      <protection hidden="1"/>
    </xf>
    <xf numFmtId="0" fontId="19" fillId="0" borderId="1" xfId="90" applyNumberFormat="1" applyFont="1" applyFill="1" applyBorder="1" applyAlignment="1" applyProtection="1">
      <alignment horizontal="center" vertical="center" wrapText="1"/>
      <protection hidden="1"/>
    </xf>
    <xf numFmtId="0" fontId="19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19" fillId="0" borderId="1" xfId="15" applyNumberFormat="1" applyFont="1" applyFill="1" applyBorder="1" applyAlignment="1" applyProtection="1">
      <alignment horizontal="center"/>
      <protection hidden="1"/>
    </xf>
    <xf numFmtId="0" fontId="16" fillId="0" borderId="0" xfId="15" applyFont="1" applyBorder="1" applyProtection="1">
      <protection hidden="1"/>
    </xf>
    <xf numFmtId="168" fontId="11" fillId="0" borderId="1" xfId="15" applyNumberFormat="1" applyFont="1" applyFill="1" applyBorder="1" applyAlignment="1" applyProtection="1">
      <alignment wrapText="1"/>
      <protection hidden="1"/>
    </xf>
    <xf numFmtId="167" fontId="11" fillId="0" borderId="1" xfId="15" applyNumberFormat="1" applyFont="1" applyFill="1" applyBorder="1" applyAlignment="1" applyProtection="1">
      <protection hidden="1"/>
    </xf>
    <xf numFmtId="166" fontId="11" fillId="0" borderId="1" xfId="15" applyNumberFormat="1" applyFont="1" applyFill="1" applyBorder="1" applyAlignment="1" applyProtection="1">
      <protection hidden="1"/>
    </xf>
    <xf numFmtId="165" fontId="11" fillId="0" borderId="1" xfId="15" applyNumberFormat="1" applyFont="1" applyFill="1" applyBorder="1" applyAlignment="1" applyProtection="1">
      <protection hidden="1"/>
    </xf>
    <xf numFmtId="164" fontId="11" fillId="0" borderId="1" xfId="15" applyNumberFormat="1" applyFont="1" applyFill="1" applyBorder="1" applyAlignment="1" applyProtection="1">
      <protection hidden="1"/>
    </xf>
    <xf numFmtId="10" fontId="11" fillId="0" borderId="1" xfId="15" applyNumberFormat="1" applyFont="1" applyFill="1" applyBorder="1" applyAlignment="1" applyProtection="1">
      <protection hidden="1"/>
    </xf>
    <xf numFmtId="168" fontId="16" fillId="0" borderId="1" xfId="15" applyNumberFormat="1" applyFont="1" applyFill="1" applyBorder="1" applyAlignment="1" applyProtection="1">
      <alignment wrapText="1"/>
      <protection hidden="1"/>
    </xf>
    <xf numFmtId="167" fontId="16" fillId="0" borderId="1" xfId="15" applyNumberFormat="1" applyFont="1" applyFill="1" applyBorder="1" applyAlignment="1" applyProtection="1">
      <protection hidden="1"/>
    </xf>
    <xf numFmtId="166" fontId="16" fillId="0" borderId="1" xfId="15" applyNumberFormat="1" applyFont="1" applyFill="1" applyBorder="1" applyAlignment="1" applyProtection="1">
      <protection hidden="1"/>
    </xf>
    <xf numFmtId="165" fontId="16" fillId="0" borderId="1" xfId="15" applyNumberFormat="1" applyFont="1" applyFill="1" applyBorder="1" applyAlignment="1" applyProtection="1">
      <protection hidden="1"/>
    </xf>
    <xf numFmtId="164" fontId="16" fillId="0" borderId="1" xfId="15" applyNumberFormat="1" applyFont="1" applyFill="1" applyBorder="1" applyAlignment="1" applyProtection="1">
      <protection hidden="1"/>
    </xf>
    <xf numFmtId="10" fontId="16" fillId="0" borderId="1" xfId="15" applyNumberFormat="1" applyFont="1" applyFill="1" applyBorder="1" applyAlignment="1" applyProtection="1">
      <protection hidden="1"/>
    </xf>
    <xf numFmtId="0" fontId="3" fillId="0" borderId="0" xfId="0" applyFont="1" applyAlignment="1">
      <alignment horizontal="left"/>
    </xf>
    <xf numFmtId="0" fontId="20" fillId="0" borderId="1" xfId="90" applyNumberFormat="1" applyFont="1" applyFill="1" applyBorder="1" applyAlignment="1" applyProtection="1">
      <alignment horizontal="center" vertical="center" wrapText="1"/>
      <protection hidden="1"/>
    </xf>
    <xf numFmtId="0" fontId="20" fillId="0" borderId="1" xfId="90" applyNumberFormat="1" applyFont="1" applyFill="1" applyBorder="1" applyAlignment="1" applyProtection="1">
      <alignment horizontal="center" vertical="center"/>
      <protection hidden="1"/>
    </xf>
    <xf numFmtId="0" fontId="20" fillId="0" borderId="1" xfId="15" applyNumberFormat="1" applyFont="1" applyFill="1" applyBorder="1" applyAlignment="1" applyProtection="1">
      <alignment horizontal="center" vertical="center"/>
      <protection hidden="1"/>
    </xf>
    <xf numFmtId="0" fontId="16" fillId="0" borderId="0" xfId="14" applyFont="1" applyBorder="1" applyProtection="1">
      <protection hidden="1"/>
    </xf>
    <xf numFmtId="170" fontId="16" fillId="0" borderId="1" xfId="14" applyNumberFormat="1" applyFont="1" applyFill="1" applyBorder="1" applyAlignment="1" applyProtection="1">
      <alignment wrapText="1"/>
      <protection hidden="1"/>
    </xf>
    <xf numFmtId="170" fontId="11" fillId="0" borderId="1" xfId="14" applyNumberFormat="1" applyFont="1" applyFill="1" applyBorder="1" applyAlignment="1" applyProtection="1">
      <alignment wrapText="1"/>
      <protection hidden="1"/>
    </xf>
    <xf numFmtId="0" fontId="11" fillId="0" borderId="0" xfId="14" applyFont="1"/>
    <xf numFmtId="169" fontId="11" fillId="0" borderId="1" xfId="14" applyNumberFormat="1" applyFont="1" applyFill="1" applyBorder="1" applyAlignment="1" applyProtection="1">
      <alignment horizontal="center"/>
      <protection hidden="1"/>
    </xf>
    <xf numFmtId="169" fontId="16" fillId="0" borderId="1" xfId="14" applyNumberFormat="1" applyFont="1" applyFill="1" applyBorder="1" applyAlignment="1" applyProtection="1">
      <alignment horizontal="center"/>
      <protection hidden="1"/>
    </xf>
    <xf numFmtId="164" fontId="11" fillId="0" borderId="1" xfId="14" applyNumberFormat="1" applyFont="1" applyFill="1" applyBorder="1" applyAlignment="1" applyProtection="1">
      <alignment horizontal="right"/>
      <protection hidden="1"/>
    </xf>
    <xf numFmtId="10" fontId="11" fillId="0" borderId="1" xfId="14" applyNumberFormat="1" applyFont="1" applyFill="1" applyBorder="1" applyAlignment="1" applyProtection="1">
      <alignment horizontal="right"/>
      <protection hidden="1"/>
    </xf>
    <xf numFmtId="164" fontId="16" fillId="0" borderId="1" xfId="14" applyNumberFormat="1" applyFont="1" applyFill="1" applyBorder="1" applyAlignment="1" applyProtection="1">
      <alignment horizontal="right"/>
      <protection hidden="1"/>
    </xf>
    <xf numFmtId="10" fontId="16" fillId="0" borderId="1" xfId="14" applyNumberFormat="1" applyFont="1" applyFill="1" applyBorder="1" applyAlignment="1" applyProtection="1">
      <alignment horizontal="right"/>
      <protection hidden="1"/>
    </xf>
    <xf numFmtId="0" fontId="16" fillId="0" borderId="0" xfId="14" applyNumberFormat="1" applyFont="1" applyFill="1" applyAlignment="1" applyProtection="1">
      <alignment horizontal="left"/>
      <protection hidden="1"/>
    </xf>
    <xf numFmtId="0" fontId="16" fillId="0" borderId="0" xfId="14" applyFont="1" applyAlignment="1" applyProtection="1">
      <alignment horizontal="center"/>
      <protection hidden="1"/>
    </xf>
    <xf numFmtId="0" fontId="16" fillId="0" borderId="0" xfId="14" applyNumberFormat="1" applyFont="1" applyFill="1" applyAlignment="1" applyProtection="1">
      <alignment horizontal="centerContinuous"/>
      <protection hidden="1"/>
    </xf>
    <xf numFmtId="0" fontId="20" fillId="0" borderId="1" xfId="37" applyNumberFormat="1" applyFont="1" applyFill="1" applyBorder="1" applyAlignment="1" applyProtection="1">
      <alignment horizontal="center" vertical="center" wrapText="1"/>
      <protection hidden="1"/>
    </xf>
    <xf numFmtId="0" fontId="20" fillId="0" borderId="1" xfId="37" applyNumberFormat="1" applyFont="1" applyFill="1" applyBorder="1" applyAlignment="1" applyProtection="1">
      <alignment horizontal="center"/>
      <protection hidden="1"/>
    </xf>
    <xf numFmtId="0" fontId="16" fillId="0" borderId="0" xfId="14" applyNumberFormat="1" applyFont="1" applyFill="1" applyBorder="1" applyAlignment="1" applyProtection="1">
      <protection hidden="1"/>
    </xf>
    <xf numFmtId="0" fontId="16" fillId="0" borderId="0" xfId="14" applyFont="1" applyFill="1" applyBorder="1" applyAlignment="1" applyProtection="1">
      <protection hidden="1"/>
    </xf>
    <xf numFmtId="170" fontId="16" fillId="0" borderId="1" xfId="14" applyNumberFormat="1" applyFont="1" applyFill="1" applyBorder="1" applyAlignment="1" applyProtection="1">
      <alignment horizontal="center"/>
      <protection hidden="1"/>
    </xf>
    <xf numFmtId="167" fontId="16" fillId="0" borderId="1" xfId="14" applyNumberFormat="1" applyFont="1" applyFill="1" applyBorder="1" applyAlignment="1" applyProtection="1">
      <alignment horizontal="center"/>
      <protection hidden="1"/>
    </xf>
    <xf numFmtId="166" fontId="16" fillId="0" borderId="1" xfId="14" applyNumberFormat="1" applyFont="1" applyFill="1" applyBorder="1" applyAlignment="1" applyProtection="1">
      <alignment horizontal="center"/>
      <protection hidden="1"/>
    </xf>
    <xf numFmtId="170" fontId="11" fillId="0" borderId="1" xfId="14" applyNumberFormat="1" applyFont="1" applyFill="1" applyBorder="1" applyAlignment="1" applyProtection="1">
      <alignment horizontal="center"/>
      <protection hidden="1"/>
    </xf>
    <xf numFmtId="167" fontId="11" fillId="0" borderId="1" xfId="14" applyNumberFormat="1" applyFont="1" applyFill="1" applyBorder="1" applyAlignment="1" applyProtection="1">
      <alignment horizontal="center"/>
      <protection hidden="1"/>
    </xf>
    <xf numFmtId="166" fontId="11" fillId="0" borderId="1" xfId="14" applyNumberFormat="1" applyFont="1" applyFill="1" applyBorder="1" applyAlignment="1" applyProtection="1">
      <alignment horizontal="center"/>
      <protection hidden="1"/>
    </xf>
    <xf numFmtId="0" fontId="11" fillId="0" borderId="0" xfId="14" applyNumberFormat="1" applyFont="1" applyFill="1" applyBorder="1" applyAlignment="1" applyProtection="1">
      <protection hidden="1"/>
    </xf>
    <xf numFmtId="0" fontId="16" fillId="0" borderId="0" xfId="15" applyNumberFormat="1" applyFont="1" applyFill="1" applyAlignment="1" applyProtection="1">
      <alignment horizontal="left"/>
      <protection hidden="1"/>
    </xf>
    <xf numFmtId="4" fontId="12" fillId="0" borderId="1" xfId="19" applyNumberFormat="1" applyFont="1" applyFill="1" applyBorder="1" applyAlignment="1">
      <alignment horizontal="center" vertical="center" shrinkToFit="1"/>
    </xf>
    <xf numFmtId="4" fontId="13" fillId="0" borderId="1" xfId="92" applyNumberFormat="1" applyFont="1" applyBorder="1" applyAlignment="1">
      <alignment horizontal="center" vertical="center" wrapText="1"/>
    </xf>
    <xf numFmtId="4" fontId="15" fillId="0" borderId="1" xfId="4" applyNumberFormat="1" applyFont="1" applyBorder="1" applyAlignment="1">
      <alignment horizontal="center" vertical="center" wrapText="1"/>
    </xf>
    <xf numFmtId="10" fontId="13" fillId="0" borderId="1" xfId="95" applyNumberFormat="1" applyFont="1" applyBorder="1" applyAlignment="1">
      <alignment horizontal="center" vertical="center" wrapText="1"/>
    </xf>
    <xf numFmtId="10" fontId="15" fillId="0" borderId="1" xfId="95" applyNumberFormat="1" applyFont="1" applyBorder="1" applyAlignment="1">
      <alignment horizontal="center" vertical="center" wrapText="1"/>
    </xf>
    <xf numFmtId="4" fontId="12" fillId="0" borderId="1" xfId="4" applyNumberFormat="1" applyFont="1" applyFill="1" applyBorder="1" applyAlignment="1">
      <alignment horizontal="center" vertical="center"/>
    </xf>
    <xf numFmtId="4" fontId="13" fillId="0" borderId="1" xfId="4" applyNumberFormat="1" applyFont="1" applyBorder="1" applyAlignment="1">
      <alignment horizontal="center" vertical="center"/>
    </xf>
    <xf numFmtId="4" fontId="12" fillId="0" borderId="1" xfId="82" applyNumberFormat="1" applyFont="1" applyBorder="1" applyAlignment="1">
      <alignment horizontal="center" vertical="center"/>
    </xf>
    <xf numFmtId="10" fontId="13" fillId="0" borderId="1" xfId="95" applyNumberFormat="1" applyFont="1" applyBorder="1" applyAlignment="1">
      <alignment horizontal="center" vertical="center"/>
    </xf>
    <xf numFmtId="10" fontId="15" fillId="0" borderId="1" xfId="95" applyNumberFormat="1" applyFont="1" applyBorder="1" applyAlignment="1">
      <alignment horizontal="center" vertical="center"/>
    </xf>
    <xf numFmtId="0" fontId="6" fillId="0" borderId="0" xfId="2" applyNumberFormat="1" applyFont="1" applyBorder="1"/>
    <xf numFmtId="0" fontId="37" fillId="0" borderId="0" xfId="8" applyAlignment="1"/>
    <xf numFmtId="0" fontId="22" fillId="0" borderId="0" xfId="8" applyFont="1" applyAlignment="1"/>
    <xf numFmtId="0" fontId="9" fillId="0" borderId="0" xfId="2" applyNumberFormat="1" applyFont="1" applyBorder="1"/>
    <xf numFmtId="0" fontId="9" fillId="0" borderId="0" xfId="2" applyNumberFormat="1" applyFont="1" applyBorder="1" applyAlignment="1"/>
    <xf numFmtId="0" fontId="6" fillId="0" borderId="0" xfId="2" applyNumberFormat="1" applyFont="1" applyBorder="1" applyAlignment="1"/>
    <xf numFmtId="0" fontId="20" fillId="0" borderId="1" xfId="2" applyNumberFormat="1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20" fillId="0" borderId="1" xfId="2" applyNumberFormat="1" applyFont="1" applyBorder="1" applyAlignment="1">
      <alignment horizontal="left" vertical="center" wrapText="1"/>
    </xf>
    <xf numFmtId="0" fontId="20" fillId="0" borderId="1" xfId="2" applyNumberFormat="1" applyFont="1" applyBorder="1" applyAlignment="1">
      <alignment horizontal="center" vertical="center"/>
    </xf>
    <xf numFmtId="171" fontId="20" fillId="0" borderId="1" xfId="2" applyNumberFormat="1" applyFont="1" applyBorder="1" applyAlignment="1">
      <alignment horizontal="center" vertical="center"/>
    </xf>
    <xf numFmtId="0" fontId="6" fillId="0" borderId="1" xfId="2" applyNumberFormat="1" applyFont="1" applyBorder="1" applyAlignment="1">
      <alignment horizontal="left" vertical="center" wrapText="1"/>
    </xf>
    <xf numFmtId="0" fontId="6" fillId="0" borderId="1" xfId="2" applyNumberFormat="1" applyFont="1" applyBorder="1" applyAlignment="1">
      <alignment horizontal="center" vertical="center"/>
    </xf>
    <xf numFmtId="171" fontId="6" fillId="0" borderId="1" xfId="2" applyNumberFormat="1" applyFont="1" applyBorder="1" applyAlignment="1">
      <alignment horizontal="center" vertical="center"/>
    </xf>
    <xf numFmtId="3" fontId="6" fillId="0" borderId="1" xfId="2" applyNumberFormat="1" applyFont="1" applyBorder="1" applyAlignment="1">
      <alignment horizontal="center" vertical="center"/>
    </xf>
    <xf numFmtId="171" fontId="6" fillId="0" borderId="1" xfId="2" applyNumberFormat="1" applyFont="1" applyBorder="1" applyAlignment="1">
      <alignment horizontal="center" vertical="center" wrapText="1"/>
    </xf>
    <xf numFmtId="171" fontId="20" fillId="0" borderId="1" xfId="2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vertical="center" wrapText="1"/>
    </xf>
    <xf numFmtId="2" fontId="6" fillId="0" borderId="1" xfId="1" applyNumberFormat="1" applyFont="1" applyBorder="1" applyAlignment="1">
      <alignment horizontal="center" vertical="center"/>
    </xf>
    <xf numFmtId="172" fontId="20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172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wrapText="1"/>
    </xf>
    <xf numFmtId="2" fontId="6" fillId="0" borderId="1" xfId="1" applyNumberFormat="1" applyFont="1" applyBorder="1" applyAlignment="1">
      <alignment horizontal="center"/>
    </xf>
    <xf numFmtId="172" fontId="6" fillId="0" borderId="1" xfId="1" applyNumberFormat="1" applyFont="1" applyBorder="1" applyAlignment="1">
      <alignment horizontal="center"/>
    </xf>
    <xf numFmtId="0" fontId="23" fillId="0" borderId="0" xfId="93" applyFont="1" applyFill="1" applyAlignment="1">
      <alignment horizontal="left"/>
    </xf>
    <xf numFmtId="0" fontId="16" fillId="0" borderId="0" xfId="4" applyFont="1" applyAlignment="1">
      <alignment horizontal="center"/>
    </xf>
    <xf numFmtId="0" fontId="37" fillId="0" borderId="0" xfId="8" applyAlignment="1">
      <alignment horizontal="right"/>
    </xf>
    <xf numFmtId="0" fontId="4" fillId="0" borderId="0" xfId="4" applyFont="1" applyAlignment="1">
      <alignment horizontal="center"/>
    </xf>
    <xf numFmtId="171" fontId="4" fillId="2" borderId="0" xfId="7" applyNumberFormat="1" applyFont="1" applyFill="1" applyAlignment="1">
      <alignment horizontal="center"/>
    </xf>
    <xf numFmtId="172" fontId="4" fillId="0" borderId="0" xfId="4" applyNumberFormat="1" applyFont="1" applyAlignment="1"/>
    <xf numFmtId="0" fontId="3" fillId="0" borderId="0" xfId="93" applyFont="1" applyFill="1" applyAlignment="1">
      <alignment horizontal="center"/>
    </xf>
    <xf numFmtId="0" fontId="4" fillId="2" borderId="0" xfId="4" applyFont="1" applyFill="1" applyAlignment="1">
      <alignment horizontal="center"/>
    </xf>
    <xf numFmtId="0" fontId="25" fillId="2" borderId="0" xfId="93" applyFont="1" applyFill="1" applyAlignment="1">
      <alignment horizontal="center" vertical="center" wrapText="1"/>
    </xf>
    <xf numFmtId="0" fontId="4" fillId="0" borderId="0" xfId="7" applyFont="1" applyFill="1" applyAlignment="1">
      <alignment horizontal="right"/>
    </xf>
    <xf numFmtId="0" fontId="26" fillId="0" borderId="1" xfId="93" applyFont="1" applyFill="1" applyBorder="1" applyAlignment="1">
      <alignment horizontal="center" vertical="center"/>
    </xf>
    <xf numFmtId="0" fontId="26" fillId="0" borderId="1" xfId="93" applyFont="1" applyFill="1" applyBorder="1" applyAlignment="1">
      <alignment horizontal="center" vertical="center" wrapText="1"/>
    </xf>
    <xf numFmtId="0" fontId="19" fillId="2" borderId="1" xfId="7" applyNumberFormat="1" applyFont="1" applyFill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0" fontId="25" fillId="0" borderId="1" xfId="93" applyFont="1" applyFill="1" applyBorder="1"/>
    <xf numFmtId="0" fontId="25" fillId="0" borderId="1" xfId="93" applyFont="1" applyFill="1" applyBorder="1" applyAlignment="1">
      <alignment horizontal="center" vertical="center"/>
    </xf>
    <xf numFmtId="171" fontId="27" fillId="2" borderId="1" xfId="93" applyNumberFormat="1" applyFont="1" applyFill="1" applyBorder="1" applyAlignment="1">
      <alignment vertical="center"/>
    </xf>
    <xf numFmtId="171" fontId="27" fillId="0" borderId="1" xfId="4" applyNumberFormat="1" applyFont="1" applyBorder="1" applyAlignment="1">
      <alignment horizontal="center" vertical="center"/>
    </xf>
    <xf numFmtId="0" fontId="27" fillId="0" borderId="0" xfId="4" applyFont="1" applyAlignment="1">
      <alignment horizontal="center"/>
    </xf>
    <xf numFmtId="0" fontId="20" fillId="0" borderId="1" xfId="4" applyFont="1" applyBorder="1"/>
    <xf numFmtId="0" fontId="27" fillId="0" borderId="1" xfId="4" applyFont="1" applyBorder="1" applyAlignment="1">
      <alignment horizontal="center"/>
    </xf>
    <xf numFmtId="0" fontId="4" fillId="0" borderId="1" xfId="4" applyFont="1" applyBorder="1" applyAlignment="1">
      <alignment wrapText="1"/>
    </xf>
    <xf numFmtId="0" fontId="3" fillId="0" borderId="1" xfId="93" applyFont="1" applyFill="1" applyBorder="1" applyAlignment="1">
      <alignment horizontal="center" vertical="center"/>
    </xf>
    <xf numFmtId="171" fontId="4" fillId="2" borderId="1" xfId="4" applyNumberFormat="1" applyFont="1" applyFill="1" applyBorder="1" applyAlignment="1">
      <alignment vertical="center"/>
    </xf>
    <xf numFmtId="171" fontId="4" fillId="0" borderId="1" xfId="4" applyNumberFormat="1" applyFont="1" applyBorder="1" applyAlignment="1">
      <alignment vertical="center"/>
    </xf>
    <xf numFmtId="171" fontId="4" fillId="0" borderId="1" xfId="4" applyNumberFormat="1" applyFont="1" applyBorder="1" applyAlignment="1">
      <alignment horizontal="center" vertical="center"/>
    </xf>
    <xf numFmtId="0" fontId="4" fillId="0" borderId="0" xfId="48" applyFont="1" applyAlignment="1">
      <alignment horizontal="center"/>
    </xf>
    <xf numFmtId="0" fontId="4" fillId="0" borderId="1" xfId="3" applyFont="1" applyBorder="1" applyAlignment="1" applyProtection="1">
      <alignment wrapText="1"/>
    </xf>
    <xf numFmtId="171" fontId="4" fillId="0" borderId="1" xfId="48" applyNumberFormat="1" applyFont="1" applyBorder="1" applyAlignment="1">
      <alignment vertical="center"/>
    </xf>
    <xf numFmtId="0" fontId="3" fillId="2" borderId="1" xfId="91" applyFont="1" applyFill="1" applyBorder="1" applyAlignment="1">
      <alignment horizontal="center" vertical="center"/>
    </xf>
    <xf numFmtId="171" fontId="4" fillId="2" borderId="1" xfId="93" applyNumberFormat="1" applyFont="1" applyFill="1" applyBorder="1" applyAlignment="1">
      <alignment vertical="center"/>
    </xf>
    <xf numFmtId="0" fontId="27" fillId="0" borderId="1" xfId="4" applyFont="1" applyBorder="1" applyAlignment="1">
      <alignment horizontal="left" wrapText="1"/>
    </xf>
    <xf numFmtId="0" fontId="4" fillId="0" borderId="1" xfId="4" applyFont="1" applyBorder="1" applyAlignment="1">
      <alignment horizontal="center" vertical="center" wrapText="1"/>
    </xf>
    <xf numFmtId="171" fontId="4" fillId="0" borderId="1" xfId="4" applyNumberFormat="1" applyFont="1" applyBorder="1" applyAlignment="1">
      <alignment vertical="center" wrapText="1"/>
    </xf>
    <xf numFmtId="0" fontId="27" fillId="2" borderId="0" xfId="4" applyFont="1" applyFill="1" applyAlignment="1">
      <alignment horizontal="center"/>
    </xf>
    <xf numFmtId="0" fontId="25" fillId="0" borderId="1" xfId="93" applyFont="1" applyFill="1" applyBorder="1" applyAlignment="1"/>
    <xf numFmtId="0" fontId="3" fillId="0" borderId="1" xfId="3" applyFont="1" applyBorder="1" applyAlignment="1" applyProtection="1">
      <alignment wrapText="1"/>
    </xf>
    <xf numFmtId="0" fontId="4" fillId="0" borderId="1" xfId="4" applyFont="1" applyBorder="1" applyAlignment="1">
      <alignment horizontal="center" vertical="center"/>
    </xf>
    <xf numFmtId="171" fontId="4" fillId="2" borderId="1" xfId="7" applyNumberFormat="1" applyFont="1" applyFill="1" applyBorder="1" applyAlignment="1">
      <alignment vertical="center"/>
    </xf>
    <xf numFmtId="0" fontId="4" fillId="0" borderId="1" xfId="93" applyFont="1" applyFill="1" applyBorder="1" applyAlignment="1">
      <alignment horizontal="left" vertical="center" wrapText="1"/>
    </xf>
    <xf numFmtId="0" fontId="25" fillId="0" borderId="1" xfId="93" applyFont="1" applyFill="1" applyBorder="1" applyAlignment="1">
      <alignment vertical="center" wrapText="1"/>
    </xf>
    <xf numFmtId="171" fontId="27" fillId="2" borderId="1" xfId="93" applyNumberFormat="1" applyFont="1" applyFill="1" applyBorder="1" applyAlignment="1">
      <alignment horizontal="center" vertical="center"/>
    </xf>
    <xf numFmtId="0" fontId="4" fillId="2" borderId="1" xfId="93" applyFont="1" applyFill="1" applyBorder="1" applyAlignment="1">
      <alignment wrapText="1"/>
    </xf>
    <xf numFmtId="0" fontId="3" fillId="2" borderId="1" xfId="93" applyFont="1" applyFill="1" applyBorder="1" applyAlignment="1">
      <alignment horizontal="center" vertical="center"/>
    </xf>
    <xf numFmtId="0" fontId="25" fillId="2" borderId="1" xfId="93" applyFont="1" applyFill="1" applyBorder="1" applyAlignment="1">
      <alignment wrapText="1"/>
    </xf>
    <xf numFmtId="0" fontId="25" fillId="2" borderId="1" xfId="93" applyFont="1" applyFill="1" applyBorder="1" applyAlignment="1">
      <alignment horizontal="center" vertical="center"/>
    </xf>
    <xf numFmtId="0" fontId="3" fillId="2" borderId="1" xfId="93" applyFont="1" applyFill="1" applyBorder="1" applyAlignment="1">
      <alignment wrapText="1"/>
    </xf>
    <xf numFmtId="171" fontId="4" fillId="2" borderId="1" xfId="4" applyNumberFormat="1" applyFont="1" applyFill="1" applyBorder="1"/>
    <xf numFmtId="0" fontId="25" fillId="0" borderId="1" xfId="93" applyFont="1" applyFill="1" applyBorder="1" applyAlignment="1">
      <alignment wrapText="1"/>
    </xf>
    <xf numFmtId="0" fontId="27" fillId="2" borderId="0" xfId="4" applyFont="1" applyFill="1" applyAlignment="1">
      <alignment horizontal="center"/>
    </xf>
    <xf numFmtId="0" fontId="3" fillId="0" borderId="1" xfId="93" applyFont="1" applyFill="1" applyBorder="1" applyAlignment="1">
      <alignment wrapText="1"/>
    </xf>
    <xf numFmtId="0" fontId="27" fillId="0" borderId="1" xfId="4" applyFont="1" applyBorder="1" applyAlignment="1">
      <alignment wrapText="1"/>
    </xf>
    <xf numFmtId="171" fontId="27" fillId="2" borderId="1" xfId="4" applyNumberFormat="1" applyFont="1" applyFill="1" applyBorder="1" applyAlignment="1">
      <alignment vertical="center"/>
    </xf>
    <xf numFmtId="0" fontId="4" fillId="2" borderId="1" xfId="93" applyFont="1" applyFill="1" applyBorder="1" applyAlignment="1">
      <alignment vertical="top" wrapText="1"/>
    </xf>
    <xf numFmtId="0" fontId="29" fillId="0" borderId="1" xfId="7" applyFont="1" applyBorder="1" applyAlignment="1">
      <alignment wrapText="1"/>
    </xf>
    <xf numFmtId="0" fontId="4" fillId="0" borderId="1" xfId="93" applyFont="1" applyFill="1" applyBorder="1" applyAlignment="1">
      <alignment wrapText="1"/>
    </xf>
    <xf numFmtId="0" fontId="4" fillId="0" borderId="1" xfId="4" applyFont="1" applyBorder="1" applyAlignment="1">
      <alignment horizontal="left" wrapText="1"/>
    </xf>
    <xf numFmtId="0" fontId="3" fillId="0" borderId="1" xfId="4" applyFont="1" applyFill="1" applyBorder="1" applyAlignment="1">
      <alignment horizontal="left" vertical="top" wrapText="1"/>
    </xf>
    <xf numFmtId="0" fontId="3" fillId="2" borderId="1" xfId="93" applyFont="1" applyFill="1" applyBorder="1" applyAlignment="1">
      <alignment horizontal="left" vertical="top" wrapText="1"/>
    </xf>
    <xf numFmtId="0" fontId="3" fillId="0" borderId="1" xfId="93" applyFont="1" applyFill="1" applyBorder="1" applyAlignment="1">
      <alignment horizontal="left" vertical="top" wrapText="1"/>
    </xf>
    <xf numFmtId="171" fontId="27" fillId="0" borderId="1" xfId="4" applyNumberFormat="1" applyFont="1" applyFill="1" applyBorder="1" applyAlignment="1">
      <alignment vertical="center" wrapText="1"/>
    </xf>
    <xf numFmtId="171" fontId="27" fillId="0" borderId="1" xfId="4" applyNumberFormat="1" applyFont="1" applyFill="1" applyBorder="1" applyAlignment="1" applyProtection="1">
      <alignment horizontal="center" vertical="center" wrapText="1"/>
    </xf>
    <xf numFmtId="0" fontId="4" fillId="0" borderId="1" xfId="4" applyFont="1" applyFill="1" applyBorder="1" applyAlignment="1">
      <alignment horizontal="justify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justify" vertical="center" wrapText="1"/>
    </xf>
    <xf numFmtId="0" fontId="27" fillId="0" borderId="1" xfId="4" applyFont="1" applyFill="1" applyBorder="1" applyAlignment="1">
      <alignment horizontal="center" vertical="center" wrapText="1"/>
    </xf>
    <xf numFmtId="173" fontId="4" fillId="2" borderId="1" xfId="94" applyNumberFormat="1" applyFont="1" applyFill="1" applyBorder="1" applyAlignment="1">
      <alignment horizontal="left" vertical="top" wrapText="1"/>
    </xf>
    <xf numFmtId="49" fontId="3" fillId="2" borderId="1" xfId="93" applyNumberFormat="1" applyFont="1" applyFill="1" applyBorder="1" applyAlignment="1">
      <alignment horizontal="center" vertical="center"/>
    </xf>
    <xf numFmtId="171" fontId="27" fillId="2" borderId="1" xfId="93" applyNumberFormat="1" applyFont="1" applyFill="1" applyBorder="1" applyAlignment="1">
      <alignment horizontal="right" vertical="center"/>
    </xf>
    <xf numFmtId="0" fontId="3" fillId="2" borderId="1" xfId="19" applyFont="1" applyFill="1" applyBorder="1" applyAlignment="1">
      <alignment horizontal="left" vertical="center" wrapText="1"/>
    </xf>
    <xf numFmtId="171" fontId="4" fillId="2" borderId="1" xfId="93" applyNumberFormat="1" applyFont="1" applyFill="1" applyBorder="1" applyAlignment="1">
      <alignment horizontal="right" vertical="center"/>
    </xf>
    <xf numFmtId="171" fontId="3" fillId="2" borderId="1" xfId="93" applyNumberFormat="1" applyFont="1" applyFill="1" applyBorder="1" applyAlignment="1">
      <alignment vertical="center"/>
    </xf>
    <xf numFmtId="171" fontId="25" fillId="0" borderId="1" xfId="93" applyNumberFormat="1" applyFont="1" applyFill="1" applyBorder="1" applyAlignment="1">
      <alignment vertical="center"/>
    </xf>
    <xf numFmtId="0" fontId="3" fillId="0" borderId="1" xfId="77" applyFont="1" applyFill="1" applyBorder="1" applyAlignment="1">
      <alignment wrapText="1"/>
    </xf>
    <xf numFmtId="171" fontId="4" fillId="2" borderId="1" xfId="4" applyNumberFormat="1" applyFont="1" applyFill="1" applyBorder="1" applyAlignment="1">
      <alignment horizontal="right" vertical="center"/>
    </xf>
    <xf numFmtId="0" fontId="30" fillId="0" borderId="1" xfId="7" applyFont="1" applyBorder="1" applyAlignment="1">
      <alignment wrapText="1"/>
    </xf>
    <xf numFmtId="0" fontId="29" fillId="0" borderId="1" xfId="7" applyFont="1" applyBorder="1" applyAlignment="1">
      <alignment horizontal="justify" vertical="top" wrapText="1"/>
    </xf>
    <xf numFmtId="171" fontId="4" fillId="2" borderId="1" xfId="4" applyNumberFormat="1" applyFont="1" applyFill="1" applyBorder="1" applyAlignment="1">
      <alignment horizontal="right" vertical="center"/>
    </xf>
    <xf numFmtId="0" fontId="3" fillId="0" borderId="0" xfId="93" applyFont="1" applyFill="1"/>
    <xf numFmtId="0" fontId="5" fillId="0" borderId="0" xfId="69"/>
    <xf numFmtId="0" fontId="34" fillId="0" borderId="0" xfId="73"/>
    <xf numFmtId="0" fontId="3" fillId="0" borderId="0" xfId="73" applyFont="1" applyAlignment="1">
      <alignment horizontal="left" readingOrder="2"/>
    </xf>
    <xf numFmtId="0" fontId="6" fillId="0" borderId="0" xfId="83" applyFont="1" applyBorder="1"/>
    <xf numFmtId="0" fontId="8" fillId="0" borderId="0" xfId="69" applyFont="1" applyAlignment="1">
      <alignment horizontal="center" vertical="center" wrapText="1"/>
    </xf>
    <xf numFmtId="0" fontId="31" fillId="0" borderId="0" xfId="69" applyFont="1" applyAlignment="1">
      <alignment horizontal="center" vertical="center" wrapText="1"/>
    </xf>
    <xf numFmtId="0" fontId="16" fillId="0" borderId="0" xfId="69" applyFont="1"/>
    <xf numFmtId="0" fontId="16" fillId="0" borderId="0" xfId="69" applyFont="1" applyAlignment="1">
      <alignment horizontal="center"/>
    </xf>
    <xf numFmtId="171" fontId="16" fillId="2" borderId="0" xfId="73" applyNumberFormat="1" applyFont="1" applyFill="1" applyAlignment="1"/>
    <xf numFmtId="0" fontId="32" fillId="0" borderId="0" xfId="69" applyFont="1"/>
    <xf numFmtId="0" fontId="13" fillId="0" borderId="0" xfId="69" applyFont="1"/>
    <xf numFmtId="0" fontId="33" fillId="0" borderId="0" xfId="73" applyFont="1"/>
    <xf numFmtId="0" fontId="12" fillId="0" borderId="0" xfId="93" applyFont="1" applyFill="1" applyAlignment="1">
      <alignment horizontal="left"/>
    </xf>
    <xf numFmtId="0" fontId="8" fillId="0" borderId="1" xfId="69" applyFont="1" applyBorder="1" applyAlignment="1">
      <alignment horizontal="center" vertical="center" wrapText="1"/>
    </xf>
    <xf numFmtId="0" fontId="21" fillId="0" borderId="1" xfId="69" applyFont="1" applyBorder="1" applyAlignment="1">
      <alignment horizontal="left" vertical="center" wrapText="1"/>
    </xf>
    <xf numFmtId="0" fontId="25" fillId="0" borderId="1" xfId="93" applyFont="1" applyFill="1" applyBorder="1" applyAlignment="1">
      <alignment horizontal="center" wrapText="1"/>
    </xf>
    <xf numFmtId="171" fontId="4" fillId="2" borderId="0" xfId="7" applyNumberFormat="1" applyFont="1" applyFill="1" applyAlignment="1">
      <alignment horizontal="right"/>
    </xf>
    <xf numFmtId="171" fontId="16" fillId="2" borderId="0" xfId="7" applyNumberFormat="1" applyFont="1" applyFill="1" applyAlignment="1">
      <alignment horizontal="right"/>
    </xf>
    <xf numFmtId="0" fontId="24" fillId="2" borderId="0" xfId="93" applyFont="1" applyFill="1" applyAlignment="1">
      <alignment horizontal="center" vertical="center" wrapText="1"/>
    </xf>
    <xf numFmtId="0" fontId="26" fillId="0" borderId="1" xfId="93" applyFont="1" applyFill="1" applyBorder="1" applyAlignment="1">
      <alignment horizontal="center" vertical="center"/>
    </xf>
    <xf numFmtId="0" fontId="26" fillId="0" borderId="1" xfId="93" applyFont="1" applyFill="1" applyBorder="1" applyAlignment="1">
      <alignment horizontal="center" vertical="center" wrapText="1"/>
    </xf>
    <xf numFmtId="0" fontId="20" fillId="0" borderId="1" xfId="37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84" applyFont="1" applyBorder="1" applyAlignment="1">
      <alignment vertical="center"/>
    </xf>
    <xf numFmtId="0" fontId="6" fillId="0" borderId="1" xfId="84" applyFont="1" applyBorder="1" applyAlignment="1">
      <alignment vertical="center" wrapText="1"/>
    </xf>
    <xf numFmtId="0" fontId="19" fillId="0" borderId="1" xfId="4" applyFont="1" applyBorder="1" applyAlignment="1">
      <alignment horizontal="center" vertical="center" wrapText="1"/>
    </xf>
    <xf numFmtId="0" fontId="16" fillId="0" borderId="0" xfId="14" applyFont="1" applyAlignment="1" applyProtection="1">
      <alignment horizontal="right"/>
      <protection hidden="1"/>
    </xf>
    <xf numFmtId="164" fontId="11" fillId="0" borderId="1" xfId="15" applyNumberFormat="1" applyFont="1" applyFill="1" applyBorder="1" applyAlignment="1" applyProtection="1">
      <alignment horizontal="left"/>
      <protection hidden="1"/>
    </xf>
    <xf numFmtId="0" fontId="3" fillId="0" borderId="0" xfId="8" applyFont="1" applyAlignment="1">
      <alignment horizontal="left" wrapText="1"/>
    </xf>
    <xf numFmtId="0" fontId="15" fillId="0" borderId="0" xfId="15" applyFont="1" applyAlignment="1">
      <alignment horizontal="center" wrapText="1"/>
    </xf>
    <xf numFmtId="0" fontId="19" fillId="0" borderId="1" xfId="90" applyNumberFormat="1" applyFont="1" applyFill="1" applyBorder="1" applyAlignment="1" applyProtection="1">
      <alignment horizontal="center" vertical="center" wrapText="1"/>
      <protection hidden="1"/>
    </xf>
    <xf numFmtId="0" fontId="19" fillId="0" borderId="1" xfId="15" applyNumberFormat="1" applyFont="1" applyFill="1" applyBorder="1" applyAlignment="1" applyProtection="1">
      <alignment horizontal="center" vertical="top" wrapText="1"/>
      <protection hidden="1"/>
    </xf>
    <xf numFmtId="0" fontId="19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19" fillId="0" borderId="1" xfId="88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4" applyNumberFormat="1" applyFont="1" applyFill="1" applyBorder="1" applyAlignment="1" applyProtection="1">
      <alignment horizontal="left"/>
      <protection hidden="1"/>
    </xf>
    <xf numFmtId="164" fontId="11" fillId="0" borderId="5" xfId="14" applyNumberFormat="1" applyFont="1" applyFill="1" applyBorder="1" applyAlignment="1" applyProtection="1">
      <alignment horizontal="left"/>
      <protection hidden="1"/>
    </xf>
    <xf numFmtId="164" fontId="11" fillId="0" borderId="6" xfId="14" applyNumberFormat="1" applyFont="1" applyFill="1" applyBorder="1" applyAlignment="1" applyProtection="1">
      <alignment horizontal="left"/>
      <protection hidden="1"/>
    </xf>
    <xf numFmtId="0" fontId="16" fillId="0" borderId="0" xfId="15" applyFont="1" applyAlignment="1">
      <alignment horizontal="right"/>
    </xf>
    <xf numFmtId="0" fontId="3" fillId="0" borderId="0" xfId="0" applyFont="1" applyAlignment="1">
      <alignment horizontal="left" wrapText="1"/>
    </xf>
    <xf numFmtId="0" fontId="11" fillId="0" borderId="0" xfId="9" applyFont="1" applyAlignment="1" applyProtection="1">
      <alignment horizontal="center" wrapText="1"/>
      <protection hidden="1"/>
    </xf>
    <xf numFmtId="0" fontId="20" fillId="0" borderId="1" xfId="90" applyNumberFormat="1" applyFont="1" applyFill="1" applyBorder="1" applyAlignment="1" applyProtection="1">
      <alignment horizontal="center" vertical="center" wrapText="1"/>
      <protection hidden="1"/>
    </xf>
    <xf numFmtId="0" fontId="20" fillId="0" borderId="1" xfId="49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15" applyFont="1" applyAlignment="1" applyProtection="1">
      <alignment horizontal="right"/>
      <protection hidden="1"/>
    </xf>
    <xf numFmtId="0" fontId="3" fillId="0" borderId="0" xfId="0" applyFont="1" applyAlignment="1">
      <alignment horizontal="left"/>
    </xf>
    <xf numFmtId="0" fontId="8" fillId="0" borderId="0" xfId="11" applyFont="1" applyAlignment="1" applyProtection="1">
      <alignment horizontal="center" wrapText="1"/>
      <protection hidden="1"/>
    </xf>
    <xf numFmtId="0" fontId="21" fillId="0" borderId="0" xfId="85" applyFont="1" applyAlignment="1">
      <alignment horizontal="center" wrapText="1"/>
    </xf>
    <xf numFmtId="0" fontId="20" fillId="0" borderId="1" xfId="37" applyNumberFormat="1" applyFont="1" applyFill="1" applyBorder="1" applyAlignment="1" applyProtection="1">
      <alignment horizontal="center" vertical="center"/>
      <protection hidden="1"/>
    </xf>
    <xf numFmtId="0" fontId="20" fillId="0" borderId="1" xfId="84" applyFont="1" applyBorder="1" applyAlignment="1">
      <alignment horizontal="center" vertical="center"/>
    </xf>
    <xf numFmtId="0" fontId="16" fillId="0" borderId="0" xfId="18" applyFont="1" applyAlignment="1">
      <alignment horizontal="right"/>
    </xf>
    <xf numFmtId="0" fontId="3" fillId="0" borderId="0" xfId="8" applyFont="1" applyAlignment="1">
      <alignment horizontal="left"/>
    </xf>
    <xf numFmtId="0" fontId="8" fillId="0" borderId="0" xfId="4" applyFont="1" applyFill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1" fillId="0" borderId="2" xfId="92" applyFont="1" applyBorder="1" applyAlignment="1">
      <alignment horizontal="center" vertical="center" wrapText="1"/>
    </xf>
    <xf numFmtId="0" fontId="11" fillId="0" borderId="3" xfId="92" applyFont="1" applyBorder="1" applyAlignment="1">
      <alignment horizontal="center" vertical="center" wrapText="1"/>
    </xf>
    <xf numFmtId="0" fontId="11" fillId="0" borderId="4" xfId="92" applyFont="1" applyBorder="1" applyAlignment="1">
      <alignment horizontal="center" vertical="center" wrapText="1"/>
    </xf>
    <xf numFmtId="0" fontId="11" fillId="0" borderId="5" xfId="92" applyFont="1" applyBorder="1" applyAlignment="1">
      <alignment horizontal="center" vertical="center" wrapText="1"/>
    </xf>
    <xf numFmtId="0" fontId="11" fillId="0" borderId="6" xfId="92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/>
    </xf>
    <xf numFmtId="0" fontId="11" fillId="0" borderId="1" xfId="92" applyFont="1" applyBorder="1" applyAlignment="1">
      <alignment horizontal="center" vertical="center" wrapText="1"/>
    </xf>
    <xf numFmtId="0" fontId="8" fillId="0" borderId="0" xfId="2" applyNumberFormat="1" applyFont="1" applyBorder="1" applyAlignment="1">
      <alignment horizontal="center" vertical="center" wrapText="1"/>
    </xf>
    <xf numFmtId="0" fontId="4" fillId="0" borderId="0" xfId="15" applyFont="1" applyAlignment="1">
      <alignment horizontal="left"/>
    </xf>
    <xf numFmtId="0" fontId="37" fillId="0" borderId="0" xfId="8" applyAlignment="1">
      <alignment horizontal="left"/>
    </xf>
    <xf numFmtId="172" fontId="21" fillId="0" borderId="1" xfId="69" applyNumberFormat="1" applyFont="1" applyBorder="1" applyAlignment="1">
      <alignment horizontal="center" vertical="center" wrapText="1"/>
    </xf>
    <xf numFmtId="171" fontId="13" fillId="2" borderId="0" xfId="73" applyNumberFormat="1" applyFont="1" applyFill="1" applyAlignment="1">
      <alignment horizontal="right"/>
    </xf>
    <xf numFmtId="0" fontId="15" fillId="0" borderId="0" xfId="69" applyFont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</xf>
  </cellXfs>
  <cellStyles count="99">
    <cellStyle name="Excel Built-in Обычный 10" xfId="1"/>
    <cellStyle name="TableStyleLight1" xfId="2"/>
    <cellStyle name="Гиперссылка" xfId="3" builtinId="8"/>
    <cellStyle name="Обычный" xfId="0" builtinId="0"/>
    <cellStyle name="Обычный 10" xfId="4"/>
    <cellStyle name="Обычный 11" xfId="5"/>
    <cellStyle name="Обычный 12" xfId="6"/>
    <cellStyle name="Обычный 12 2" xfId="7"/>
    <cellStyle name="Обычный 13" xfId="8"/>
    <cellStyle name="Обычный 14" xfId="9"/>
    <cellStyle name="Обычный 15" xfId="10"/>
    <cellStyle name="Обычный 17" xfId="11"/>
    <cellStyle name="Обычный 18" xfId="12"/>
    <cellStyle name="Обычный 19" xfId="13"/>
    <cellStyle name="Обычный 2" xfId="14"/>
    <cellStyle name="Обычный 2 10" xfId="15"/>
    <cellStyle name="Обычный 2 10 2" xfId="16"/>
    <cellStyle name="Обычный 2 11" xfId="17"/>
    <cellStyle name="Обычный 2 11 2" xfId="18"/>
    <cellStyle name="Обычный 2 11 3" xfId="19"/>
    <cellStyle name="Обычный 2 11 4" xfId="20"/>
    <cellStyle name="Обычный 2 11 4 2" xfId="21"/>
    <cellStyle name="Обычный 2 11 5" xfId="22"/>
    <cellStyle name="Обычный 2 12" xfId="23"/>
    <cellStyle name="Обычный 2 12 2" xfId="24"/>
    <cellStyle name="Обычный 2 12 3" xfId="25"/>
    <cellStyle name="Обычный 2 12 3 2" xfId="26"/>
    <cellStyle name="Обычный 2 12 3 2 2" xfId="27"/>
    <cellStyle name="Обычный 2 12 3 2 2 2" xfId="28"/>
    <cellStyle name="Обычный 2 13" xfId="29"/>
    <cellStyle name="Обычный 2 14" xfId="30"/>
    <cellStyle name="Обычный 2 14 2" xfId="31"/>
    <cellStyle name="Обычный 2 14 2 2" xfId="32"/>
    <cellStyle name="Обычный 2 14 3" xfId="33"/>
    <cellStyle name="Обычный 2 15" xfId="34"/>
    <cellStyle name="Обычный 2 15 2" xfId="35"/>
    <cellStyle name="Обычный 2 16" xfId="36"/>
    <cellStyle name="Обычный 2 17" xfId="37"/>
    <cellStyle name="Обычный 2 18" xfId="38"/>
    <cellStyle name="Обычный 2 19" xfId="39"/>
    <cellStyle name="Обычный 2 2" xfId="40"/>
    <cellStyle name="Обычный 2 2 2" xfId="41"/>
    <cellStyle name="Обычный 2 2 2 2" xfId="42"/>
    <cellStyle name="Обычный 2 2 2 3" xfId="43"/>
    <cellStyle name="Обычный 2 2 3" xfId="44"/>
    <cellStyle name="Обычный 2 2 4" xfId="45"/>
    <cellStyle name="Обычный 2 2 5" xfId="46"/>
    <cellStyle name="Обычный 2 2 6" xfId="47"/>
    <cellStyle name="Обычный 2 2 6 2" xfId="48"/>
    <cellStyle name="Обычный 2 20" xfId="49"/>
    <cellStyle name="Обычный 2 21" xfId="50"/>
    <cellStyle name="Обычный 2 22" xfId="51"/>
    <cellStyle name="Обычный 2 23" xfId="52"/>
    <cellStyle name="Обычный 2 24" xfId="53"/>
    <cellStyle name="Обычный 2 25" xfId="54"/>
    <cellStyle name="Обычный 2 26" xfId="55"/>
    <cellStyle name="Обычный 2 27" xfId="56"/>
    <cellStyle name="Обычный 2 28" xfId="57"/>
    <cellStyle name="Обычный 2 29" xfId="58"/>
    <cellStyle name="Обычный 2 3" xfId="59"/>
    <cellStyle name="Обычный 2 30" xfId="60"/>
    <cellStyle name="Обычный 2 4" xfId="61"/>
    <cellStyle name="Обычный 2 4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1" xfId="68"/>
    <cellStyle name="Обычный 21 2" xfId="69"/>
    <cellStyle name="Обычный 22" xfId="70"/>
    <cellStyle name="Обычный 3" xfId="71"/>
    <cellStyle name="Обычный 3 2" xfId="72"/>
    <cellStyle name="Обычный 3 2 2" xfId="73"/>
    <cellStyle name="Обычный 3 3" xfId="74"/>
    <cellStyle name="Обычный 3 4" xfId="75"/>
    <cellStyle name="Обычный 3 5" xfId="76"/>
    <cellStyle name="Обычный 3 5 2" xfId="77"/>
    <cellStyle name="Обычный 4" xfId="78"/>
    <cellStyle name="Обычный 4 2" xfId="79"/>
    <cellStyle name="Обычный 4 3" xfId="80"/>
    <cellStyle name="Обычный 4 3 2" xfId="81"/>
    <cellStyle name="Обычный 4 3_дотация районная ноябрь на 18-20" xfId="82"/>
    <cellStyle name="Обычный 4 4" xfId="83"/>
    <cellStyle name="Обычный 5" xfId="84"/>
    <cellStyle name="Обычный 6" xfId="85"/>
    <cellStyle name="Обычный 6 2" xfId="86"/>
    <cellStyle name="Обычный 7" xfId="87"/>
    <cellStyle name="Обычный 8" xfId="88"/>
    <cellStyle name="Обычный 9" xfId="89"/>
    <cellStyle name="Обычный_tmp" xfId="90"/>
    <cellStyle name="Обычный_доходы изменения КБК" xfId="91"/>
    <cellStyle name="Обычный_Лист1" xfId="92"/>
    <cellStyle name="Обычный_Лист1 2" xfId="93"/>
    <cellStyle name="Обычный_Лист1 3" xfId="94"/>
    <cellStyle name="Процентный 2" xfId="95"/>
    <cellStyle name="Стиль 1" xfId="96"/>
    <cellStyle name="Стиль 1 2" xfId="97"/>
    <cellStyle name="Финансовый 2" xfId="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400050</xdr:colOff>
      <xdr:row>5</xdr:row>
      <xdr:rowOff>238125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3752850" y="981075"/>
          <a:ext cx="4000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342900</xdr:colOff>
      <xdr:row>0</xdr:row>
      <xdr:rowOff>1</xdr:rowOff>
    </xdr:from>
    <xdr:to>
      <xdr:col>5</xdr:col>
      <xdr:colOff>19049</xdr:colOff>
      <xdr:row>7</xdr:row>
      <xdr:rowOff>30480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95750" y="1"/>
          <a:ext cx="3838574" cy="139255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к постановлению администрации Черемховского районного муниципального образования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"Об исполнении бюджета Черемховского районного муниципального образования  за 9 месяцев 2018 года"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от  25.10.2018 г. № 608-п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6</xdr:col>
      <xdr:colOff>638175</xdr:colOff>
      <xdr:row>5</xdr:row>
      <xdr:rowOff>104774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91125" y="0"/>
          <a:ext cx="3629025" cy="143827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к постановлению администрации Черемховского районного муниципального образования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"Об исполнении бюджета Черемховского районного муниципального образования  за 9 месяцев 2018 года"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от  25.10.2018 г. № 608-п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3448050</xdr:colOff>
      <xdr:row>0</xdr:row>
      <xdr:rowOff>0</xdr:rowOff>
    </xdr:from>
    <xdr:to>
      <xdr:col>5</xdr:col>
      <xdr:colOff>733425</xdr:colOff>
      <xdr:row>4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448050" y="0"/>
          <a:ext cx="3743325" cy="13620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 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к постановлению администрации Черемховского районного муниципального образования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"Об исполнении бюджета Черемховского районного муниципального образования  за 9 месяцев 2018 года"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от  25.10.2018 г. № 608-п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0</xdr:row>
      <xdr:rowOff>0</xdr:rowOff>
    </xdr:from>
    <xdr:to>
      <xdr:col>8</xdr:col>
      <xdr:colOff>695325</xdr:colOff>
      <xdr:row>5</xdr:row>
      <xdr:rowOff>123824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486400" y="0"/>
          <a:ext cx="3552825" cy="145732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к постановлению администрации Черемховского районного муниципального образования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"Об исполнении бюджета Черемховского районного муниципального образования  за 9 месяцев 2018 года"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от  25.10.2018 г. № 608-п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2047876</xdr:colOff>
      <xdr:row>0</xdr:row>
      <xdr:rowOff>1</xdr:rowOff>
    </xdr:from>
    <xdr:to>
      <xdr:col>4</xdr:col>
      <xdr:colOff>1028701</xdr:colOff>
      <xdr:row>6</xdr:row>
      <xdr:rowOff>9526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62251" y="1"/>
          <a:ext cx="3695700" cy="13525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5 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к постановлению администрации Черемховского районного муниципального образования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"Об исполнении бюджета Черемховского районного муниципального образования  за 9 месяцев 2018 года"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от  25.10.2018 г. № 608-п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1133475</xdr:colOff>
      <xdr:row>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76575" y="0"/>
          <a:ext cx="3533775" cy="13811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 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к постановлению администрации Черемховского районного муниципального образования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"Об исполнении бюджета Черемховского районного муниципального образования  за 9 месяцев 2018 года"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от  25.10.2018 г. № 608-п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0</xdr:row>
      <xdr:rowOff>1</xdr:rowOff>
    </xdr:from>
    <xdr:to>
      <xdr:col>3</xdr:col>
      <xdr:colOff>1162050</xdr:colOff>
      <xdr:row>4</xdr:row>
      <xdr:rowOff>171451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05350" y="1"/>
          <a:ext cx="3371850" cy="13906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к постановлению администрации Черемховского районного муниципального образования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"Об исполнении бюджета Черемховского районного муниципального образования  за 9 месяцев 2018 года"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от  25.10.2018 г. № 608-п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4381500</xdr:colOff>
      <xdr:row>0</xdr:row>
      <xdr:rowOff>0</xdr:rowOff>
    </xdr:from>
    <xdr:to>
      <xdr:col>2</xdr:col>
      <xdr:colOff>581025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00" y="0"/>
          <a:ext cx="3648075" cy="13620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8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к постановлению администрации Черемховского районного муниципального образования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"Об исполнении бюджета Черемховского районного муниципального образования  за 9 месяцев 2018 года"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от  25.10.2018 г. № 608-п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05"/>
  <sheetViews>
    <sheetView view="pageBreakPreview" zoomScale="60" workbookViewId="0">
      <selection activeCell="H9" sqref="H9"/>
    </sheetView>
  </sheetViews>
  <sheetFormatPr defaultColWidth="8" defaultRowHeight="15"/>
  <cols>
    <col min="1" max="1" width="49.25" style="114" customWidth="1"/>
    <col min="2" max="2" width="25.375" style="115" customWidth="1"/>
    <col min="3" max="3" width="10.75" style="114" customWidth="1"/>
    <col min="4" max="4" width="9.625" style="116" customWidth="1"/>
    <col min="5" max="5" width="8.875" style="114" customWidth="1"/>
    <col min="6" max="6" width="8" style="114"/>
    <col min="7" max="7" width="15.375" style="114" bestFit="1" customWidth="1"/>
    <col min="8" max="16384" width="8" style="114"/>
  </cols>
  <sheetData>
    <row r="5" spans="1:5" ht="17.45" customHeight="1"/>
    <row r="6" spans="1:5">
      <c r="A6" s="117"/>
    </row>
    <row r="7" spans="1:5">
      <c r="A7" s="117"/>
    </row>
    <row r="8" spans="1:5" s="118" customFormat="1" ht="15" customHeight="1">
      <c r="A8" s="208" t="s">
        <v>200</v>
      </c>
      <c r="B8" s="208"/>
      <c r="C8" s="208"/>
      <c r="D8" s="208"/>
      <c r="E8" s="208"/>
    </row>
    <row r="9" spans="1:5" s="118" customFormat="1" ht="29.25" customHeight="1">
      <c r="A9" s="208"/>
      <c r="B9" s="208"/>
      <c r="C9" s="208"/>
      <c r="D9" s="208"/>
      <c r="E9" s="208"/>
    </row>
    <row r="10" spans="1:5">
      <c r="A10" s="119"/>
      <c r="E10" s="120" t="s">
        <v>700</v>
      </c>
    </row>
    <row r="11" spans="1:5" ht="37.5" customHeight="1">
      <c r="A11" s="209" t="s">
        <v>730</v>
      </c>
      <c r="B11" s="210" t="s">
        <v>23</v>
      </c>
      <c r="C11" s="211" t="s">
        <v>737</v>
      </c>
      <c r="D11" s="211" t="s">
        <v>738</v>
      </c>
      <c r="E11" s="214" t="s">
        <v>676</v>
      </c>
    </row>
    <row r="12" spans="1:5" ht="27.6" customHeight="1">
      <c r="A12" s="209"/>
      <c r="B12" s="210"/>
      <c r="C12" s="212"/>
      <c r="D12" s="213"/>
      <c r="E12" s="214"/>
    </row>
    <row r="13" spans="1:5">
      <c r="A13" s="121">
        <v>1</v>
      </c>
      <c r="B13" s="122">
        <v>2</v>
      </c>
      <c r="C13" s="123">
        <v>3</v>
      </c>
      <c r="D13" s="123">
        <v>4</v>
      </c>
      <c r="E13" s="124">
        <v>5</v>
      </c>
    </row>
    <row r="14" spans="1:5" s="129" customFormat="1" ht="14.25">
      <c r="A14" s="125" t="s">
        <v>24</v>
      </c>
      <c r="B14" s="126" t="s">
        <v>25</v>
      </c>
      <c r="C14" s="127">
        <f>C15+C27+C34+C38+C49+C57+C60+C66+C76+C21+C36</f>
        <v>111697.97799999999</v>
      </c>
      <c r="D14" s="127">
        <f>D15+D27+D34+D38+D49+D57+D60+D66+D76+D21+D36</f>
        <v>88264.185869999987</v>
      </c>
      <c r="E14" s="128">
        <f>D14*100/C14</f>
        <v>79.020397191075389</v>
      </c>
    </row>
    <row r="15" spans="1:5" ht="16.5" customHeight="1">
      <c r="A15" s="125" t="s">
        <v>26</v>
      </c>
      <c r="B15" s="126" t="s">
        <v>27</v>
      </c>
      <c r="C15" s="127">
        <f>C17+C18+C19+C20</f>
        <v>73422.999999999985</v>
      </c>
      <c r="D15" s="127">
        <f>D17+D18+D19+D20</f>
        <v>57851.633849999998</v>
      </c>
      <c r="E15" s="128">
        <f t="shared" ref="E15:E93" si="0">D15*100/C15</f>
        <v>78.792250180461181</v>
      </c>
    </row>
    <row r="16" spans="1:5">
      <c r="A16" s="130" t="s">
        <v>28</v>
      </c>
      <c r="B16" s="131" t="s">
        <v>29</v>
      </c>
      <c r="C16" s="127">
        <f>C17+C18+C19+C20</f>
        <v>73422.999999999985</v>
      </c>
      <c r="D16" s="127">
        <f>D17+D18+D19+D20</f>
        <v>57851.633849999998</v>
      </c>
      <c r="E16" s="128">
        <f t="shared" si="0"/>
        <v>78.792250180461181</v>
      </c>
    </row>
    <row r="17" spans="1:15" s="137" customFormat="1" ht="72.75" customHeight="1">
      <c r="A17" s="132" t="s">
        <v>30</v>
      </c>
      <c r="B17" s="133" t="s">
        <v>31</v>
      </c>
      <c r="C17" s="134">
        <v>72717.899999999994</v>
      </c>
      <c r="D17" s="135">
        <v>57086.735829999998</v>
      </c>
      <c r="E17" s="136">
        <f t="shared" si="0"/>
        <v>78.50437901809596</v>
      </c>
    </row>
    <row r="18" spans="1:15" ht="116.25" customHeight="1">
      <c r="A18" s="138" t="s">
        <v>32</v>
      </c>
      <c r="B18" s="133" t="s">
        <v>33</v>
      </c>
      <c r="C18" s="134">
        <v>96.4</v>
      </c>
      <c r="D18" s="139">
        <v>93.640730000000005</v>
      </c>
      <c r="E18" s="136">
        <f t="shared" si="0"/>
        <v>97.137686721991699</v>
      </c>
    </row>
    <row r="19" spans="1:15" ht="45.75" customHeight="1">
      <c r="A19" s="138" t="s">
        <v>34</v>
      </c>
      <c r="B19" s="140" t="s">
        <v>35</v>
      </c>
      <c r="C19" s="134">
        <v>600</v>
      </c>
      <c r="D19" s="135">
        <v>671.25729000000001</v>
      </c>
      <c r="E19" s="136">
        <f t="shared" si="0"/>
        <v>111.87621500000002</v>
      </c>
    </row>
    <row r="20" spans="1:15" ht="44.45" customHeight="1">
      <c r="A20" s="132" t="s">
        <v>36</v>
      </c>
      <c r="B20" s="140" t="s">
        <v>37</v>
      </c>
      <c r="C20" s="134">
        <v>8.6999999999999993</v>
      </c>
      <c r="D20" s="141">
        <v>0</v>
      </c>
      <c r="E20" s="136">
        <f t="shared" si="0"/>
        <v>0</v>
      </c>
    </row>
    <row r="21" spans="1:15" ht="43.5">
      <c r="A21" s="142" t="s">
        <v>38</v>
      </c>
      <c r="B21" s="126" t="s">
        <v>39</v>
      </c>
      <c r="C21" s="127">
        <f>C22</f>
        <v>176.4</v>
      </c>
      <c r="D21" s="127">
        <f>D22</f>
        <v>139.45329999999998</v>
      </c>
      <c r="E21" s="128">
        <f t="shared" si="0"/>
        <v>79.055158730158723</v>
      </c>
    </row>
    <row r="22" spans="1:15" ht="31.5" customHeight="1">
      <c r="A22" s="138" t="s">
        <v>40</v>
      </c>
      <c r="B22" s="143" t="s">
        <v>41</v>
      </c>
      <c r="C22" s="144">
        <f>C23+C24+C25+C26</f>
        <v>176.4</v>
      </c>
      <c r="D22" s="144">
        <f>D23+D24+D25+D26</f>
        <v>139.45329999999998</v>
      </c>
      <c r="E22" s="136">
        <f t="shared" si="0"/>
        <v>79.055158730158723</v>
      </c>
    </row>
    <row r="23" spans="1:15" ht="72.75" customHeight="1">
      <c r="A23" s="132" t="s">
        <v>42</v>
      </c>
      <c r="B23" s="133" t="s">
        <v>43</v>
      </c>
      <c r="C23" s="134">
        <v>67.78</v>
      </c>
      <c r="D23" s="135">
        <v>60.729149999999997</v>
      </c>
      <c r="E23" s="136">
        <f t="shared" si="0"/>
        <v>89.597447624668035</v>
      </c>
    </row>
    <row r="24" spans="1:15" s="129" customFormat="1" ht="72.75" customHeight="1">
      <c r="A24" s="132" t="s">
        <v>44</v>
      </c>
      <c r="B24" s="133" t="s">
        <v>45</v>
      </c>
      <c r="C24" s="134">
        <v>0.83</v>
      </c>
      <c r="D24" s="135">
        <v>0.55081999999999998</v>
      </c>
      <c r="E24" s="136">
        <f t="shared" si="0"/>
        <v>66.36385542168675</v>
      </c>
    </row>
    <row r="25" spans="1:15" s="145" customFormat="1" ht="75" customHeight="1">
      <c r="A25" s="132" t="s">
        <v>46</v>
      </c>
      <c r="B25" s="133" t="s">
        <v>47</v>
      </c>
      <c r="C25" s="134">
        <v>124.82</v>
      </c>
      <c r="D25" s="141">
        <v>91.776420000000002</v>
      </c>
      <c r="E25" s="136">
        <f t="shared" si="0"/>
        <v>73.527014901458102</v>
      </c>
    </row>
    <row r="26" spans="1:15" s="118" customFormat="1" ht="74.25" customHeight="1">
      <c r="A26" s="132" t="s">
        <v>48</v>
      </c>
      <c r="B26" s="133" t="s">
        <v>49</v>
      </c>
      <c r="C26" s="134">
        <v>-17.03</v>
      </c>
      <c r="D26" s="141">
        <v>-13.60309</v>
      </c>
      <c r="E26" s="136">
        <f>D26*100/C26</f>
        <v>79.877216676453315</v>
      </c>
    </row>
    <row r="27" spans="1:15" s="118" customFormat="1" ht="15" customHeight="1">
      <c r="A27" s="146" t="s">
        <v>50</v>
      </c>
      <c r="B27" s="126" t="s">
        <v>51</v>
      </c>
      <c r="C27" s="127">
        <f>C28+C32+C33</f>
        <v>9125</v>
      </c>
      <c r="D27" s="127">
        <f>D28+D32+D33</f>
        <v>6742.8365399999993</v>
      </c>
      <c r="E27" s="128">
        <f t="shared" si="0"/>
        <v>73.894099068493148</v>
      </c>
    </row>
    <row r="28" spans="1:15" ht="28.5" customHeight="1">
      <c r="A28" s="147" t="s">
        <v>52</v>
      </c>
      <c r="B28" s="148" t="s">
        <v>53</v>
      </c>
      <c r="C28" s="141">
        <f>C29+C30+C31</f>
        <v>3641.4</v>
      </c>
      <c r="D28" s="141">
        <f>D29+D30+D31</f>
        <v>2555.2384200000001</v>
      </c>
      <c r="E28" s="136">
        <f t="shared" si="0"/>
        <v>70.17186851211072</v>
      </c>
    </row>
    <row r="29" spans="1:15" ht="31.5" customHeight="1">
      <c r="A29" s="132" t="s">
        <v>54</v>
      </c>
      <c r="B29" s="148" t="s">
        <v>55</v>
      </c>
      <c r="C29" s="141">
        <v>2495.1</v>
      </c>
      <c r="D29" s="149">
        <f>1583.37262+0.00004</f>
        <v>1583.37266</v>
      </c>
      <c r="E29" s="136">
        <f t="shared" si="0"/>
        <v>63.459286601739414</v>
      </c>
    </row>
    <row r="30" spans="1:15" s="129" customFormat="1" ht="46.5" customHeight="1">
      <c r="A30" s="132" t="s">
        <v>56</v>
      </c>
      <c r="B30" s="148" t="s">
        <v>57</v>
      </c>
      <c r="C30" s="141">
        <v>951.4</v>
      </c>
      <c r="D30" s="135">
        <v>971.86576000000002</v>
      </c>
      <c r="E30" s="136">
        <f t="shared" si="0"/>
        <v>102.15112045406769</v>
      </c>
    </row>
    <row r="31" spans="1:15" s="118" customFormat="1" ht="28.5" customHeight="1">
      <c r="A31" s="132" t="s">
        <v>58</v>
      </c>
      <c r="B31" s="143" t="s">
        <v>59</v>
      </c>
      <c r="C31" s="141">
        <v>194.9</v>
      </c>
      <c r="D31" s="141">
        <v>0</v>
      </c>
      <c r="E31" s="136">
        <f>D31*100/C31</f>
        <v>0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</row>
    <row r="32" spans="1:15" s="118" customFormat="1" ht="30">
      <c r="A32" s="150" t="s">
        <v>60</v>
      </c>
      <c r="B32" s="133" t="s">
        <v>61</v>
      </c>
      <c r="C32" s="134">
        <v>4083.6</v>
      </c>
      <c r="D32" s="134">
        <v>2764.8343199999999</v>
      </c>
      <c r="E32" s="136">
        <f t="shared" si="0"/>
        <v>67.705806641198933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</row>
    <row r="33" spans="1:15" s="118" customFormat="1" ht="16.5" customHeight="1">
      <c r="A33" s="150" t="s">
        <v>62</v>
      </c>
      <c r="B33" s="133" t="s">
        <v>63</v>
      </c>
      <c r="C33" s="134">
        <v>1400</v>
      </c>
      <c r="D33" s="134">
        <v>1422.7637999999999</v>
      </c>
      <c r="E33" s="136">
        <f t="shared" si="0"/>
        <v>101.62598571428572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</row>
    <row r="34" spans="1:15" s="145" customFormat="1" ht="23.25" customHeight="1">
      <c r="A34" s="151" t="s">
        <v>64</v>
      </c>
      <c r="B34" s="126" t="s">
        <v>65</v>
      </c>
      <c r="C34" s="127">
        <f>C35</f>
        <v>52.4</v>
      </c>
      <c r="D34" s="127">
        <f>D35</f>
        <v>49.488430000000001</v>
      </c>
      <c r="E34" s="152">
        <f>E35</f>
        <v>94.443568702290079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</row>
    <row r="35" spans="1:15" s="145" customFormat="1" ht="45">
      <c r="A35" s="153" t="s">
        <v>66</v>
      </c>
      <c r="B35" s="154" t="s">
        <v>67</v>
      </c>
      <c r="C35" s="134">
        <v>52.4</v>
      </c>
      <c r="D35" s="141">
        <v>49.488430000000001</v>
      </c>
      <c r="E35" s="136">
        <f>D35*100/C35</f>
        <v>94.443568702290079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</row>
    <row r="36" spans="1:15" s="118" customFormat="1" ht="43.5">
      <c r="A36" s="155" t="s">
        <v>68</v>
      </c>
      <c r="B36" s="156" t="s">
        <v>69</v>
      </c>
      <c r="C36" s="127">
        <f>C37</f>
        <v>0.8</v>
      </c>
      <c r="D36" s="127">
        <f>D37</f>
        <v>0.81342999999999999</v>
      </c>
      <c r="E36" s="128">
        <f>D36*100/C36</f>
        <v>101.67874999999999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</row>
    <row r="37" spans="1:15" s="118" customFormat="1">
      <c r="A37" s="157" t="s">
        <v>70</v>
      </c>
      <c r="B37" s="154" t="s">
        <v>71</v>
      </c>
      <c r="C37" s="158">
        <v>0.8</v>
      </c>
      <c r="D37" s="134">
        <v>0.81342999999999999</v>
      </c>
      <c r="E37" s="136">
        <v>0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1:15" s="129" customFormat="1" ht="43.5" customHeight="1">
      <c r="A38" s="159" t="s">
        <v>72</v>
      </c>
      <c r="B38" s="126" t="s">
        <v>73</v>
      </c>
      <c r="C38" s="127">
        <f>C39+C41+C47</f>
        <v>11035.329359999998</v>
      </c>
      <c r="D38" s="127">
        <f>D39+D41+D47</f>
        <v>9351.8740799999996</v>
      </c>
      <c r="E38" s="128">
        <f>D38*100/C38</f>
        <v>84.744856949154084</v>
      </c>
    </row>
    <row r="39" spans="1:15" s="160" customFormat="1" ht="30" customHeight="1">
      <c r="A39" s="159" t="s">
        <v>74</v>
      </c>
      <c r="B39" s="126" t="s">
        <v>75</v>
      </c>
      <c r="C39" s="127">
        <f>C40</f>
        <v>0.93303999999999998</v>
      </c>
      <c r="D39" s="127">
        <f>D40</f>
        <v>0.93303999999999998</v>
      </c>
      <c r="E39" s="128">
        <f>D39*100/C39</f>
        <v>100</v>
      </c>
    </row>
    <row r="40" spans="1:15" ht="42.75" customHeight="1">
      <c r="A40" s="161" t="s">
        <v>76</v>
      </c>
      <c r="B40" s="133" t="s">
        <v>77</v>
      </c>
      <c r="C40" s="141">
        <v>0.93303999999999998</v>
      </c>
      <c r="D40" s="141">
        <v>0.93303999999999998</v>
      </c>
      <c r="E40" s="136">
        <f>D40*100/C40</f>
        <v>100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</row>
    <row r="41" spans="1:15" ht="101.25" customHeight="1">
      <c r="A41" s="162" t="s">
        <v>78</v>
      </c>
      <c r="B41" s="126" t="s">
        <v>79</v>
      </c>
      <c r="C41" s="127">
        <f>C42+C45</f>
        <v>11034.396319999998</v>
      </c>
      <c r="D41" s="127">
        <f>D42+D45</f>
        <v>9350.9410399999997</v>
      </c>
      <c r="E41" s="128">
        <f t="shared" si="0"/>
        <v>84.743567013732218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</row>
    <row r="42" spans="1:15" ht="72.75" customHeight="1">
      <c r="A42" s="132" t="s">
        <v>80</v>
      </c>
      <c r="B42" s="133" t="s">
        <v>81</v>
      </c>
      <c r="C42" s="141">
        <f>C43+C44</f>
        <v>10754.657169999999</v>
      </c>
      <c r="D42" s="141">
        <f>D43+D44</f>
        <v>9027.703309999999</v>
      </c>
      <c r="E42" s="136">
        <f t="shared" si="0"/>
        <v>83.942269542377247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</row>
    <row r="43" spans="1:15" ht="73.900000000000006" customHeight="1">
      <c r="A43" s="132" t="s">
        <v>82</v>
      </c>
      <c r="B43" s="133" t="s">
        <v>83</v>
      </c>
      <c r="C43" s="134">
        <v>9439.5541699999994</v>
      </c>
      <c r="D43" s="135">
        <v>8111.0137999999997</v>
      </c>
      <c r="E43" s="136">
        <f t="shared" si="0"/>
        <v>85.925814439179177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</row>
    <row r="44" spans="1:15" ht="85.5" customHeight="1">
      <c r="A44" s="132" t="s">
        <v>84</v>
      </c>
      <c r="B44" s="133" t="s">
        <v>85</v>
      </c>
      <c r="C44" s="134">
        <v>1315.1030000000001</v>
      </c>
      <c r="D44" s="135">
        <v>916.68951000000004</v>
      </c>
      <c r="E44" s="136">
        <f>D44*100/C44</f>
        <v>69.704769132151625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</row>
    <row r="45" spans="1:15" ht="86.25" customHeight="1">
      <c r="A45" s="162" t="s">
        <v>86</v>
      </c>
      <c r="B45" s="126" t="s">
        <v>87</v>
      </c>
      <c r="C45" s="163">
        <f>C46</f>
        <v>279.73915</v>
      </c>
      <c r="D45" s="163">
        <f>D46</f>
        <v>323.23773</v>
      </c>
      <c r="E45" s="128">
        <f t="shared" si="0"/>
        <v>115.54969334824962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</row>
    <row r="46" spans="1:15" s="145" customFormat="1" ht="72.75" customHeight="1">
      <c r="A46" s="132" t="s">
        <v>88</v>
      </c>
      <c r="B46" s="133" t="s">
        <v>89</v>
      </c>
      <c r="C46" s="134">
        <v>279.73915</v>
      </c>
      <c r="D46" s="141">
        <v>323.23773</v>
      </c>
      <c r="E46" s="136">
        <f t="shared" si="0"/>
        <v>115.54969334824962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</row>
    <row r="47" spans="1:15" s="145" customFormat="1" ht="54.75" hidden="1" customHeight="1">
      <c r="A47" s="162" t="s">
        <v>90</v>
      </c>
      <c r="B47" s="126" t="s">
        <v>91</v>
      </c>
      <c r="C47" s="163">
        <f>C48</f>
        <v>0</v>
      </c>
      <c r="D47" s="163">
        <f>D48</f>
        <v>0</v>
      </c>
      <c r="E47" s="128" t="e">
        <f t="shared" si="0"/>
        <v>#DIV/0!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  <row r="48" spans="1:15" s="145" customFormat="1" ht="57" hidden="1" customHeight="1">
      <c r="A48" s="132" t="s">
        <v>90</v>
      </c>
      <c r="B48" s="133" t="s">
        <v>92</v>
      </c>
      <c r="C48" s="134">
        <v>0</v>
      </c>
      <c r="D48" s="141">
        <v>0</v>
      </c>
      <c r="E48" s="136" t="e">
        <f t="shared" si="0"/>
        <v>#DIV/0!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</row>
    <row r="49" spans="1:15" s="118" customFormat="1" ht="30.75" customHeight="1">
      <c r="A49" s="155" t="s">
        <v>93</v>
      </c>
      <c r="B49" s="156" t="s">
        <v>94</v>
      </c>
      <c r="C49" s="127">
        <f>C50</f>
        <v>1207.5999999999999</v>
      </c>
      <c r="D49" s="127">
        <f>D50</f>
        <v>1007.07889</v>
      </c>
      <c r="E49" s="128">
        <f>D49*100/C49</f>
        <v>83.39507204372309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1:15" s="118" customFormat="1" ht="17.25" customHeight="1">
      <c r="A50" s="164" t="s">
        <v>95</v>
      </c>
      <c r="B50" s="154" t="s">
        <v>96</v>
      </c>
      <c r="C50" s="141">
        <f>C51+C52+C54+C53+C55+C56</f>
        <v>1207.5999999999999</v>
      </c>
      <c r="D50" s="141">
        <f>D51+D52+D54+D53+D55+D56</f>
        <v>1007.07889</v>
      </c>
      <c r="E50" s="136">
        <f t="shared" si="0"/>
        <v>83.39507204372309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1:15" s="118" customFormat="1" ht="30" customHeight="1">
      <c r="A51" s="164" t="s">
        <v>97</v>
      </c>
      <c r="B51" s="154" t="s">
        <v>98</v>
      </c>
      <c r="C51" s="134">
        <v>120</v>
      </c>
      <c r="D51" s="134">
        <v>109.55688000000001</v>
      </c>
      <c r="E51" s="136">
        <f t="shared" si="0"/>
        <v>91.297399999999996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1:15" s="118" customFormat="1" ht="30" hidden="1">
      <c r="A52" s="164" t="s">
        <v>99</v>
      </c>
      <c r="B52" s="154" t="s">
        <v>100</v>
      </c>
      <c r="C52" s="134">
        <v>0</v>
      </c>
      <c r="D52" s="134">
        <v>0</v>
      </c>
      <c r="E52" s="136">
        <v>0</v>
      </c>
      <c r="F52" s="129"/>
      <c r="G52" s="129"/>
      <c r="H52" s="129"/>
      <c r="I52" s="129"/>
      <c r="J52" s="129"/>
      <c r="K52" s="129"/>
      <c r="L52" s="129"/>
      <c r="M52" s="129"/>
      <c r="N52" s="129"/>
      <c r="O52" s="129"/>
    </row>
    <row r="53" spans="1:15" s="118" customFormat="1">
      <c r="A53" s="164" t="s">
        <v>101</v>
      </c>
      <c r="B53" s="154" t="s">
        <v>102</v>
      </c>
      <c r="C53" s="134">
        <v>1.1000000000000001</v>
      </c>
      <c r="D53" s="134">
        <v>0.64170000000000005</v>
      </c>
      <c r="E53" s="136">
        <v>0</v>
      </c>
      <c r="F53" s="129"/>
      <c r="G53" s="129"/>
      <c r="H53" s="129"/>
      <c r="I53" s="129"/>
      <c r="J53" s="129"/>
      <c r="K53" s="129"/>
      <c r="L53" s="129"/>
      <c r="M53" s="129"/>
      <c r="N53" s="129"/>
      <c r="O53" s="129"/>
    </row>
    <row r="54" spans="1:15" s="129" customFormat="1" ht="16.5" hidden="1" customHeight="1">
      <c r="A54" s="164" t="s">
        <v>103</v>
      </c>
      <c r="B54" s="154" t="s">
        <v>104</v>
      </c>
      <c r="C54" s="134">
        <v>0</v>
      </c>
      <c r="D54" s="141">
        <v>-5.0000000000000002E-5</v>
      </c>
      <c r="E54" s="136" t="e">
        <f t="shared" si="0"/>
        <v>#DIV/0!</v>
      </c>
    </row>
    <row r="55" spans="1:15" s="129" customFormat="1" ht="16.5" customHeight="1">
      <c r="A55" s="164" t="s">
        <v>105</v>
      </c>
      <c r="B55" s="154" t="s">
        <v>106</v>
      </c>
      <c r="C55" s="134">
        <v>1086.0999999999999</v>
      </c>
      <c r="D55" s="141">
        <v>896.55208000000005</v>
      </c>
      <c r="E55" s="136">
        <f t="shared" si="0"/>
        <v>82.547839057177057</v>
      </c>
    </row>
    <row r="56" spans="1:15" s="129" customFormat="1" ht="16.5" customHeight="1">
      <c r="A56" s="164" t="s">
        <v>107</v>
      </c>
      <c r="B56" s="154" t="s">
        <v>108</v>
      </c>
      <c r="C56" s="134">
        <v>0.4</v>
      </c>
      <c r="D56" s="141">
        <v>0.32828000000000002</v>
      </c>
      <c r="E56" s="136">
        <f t="shared" si="0"/>
        <v>82.070000000000007</v>
      </c>
    </row>
    <row r="57" spans="1:15" ht="42" customHeight="1">
      <c r="A57" s="159" t="s">
        <v>109</v>
      </c>
      <c r="B57" s="126" t="s">
        <v>110</v>
      </c>
      <c r="C57" s="127">
        <f>C58+C59</f>
        <v>15229.395640000001</v>
      </c>
      <c r="D57" s="127">
        <f>D58+D59</f>
        <v>11690.34561</v>
      </c>
      <c r="E57" s="128">
        <f t="shared" si="0"/>
        <v>76.76171718393941</v>
      </c>
      <c r="F57" s="129"/>
      <c r="G57" s="129"/>
      <c r="H57" s="129"/>
      <c r="I57" s="129"/>
      <c r="J57" s="129"/>
      <c r="K57" s="129"/>
      <c r="L57" s="129"/>
      <c r="M57" s="129"/>
      <c r="N57" s="129"/>
      <c r="O57" s="129"/>
    </row>
    <row r="58" spans="1:15" s="129" customFormat="1" ht="29.25" customHeight="1">
      <c r="A58" s="132" t="s">
        <v>111</v>
      </c>
      <c r="B58" s="154" t="s">
        <v>112</v>
      </c>
      <c r="C58" s="141">
        <v>13566.727000000001</v>
      </c>
      <c r="D58" s="141">
        <v>10027.67697</v>
      </c>
      <c r="E58" s="136">
        <f t="shared" si="0"/>
        <v>73.913752152600992</v>
      </c>
    </row>
    <row r="59" spans="1:15" s="129" customFormat="1" ht="29.25" customHeight="1">
      <c r="A59" s="132" t="s">
        <v>113</v>
      </c>
      <c r="B59" s="154" t="s">
        <v>114</v>
      </c>
      <c r="C59" s="141">
        <v>1662.6686400000001</v>
      </c>
      <c r="D59" s="141">
        <v>1662.6686400000001</v>
      </c>
      <c r="E59" s="136">
        <f t="shared" si="0"/>
        <v>100</v>
      </c>
    </row>
    <row r="60" spans="1:15" ht="29.25">
      <c r="A60" s="159" t="s">
        <v>115</v>
      </c>
      <c r="B60" s="126" t="s">
        <v>116</v>
      </c>
      <c r="C60" s="127">
        <f>C63+C61</f>
        <v>637.39800000000002</v>
      </c>
      <c r="D60" s="127">
        <f>D63+D61</f>
        <v>508.52763000000004</v>
      </c>
      <c r="E60" s="128">
        <f t="shared" si="0"/>
        <v>79.781805088814224</v>
      </c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pans="1:15" ht="90">
      <c r="A61" s="165" t="s">
        <v>117</v>
      </c>
      <c r="B61" s="133" t="s">
        <v>118</v>
      </c>
      <c r="C61" s="141">
        <f>C62</f>
        <v>113.898</v>
      </c>
      <c r="D61" s="141">
        <f>D62</f>
        <v>113.898</v>
      </c>
      <c r="E61" s="136">
        <v>0</v>
      </c>
      <c r="F61" s="129"/>
      <c r="G61" s="129"/>
      <c r="H61" s="129"/>
      <c r="I61" s="129"/>
      <c r="J61" s="129"/>
      <c r="K61" s="129"/>
      <c r="L61" s="129"/>
      <c r="M61" s="129"/>
      <c r="N61" s="129"/>
      <c r="O61" s="129"/>
    </row>
    <row r="62" spans="1:15" ht="90">
      <c r="A62" s="165" t="s">
        <v>119</v>
      </c>
      <c r="B62" s="133" t="s">
        <v>120</v>
      </c>
      <c r="C62" s="141">
        <v>113.898</v>
      </c>
      <c r="D62" s="141">
        <v>113.898</v>
      </c>
      <c r="E62" s="136">
        <v>0</v>
      </c>
      <c r="F62" s="129"/>
      <c r="G62" s="129"/>
      <c r="H62" s="129"/>
      <c r="I62" s="129"/>
      <c r="J62" s="129"/>
      <c r="K62" s="129"/>
      <c r="L62" s="129"/>
      <c r="M62" s="129"/>
      <c r="N62" s="129"/>
      <c r="O62" s="129"/>
    </row>
    <row r="63" spans="1:15" ht="30">
      <c r="A63" s="166" t="s">
        <v>121</v>
      </c>
      <c r="B63" s="133" t="s">
        <v>122</v>
      </c>
      <c r="C63" s="141">
        <f>C64+C65</f>
        <v>523.5</v>
      </c>
      <c r="D63" s="149">
        <f>D64+D65</f>
        <v>394.62963000000002</v>
      </c>
      <c r="E63" s="136">
        <f t="shared" si="0"/>
        <v>75.382928366762187</v>
      </c>
      <c r="F63" s="129"/>
      <c r="G63" s="129"/>
      <c r="H63" s="129"/>
      <c r="I63" s="129"/>
      <c r="J63" s="129"/>
      <c r="K63" s="129"/>
      <c r="L63" s="129"/>
      <c r="M63" s="129"/>
      <c r="N63" s="129"/>
      <c r="O63" s="129"/>
    </row>
    <row r="64" spans="1:15" ht="45">
      <c r="A64" s="166" t="s">
        <v>123</v>
      </c>
      <c r="B64" s="133" t="s">
        <v>124</v>
      </c>
      <c r="C64" s="134">
        <v>500</v>
      </c>
      <c r="D64" s="135">
        <v>379.20965000000001</v>
      </c>
      <c r="E64" s="136">
        <f t="shared" si="0"/>
        <v>75.841930000000005</v>
      </c>
      <c r="F64" s="129"/>
      <c r="G64" s="129"/>
      <c r="H64" s="129"/>
      <c r="I64" s="129"/>
      <c r="J64" s="129"/>
      <c r="K64" s="129"/>
      <c r="L64" s="129"/>
      <c r="M64" s="129"/>
      <c r="N64" s="129"/>
      <c r="O64" s="129"/>
    </row>
    <row r="65" spans="1:15" ht="45">
      <c r="A65" s="166" t="s">
        <v>125</v>
      </c>
      <c r="B65" s="133" t="s">
        <v>126</v>
      </c>
      <c r="C65" s="134">
        <v>23.5</v>
      </c>
      <c r="D65" s="135">
        <v>15.419980000000001</v>
      </c>
      <c r="E65" s="136">
        <f t="shared" si="0"/>
        <v>65.616936170212767</v>
      </c>
      <c r="F65" s="129"/>
      <c r="G65" s="129"/>
      <c r="H65" s="129"/>
      <c r="I65" s="129"/>
      <c r="J65" s="129"/>
      <c r="K65" s="129"/>
      <c r="L65" s="129"/>
      <c r="M65" s="129"/>
      <c r="N65" s="129"/>
      <c r="O65" s="129"/>
    </row>
    <row r="66" spans="1:15">
      <c r="A66" s="159" t="s">
        <v>127</v>
      </c>
      <c r="B66" s="126" t="s">
        <v>128</v>
      </c>
      <c r="C66" s="127">
        <f>C67+C68+C70+C71+C73+C74+C75+C72+C69</f>
        <v>687.65499999999997</v>
      </c>
      <c r="D66" s="127">
        <f>D67+D68+D70+D71+D73+D74+D75+D72+D69</f>
        <v>799.07223999999997</v>
      </c>
      <c r="E66" s="128">
        <f t="shared" si="0"/>
        <v>116.20249107473953</v>
      </c>
      <c r="F66" s="129"/>
      <c r="G66" s="129"/>
      <c r="H66" s="129"/>
      <c r="I66" s="129"/>
      <c r="J66" s="129"/>
      <c r="K66" s="129"/>
      <c r="L66" s="129"/>
      <c r="M66" s="129"/>
      <c r="N66" s="129"/>
      <c r="O66" s="129"/>
    </row>
    <row r="67" spans="1:15" ht="30">
      <c r="A67" s="161" t="s">
        <v>129</v>
      </c>
      <c r="B67" s="133" t="s">
        <v>130</v>
      </c>
      <c r="C67" s="134">
        <f>22.1+5</f>
        <v>27.1</v>
      </c>
      <c r="D67" s="141">
        <f>29.30605+4.19724</f>
        <v>33.50329</v>
      </c>
      <c r="E67" s="136">
        <f t="shared" si="0"/>
        <v>123.62837638376384</v>
      </c>
      <c r="F67" s="129"/>
      <c r="G67" s="129"/>
      <c r="H67" s="129"/>
      <c r="I67" s="129"/>
      <c r="J67" s="129"/>
      <c r="K67" s="129"/>
      <c r="L67" s="129"/>
      <c r="M67" s="129"/>
      <c r="N67" s="129"/>
      <c r="O67" s="129"/>
    </row>
    <row r="68" spans="1:15" s="129" customFormat="1" ht="59.25" hidden="1" customHeight="1">
      <c r="A68" s="167" t="s">
        <v>131</v>
      </c>
      <c r="B68" s="148" t="s">
        <v>132</v>
      </c>
      <c r="C68" s="134">
        <v>0</v>
      </c>
      <c r="D68" s="135">
        <v>0</v>
      </c>
      <c r="E68" s="136" t="e">
        <f t="shared" si="0"/>
        <v>#DIV/0!</v>
      </c>
    </row>
    <row r="69" spans="1:15" s="129" customFormat="1" ht="59.25" customHeight="1">
      <c r="A69" s="167" t="s">
        <v>133</v>
      </c>
      <c r="B69" s="148" t="s">
        <v>134</v>
      </c>
      <c r="C69" s="134">
        <v>10.5</v>
      </c>
      <c r="D69" s="135">
        <v>0</v>
      </c>
      <c r="E69" s="136">
        <v>0</v>
      </c>
    </row>
    <row r="70" spans="1:15" s="129" customFormat="1" ht="117" customHeight="1">
      <c r="A70" s="132" t="s">
        <v>135</v>
      </c>
      <c r="B70" s="133" t="s">
        <v>136</v>
      </c>
      <c r="C70" s="141">
        <v>150</v>
      </c>
      <c r="D70" s="135">
        <v>88.995850000000004</v>
      </c>
      <c r="E70" s="136">
        <f t="shared" si="0"/>
        <v>59.33056666666667</v>
      </c>
    </row>
    <row r="71" spans="1:15" s="129" customFormat="1" ht="60">
      <c r="A71" s="132" t="s">
        <v>137</v>
      </c>
      <c r="B71" s="133" t="s">
        <v>138</v>
      </c>
      <c r="C71" s="134">
        <v>87.343999999999994</v>
      </c>
      <c r="D71" s="135">
        <v>102.5</v>
      </c>
      <c r="E71" s="136">
        <f t="shared" si="0"/>
        <v>117.35207913537279</v>
      </c>
    </row>
    <row r="72" spans="1:15" s="129" customFormat="1" ht="30">
      <c r="A72" s="132" t="s">
        <v>139</v>
      </c>
      <c r="B72" s="154" t="s">
        <v>140</v>
      </c>
      <c r="C72" s="134">
        <v>2</v>
      </c>
      <c r="D72" s="135">
        <v>0</v>
      </c>
      <c r="E72" s="136">
        <f t="shared" si="0"/>
        <v>0</v>
      </c>
    </row>
    <row r="73" spans="1:15" ht="30" customHeight="1">
      <c r="A73" s="168" t="s">
        <v>141</v>
      </c>
      <c r="B73" s="154" t="s">
        <v>142</v>
      </c>
      <c r="C73" s="134">
        <v>10</v>
      </c>
      <c r="D73" s="141">
        <v>3.7160000000000002</v>
      </c>
      <c r="E73" s="136">
        <f t="shared" si="0"/>
        <v>37.160000000000004</v>
      </c>
      <c r="F73" s="129"/>
      <c r="G73" s="129"/>
      <c r="H73" s="129"/>
      <c r="I73" s="129"/>
      <c r="J73" s="129"/>
      <c r="K73" s="129"/>
      <c r="L73" s="129"/>
      <c r="M73" s="129"/>
      <c r="N73" s="129"/>
      <c r="O73" s="129"/>
    </row>
    <row r="74" spans="1:15" ht="61.5" customHeight="1">
      <c r="A74" s="169" t="s">
        <v>143</v>
      </c>
      <c r="B74" s="154" t="s">
        <v>144</v>
      </c>
      <c r="C74" s="134">
        <v>31</v>
      </c>
      <c r="D74" s="135">
        <v>29</v>
      </c>
      <c r="E74" s="136">
        <f t="shared" si="0"/>
        <v>93.548387096774192</v>
      </c>
      <c r="F74" s="129"/>
      <c r="G74" s="129"/>
      <c r="H74" s="129"/>
      <c r="I74" s="129"/>
      <c r="J74" s="129"/>
      <c r="K74" s="129"/>
      <c r="L74" s="129"/>
      <c r="M74" s="129"/>
      <c r="N74" s="129"/>
      <c r="O74" s="129"/>
    </row>
    <row r="75" spans="1:15" s="129" customFormat="1" ht="45">
      <c r="A75" s="170" t="s">
        <v>145</v>
      </c>
      <c r="B75" s="133" t="s">
        <v>146</v>
      </c>
      <c r="C75" s="141">
        <v>369.71100000000001</v>
      </c>
      <c r="D75" s="135">
        <v>541.35709999999995</v>
      </c>
      <c r="E75" s="136">
        <f t="shared" si="0"/>
        <v>146.42710116820973</v>
      </c>
    </row>
    <row r="76" spans="1:15" ht="15.75" customHeight="1">
      <c r="A76" s="159" t="s">
        <v>147</v>
      </c>
      <c r="B76" s="126" t="s">
        <v>148</v>
      </c>
      <c r="C76" s="127">
        <f>C77+C78</f>
        <v>123</v>
      </c>
      <c r="D76" s="127">
        <f>D77+D78</f>
        <v>123.06187</v>
      </c>
      <c r="E76" s="128">
        <f t="shared" si="0"/>
        <v>100.05030081300814</v>
      </c>
      <c r="F76" s="129"/>
      <c r="G76" s="129"/>
      <c r="H76" s="129"/>
      <c r="I76" s="129"/>
      <c r="J76" s="129"/>
      <c r="K76" s="129"/>
      <c r="L76" s="129"/>
      <c r="M76" s="129"/>
      <c r="N76" s="129"/>
      <c r="O76" s="129"/>
    </row>
    <row r="77" spans="1:15">
      <c r="A77" s="166" t="s">
        <v>149</v>
      </c>
      <c r="B77" s="133" t="s">
        <v>150</v>
      </c>
      <c r="C77" s="134">
        <v>0</v>
      </c>
      <c r="D77" s="135">
        <v>1.49091</v>
      </c>
      <c r="E77" s="136">
        <v>0</v>
      </c>
      <c r="F77" s="129"/>
      <c r="G77" s="129"/>
      <c r="H77" s="129"/>
      <c r="I77" s="129"/>
      <c r="J77" s="129"/>
      <c r="K77" s="129"/>
      <c r="L77" s="129"/>
      <c r="M77" s="129"/>
      <c r="N77" s="129"/>
      <c r="O77" s="129"/>
    </row>
    <row r="78" spans="1:15">
      <c r="A78" s="166" t="s">
        <v>151</v>
      </c>
      <c r="B78" s="133" t="s">
        <v>152</v>
      </c>
      <c r="C78" s="134">
        <v>123</v>
      </c>
      <c r="D78" s="135">
        <v>121.57096</v>
      </c>
      <c r="E78" s="136">
        <f t="shared" si="0"/>
        <v>98.83817886178862</v>
      </c>
      <c r="F78" s="129"/>
      <c r="G78" s="129"/>
      <c r="H78" s="129"/>
      <c r="I78" s="129"/>
      <c r="J78" s="129"/>
      <c r="K78" s="129"/>
      <c r="L78" s="129"/>
      <c r="M78" s="129"/>
      <c r="N78" s="129"/>
      <c r="O78" s="129"/>
    </row>
    <row r="79" spans="1:15" s="129" customFormat="1" ht="14.25">
      <c r="A79" s="159" t="s">
        <v>153</v>
      </c>
      <c r="B79" s="126" t="s">
        <v>154</v>
      </c>
      <c r="C79" s="127">
        <f>C80+C97+C100</f>
        <v>879482.83680000005</v>
      </c>
      <c r="D79" s="127">
        <f>D80+D97+D100</f>
        <v>641691.12029999995</v>
      </c>
      <c r="E79" s="128">
        <f t="shared" si="0"/>
        <v>72.962324385407484</v>
      </c>
    </row>
    <row r="80" spans="1:15" s="129" customFormat="1" ht="29.25" customHeight="1">
      <c r="A80" s="159" t="s">
        <v>155</v>
      </c>
      <c r="B80" s="126" t="s">
        <v>156</v>
      </c>
      <c r="C80" s="127">
        <f>C81+C84+C90+C95</f>
        <v>880452.80924000009</v>
      </c>
      <c r="D80" s="127">
        <f>D81+D84+D90+D95</f>
        <v>642701.09273999999</v>
      </c>
      <c r="E80" s="128">
        <f t="shared" si="0"/>
        <v>72.996654220999588</v>
      </c>
    </row>
    <row r="81" spans="1:15" ht="27.75" customHeight="1">
      <c r="A81" s="171" t="s">
        <v>157</v>
      </c>
      <c r="B81" s="172" t="s">
        <v>158</v>
      </c>
      <c r="C81" s="127">
        <f>C82+C83</f>
        <v>167826.4</v>
      </c>
      <c r="D81" s="127">
        <f>D82+D83</f>
        <v>127610</v>
      </c>
      <c r="E81" s="128">
        <f t="shared" si="0"/>
        <v>76.036904801628353</v>
      </c>
      <c r="F81" s="129"/>
      <c r="G81" s="129"/>
      <c r="H81" s="129"/>
      <c r="I81" s="129"/>
      <c r="J81" s="129"/>
      <c r="K81" s="129"/>
      <c r="L81" s="129"/>
      <c r="M81" s="129"/>
      <c r="N81" s="129"/>
      <c r="O81" s="129"/>
    </row>
    <row r="82" spans="1:15" ht="30.75" customHeight="1">
      <c r="A82" s="173" t="s">
        <v>159</v>
      </c>
      <c r="B82" s="174" t="s">
        <v>160</v>
      </c>
      <c r="C82" s="134">
        <v>112090.8</v>
      </c>
      <c r="D82" s="135">
        <v>84069</v>
      </c>
      <c r="E82" s="136">
        <f t="shared" si="0"/>
        <v>75.000802920489463</v>
      </c>
      <c r="F82" s="129"/>
      <c r="G82" s="129"/>
      <c r="H82" s="129"/>
      <c r="I82" s="129"/>
      <c r="J82" s="129"/>
      <c r="K82" s="129"/>
      <c r="L82" s="129"/>
      <c r="M82" s="129"/>
      <c r="N82" s="129"/>
      <c r="O82" s="129"/>
    </row>
    <row r="83" spans="1:15" ht="30.75" customHeight="1">
      <c r="A83" s="166" t="s">
        <v>161</v>
      </c>
      <c r="B83" s="133" t="s">
        <v>162</v>
      </c>
      <c r="C83" s="134">
        <v>55735.6</v>
      </c>
      <c r="D83" s="135">
        <v>43541</v>
      </c>
      <c r="E83" s="136">
        <f t="shared" si="0"/>
        <v>78.120626673077894</v>
      </c>
      <c r="F83" s="129"/>
      <c r="G83" s="129"/>
      <c r="H83" s="129"/>
      <c r="I83" s="129"/>
      <c r="J83" s="129"/>
      <c r="K83" s="129"/>
      <c r="L83" s="129"/>
      <c r="M83" s="129"/>
      <c r="N83" s="129"/>
      <c r="O83" s="129"/>
    </row>
    <row r="84" spans="1:15" ht="30.75" customHeight="1">
      <c r="A84" s="175" t="s">
        <v>163</v>
      </c>
      <c r="B84" s="176" t="s">
        <v>164</v>
      </c>
      <c r="C84" s="127">
        <f>C89+C85+C86+C87+C88</f>
        <v>122262.66799999999</v>
      </c>
      <c r="D84" s="127">
        <f>D89+D85+D86+D87+D88</f>
        <v>77725.093129999994</v>
      </c>
      <c r="E84" s="128">
        <f t="shared" si="0"/>
        <v>63.572220696181766</v>
      </c>
      <c r="F84" s="129"/>
      <c r="G84" s="129"/>
      <c r="H84" s="129"/>
      <c r="I84" s="129"/>
      <c r="J84" s="129"/>
      <c r="K84" s="129"/>
      <c r="L84" s="129"/>
      <c r="M84" s="129"/>
      <c r="N84" s="129"/>
      <c r="O84" s="129"/>
    </row>
    <row r="85" spans="1:15" ht="46.5" customHeight="1">
      <c r="A85" s="177" t="s">
        <v>165</v>
      </c>
      <c r="B85" s="178" t="s">
        <v>166</v>
      </c>
      <c r="C85" s="141">
        <v>37801.800000000003</v>
      </c>
      <c r="D85" s="141">
        <v>18066.876370000002</v>
      </c>
      <c r="E85" s="136">
        <f t="shared" si="0"/>
        <v>47.793693342645057</v>
      </c>
      <c r="F85" s="129"/>
      <c r="G85" s="129"/>
      <c r="H85" s="129"/>
      <c r="I85" s="129"/>
      <c r="J85" s="129"/>
      <c r="K85" s="129"/>
      <c r="L85" s="129"/>
      <c r="M85" s="129"/>
      <c r="N85" s="129"/>
      <c r="O85" s="129"/>
    </row>
    <row r="86" spans="1:15" ht="60" customHeight="1">
      <c r="A86" s="177" t="s">
        <v>167</v>
      </c>
      <c r="B86" s="178" t="s">
        <v>168</v>
      </c>
      <c r="C86" s="141">
        <v>786.64</v>
      </c>
      <c r="D86" s="141">
        <v>595.31204000000002</v>
      </c>
      <c r="E86" s="136">
        <f t="shared" si="0"/>
        <v>75.677824672022794</v>
      </c>
      <c r="F86" s="129"/>
      <c r="G86" s="129"/>
      <c r="H86" s="129"/>
      <c r="I86" s="129"/>
      <c r="J86" s="129"/>
      <c r="K86" s="129"/>
      <c r="L86" s="129"/>
      <c r="M86" s="129"/>
      <c r="N86" s="129"/>
      <c r="O86" s="129"/>
    </row>
    <row r="87" spans="1:15" ht="30.75" customHeight="1">
      <c r="A87" s="177" t="s">
        <v>169</v>
      </c>
      <c r="B87" s="178" t="s">
        <v>170</v>
      </c>
      <c r="C87" s="141">
        <v>412.12799999999999</v>
      </c>
      <c r="D87" s="141">
        <v>412.12799999999999</v>
      </c>
      <c r="E87" s="136">
        <f t="shared" si="0"/>
        <v>99.999999999999986</v>
      </c>
      <c r="F87" s="129"/>
      <c r="G87" s="129"/>
      <c r="H87" s="129"/>
      <c r="I87" s="129"/>
      <c r="J87" s="129"/>
      <c r="K87" s="129"/>
      <c r="L87" s="129"/>
      <c r="M87" s="129"/>
      <c r="N87" s="129"/>
      <c r="O87" s="129"/>
    </row>
    <row r="88" spans="1:15" ht="31.5" customHeight="1">
      <c r="A88" s="177" t="s">
        <v>171</v>
      </c>
      <c r="B88" s="178" t="s">
        <v>172</v>
      </c>
      <c r="C88" s="141">
        <v>49.2</v>
      </c>
      <c r="D88" s="141">
        <v>49.2</v>
      </c>
      <c r="E88" s="136">
        <f t="shared" si="0"/>
        <v>100</v>
      </c>
      <c r="F88" s="129"/>
      <c r="G88" s="129"/>
      <c r="H88" s="129"/>
      <c r="I88" s="129"/>
      <c r="J88" s="129"/>
      <c r="K88" s="129"/>
      <c r="L88" s="129"/>
      <c r="M88" s="129"/>
      <c r="N88" s="129"/>
      <c r="O88" s="129"/>
    </row>
    <row r="89" spans="1:15">
      <c r="A89" s="166" t="s">
        <v>173</v>
      </c>
      <c r="B89" s="133" t="s">
        <v>174</v>
      </c>
      <c r="C89" s="141">
        <v>83212.899999999994</v>
      </c>
      <c r="D89" s="141">
        <v>58601.576719999997</v>
      </c>
      <c r="E89" s="136">
        <f t="shared" si="0"/>
        <v>70.423668349498698</v>
      </c>
      <c r="F89" s="129"/>
      <c r="G89" s="129"/>
      <c r="H89" s="129"/>
      <c r="I89" s="129"/>
      <c r="J89" s="129"/>
      <c r="K89" s="129"/>
      <c r="L89" s="129"/>
      <c r="M89" s="129"/>
      <c r="N89" s="129"/>
      <c r="O89" s="129"/>
    </row>
    <row r="90" spans="1:15" ht="28.5">
      <c r="A90" s="175" t="s">
        <v>175</v>
      </c>
      <c r="B90" s="126" t="s">
        <v>176</v>
      </c>
      <c r="C90" s="179">
        <f>C91+C92+C94+C93</f>
        <v>580243.10000000009</v>
      </c>
      <c r="D90" s="179">
        <f>D91+D92+D94+D93</f>
        <v>433356.45857999998</v>
      </c>
      <c r="E90" s="128">
        <f t="shared" si="0"/>
        <v>74.685327336076881</v>
      </c>
      <c r="F90" s="129"/>
      <c r="G90" s="129"/>
      <c r="H90" s="129"/>
      <c r="I90" s="129"/>
      <c r="J90" s="129"/>
      <c r="K90" s="129"/>
      <c r="L90" s="129"/>
      <c r="M90" s="129"/>
      <c r="N90" s="129"/>
      <c r="O90" s="129"/>
    </row>
    <row r="91" spans="1:15" ht="45" customHeight="1">
      <c r="A91" s="180" t="s">
        <v>177</v>
      </c>
      <c r="B91" s="133" t="s">
        <v>178</v>
      </c>
      <c r="C91" s="181">
        <v>14224.3</v>
      </c>
      <c r="D91" s="141">
        <v>7310.7965800000002</v>
      </c>
      <c r="E91" s="136">
        <f t="shared" si="0"/>
        <v>51.396529741358108</v>
      </c>
      <c r="F91" s="129"/>
      <c r="G91" s="129"/>
      <c r="H91" s="129"/>
      <c r="I91" s="129"/>
      <c r="J91" s="129"/>
      <c r="K91" s="129"/>
      <c r="L91" s="129"/>
      <c r="M91" s="129"/>
      <c r="N91" s="129"/>
      <c r="O91" s="129"/>
    </row>
    <row r="92" spans="1:15" s="129" customFormat="1" ht="44.25" customHeight="1">
      <c r="A92" s="173" t="s">
        <v>179</v>
      </c>
      <c r="B92" s="133" t="s">
        <v>180</v>
      </c>
      <c r="C92" s="141">
        <v>19564.5</v>
      </c>
      <c r="D92" s="135">
        <v>7325.8720000000003</v>
      </c>
      <c r="E92" s="136">
        <f t="shared" si="0"/>
        <v>37.444718750798643</v>
      </c>
    </row>
    <row r="93" spans="1:15" s="129" customFormat="1" ht="60.75" customHeight="1">
      <c r="A93" s="173" t="s">
        <v>181</v>
      </c>
      <c r="B93" s="133" t="s">
        <v>182</v>
      </c>
      <c r="C93" s="141">
        <v>93.3</v>
      </c>
      <c r="D93" s="135">
        <v>93.3</v>
      </c>
      <c r="E93" s="136">
        <f t="shared" si="0"/>
        <v>100</v>
      </c>
    </row>
    <row r="94" spans="1:15" s="129" customFormat="1">
      <c r="A94" s="166" t="s">
        <v>183</v>
      </c>
      <c r="B94" s="133" t="s">
        <v>184</v>
      </c>
      <c r="C94" s="182">
        <v>546361</v>
      </c>
      <c r="D94" s="135">
        <v>418626.49</v>
      </c>
      <c r="E94" s="136">
        <f t="shared" ref="E94:E102" si="1">D94*100/C94</f>
        <v>76.620858736256793</v>
      </c>
    </row>
    <row r="95" spans="1:15">
      <c r="A95" s="159" t="s">
        <v>185</v>
      </c>
      <c r="B95" s="126" t="s">
        <v>186</v>
      </c>
      <c r="C95" s="127">
        <f>C96</f>
        <v>10120.641240000001</v>
      </c>
      <c r="D95" s="127">
        <f>D96</f>
        <v>4009.5410299999999</v>
      </c>
      <c r="E95" s="128">
        <f t="shared" si="1"/>
        <v>39.617460345822906</v>
      </c>
      <c r="F95" s="129"/>
      <c r="G95" s="129"/>
      <c r="H95" s="129"/>
      <c r="I95" s="129"/>
      <c r="J95" s="129"/>
      <c r="K95" s="129"/>
      <c r="L95" s="129"/>
      <c r="M95" s="129"/>
      <c r="N95" s="129"/>
      <c r="O95" s="129"/>
    </row>
    <row r="96" spans="1:15" ht="72.75" customHeight="1">
      <c r="A96" s="173" t="s">
        <v>187</v>
      </c>
      <c r="B96" s="154" t="s">
        <v>188</v>
      </c>
      <c r="C96" s="141">
        <v>10120.641240000001</v>
      </c>
      <c r="D96" s="141">
        <v>4009.5410299999999</v>
      </c>
      <c r="E96" s="136">
        <f t="shared" si="1"/>
        <v>39.617460345822906</v>
      </c>
      <c r="F96" s="129"/>
      <c r="G96" s="129"/>
      <c r="H96" s="129"/>
      <c r="I96" s="129"/>
      <c r="J96" s="129"/>
      <c r="K96" s="129"/>
      <c r="L96" s="129"/>
      <c r="M96" s="129"/>
      <c r="N96" s="129"/>
      <c r="O96" s="129"/>
    </row>
    <row r="97" spans="1:15">
      <c r="A97" s="159" t="s">
        <v>189</v>
      </c>
      <c r="B97" s="126" t="s">
        <v>190</v>
      </c>
      <c r="C97" s="183">
        <f>C98+C99</f>
        <v>480</v>
      </c>
      <c r="D97" s="183">
        <f>D98+D99</f>
        <v>440</v>
      </c>
      <c r="E97" s="128">
        <f t="shared" si="1"/>
        <v>91.666666666666671</v>
      </c>
      <c r="F97" s="129"/>
      <c r="G97" s="129"/>
      <c r="H97" s="129"/>
      <c r="I97" s="129"/>
      <c r="J97" s="129"/>
      <c r="K97" s="129"/>
      <c r="L97" s="129"/>
      <c r="M97" s="129"/>
      <c r="N97" s="129"/>
      <c r="O97" s="129"/>
    </row>
    <row r="98" spans="1:15" s="129" customFormat="1" ht="45" customHeight="1">
      <c r="A98" s="184" t="s">
        <v>191</v>
      </c>
      <c r="B98" s="133" t="s">
        <v>192</v>
      </c>
      <c r="C98" s="185">
        <v>180</v>
      </c>
      <c r="D98" s="134">
        <v>140</v>
      </c>
      <c r="E98" s="136">
        <f t="shared" si="1"/>
        <v>77.777777777777771</v>
      </c>
    </row>
    <row r="99" spans="1:15" s="129" customFormat="1" ht="30.75" customHeight="1">
      <c r="A99" s="150" t="s">
        <v>193</v>
      </c>
      <c r="B99" s="133" t="s">
        <v>194</v>
      </c>
      <c r="C99" s="185">
        <v>300</v>
      </c>
      <c r="D99" s="135">
        <v>300</v>
      </c>
      <c r="E99" s="136">
        <f t="shared" si="1"/>
        <v>100</v>
      </c>
    </row>
    <row r="100" spans="1:15" ht="66.75" customHeight="1">
      <c r="A100" s="186" t="s">
        <v>195</v>
      </c>
      <c r="B100" s="126" t="s">
        <v>196</v>
      </c>
      <c r="C100" s="127">
        <f>C101</f>
        <v>-1449.97244</v>
      </c>
      <c r="D100" s="127">
        <f>D101</f>
        <v>-1449.97244</v>
      </c>
      <c r="E100" s="128">
        <f t="shared" si="1"/>
        <v>100</v>
      </c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</row>
    <row r="101" spans="1:15" s="129" customFormat="1" ht="45" customHeight="1">
      <c r="A101" s="187" t="s">
        <v>197</v>
      </c>
      <c r="B101" s="133" t="s">
        <v>198</v>
      </c>
      <c r="C101" s="188">
        <v>-1449.97244</v>
      </c>
      <c r="D101" s="135">
        <v>-1449.97244</v>
      </c>
      <c r="E101" s="136">
        <f t="shared" si="1"/>
        <v>100</v>
      </c>
    </row>
    <row r="102" spans="1:15" s="129" customFormat="1" ht="18" customHeight="1">
      <c r="A102" s="205" t="s">
        <v>199</v>
      </c>
      <c r="B102" s="205"/>
      <c r="C102" s="127">
        <f>C79+C14</f>
        <v>991180.81480000005</v>
      </c>
      <c r="D102" s="127">
        <f>D79+D14</f>
        <v>729955.30617</v>
      </c>
      <c r="E102" s="128">
        <f t="shared" si="1"/>
        <v>73.645019684656631</v>
      </c>
    </row>
    <row r="104" spans="1:15">
      <c r="A104" s="189" t="s">
        <v>725</v>
      </c>
      <c r="D104" s="206" t="s">
        <v>726</v>
      </c>
      <c r="E104" s="206"/>
    </row>
    <row r="105" spans="1:15" ht="15.75">
      <c r="A105" s="111"/>
      <c r="B105" s="112"/>
      <c r="C105" s="112"/>
      <c r="D105" s="207"/>
      <c r="E105" s="207"/>
    </row>
  </sheetData>
  <mergeCells count="9">
    <mergeCell ref="A102:B102"/>
    <mergeCell ref="D104:E104"/>
    <mergeCell ref="D105:E105"/>
    <mergeCell ref="A8:E9"/>
    <mergeCell ref="A11:A12"/>
    <mergeCell ref="B11:B12"/>
    <mergeCell ref="C11:C12"/>
    <mergeCell ref="D11:D12"/>
    <mergeCell ref="E11:E12"/>
  </mergeCells>
  <phoneticPr fontId="0" type="noConversion"/>
  <hyperlinks>
    <hyperlink ref="A18" r:id="rId1" display="http://www.consultant.ru/cons/cgi/online.cgi?req=doc&amp;base=LAW&amp;n=198941&amp;rnd=235642.291926313&amp;dst=3019&amp;fld=134"/>
    <hyperlink ref="A19" r:id="rId2" display="http://www.consultant.ru/cons/cgi/online.cgi?req=doc&amp;base=LAW&amp;n=198941&amp;rnd=235642.6204346&amp;dst=101491&amp;fld=134"/>
    <hyperlink ref="A22" r:id="rId3" display="http://www.consultant.ru/cons/cgi/online.cgi?req=doc&amp;base=LAW&amp;n=198941&amp;rnd=235642.187433877&amp;dst=100606&amp;fld=134"/>
    <hyperlink ref="A28" r:id="rId4" display="http://www.consultant.ru/cons/cgi/online.cgi?req=doc&amp;base=LAW&amp;n=208015&amp;rnd=235642.514532630&amp;dst=103572&amp;fld=134"/>
  </hyperlinks>
  <pageMargins left="0.78740157480314965" right="0.39370078740157483" top="0.78740157480314965" bottom="0.39370078740157483" header="0.31496062992125984" footer="0.31496062992125984"/>
  <pageSetup paperSize="9" scale="67" orientation="portrait" r:id="rId5"/>
  <headerFooter differentFirst="1">
    <oddHeader>&amp;C&amp;P</oddHeader>
  </headerFooter>
  <rowBreaks count="3" manualBreakCount="3">
    <brk id="32" max="4" man="1"/>
    <brk id="61" max="4" man="1"/>
    <brk id="89" max="4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0"/>
  <sheetViews>
    <sheetView showGridLines="0" workbookViewId="0">
      <selection activeCell="E10" sqref="E10:E11"/>
    </sheetView>
  </sheetViews>
  <sheetFormatPr defaultColWidth="8.25" defaultRowHeight="15.75"/>
  <cols>
    <col min="1" max="1" width="57.25" style="23" customWidth="1"/>
    <col min="2" max="2" width="11.25" style="23" customWidth="1"/>
    <col min="3" max="3" width="6.875" style="23" customWidth="1"/>
    <col min="4" max="4" width="9" style="23" customWidth="1"/>
    <col min="5" max="5" width="11.875" style="23" customWidth="1"/>
    <col min="6" max="6" width="11.125" style="23" customWidth="1"/>
    <col min="7" max="7" width="9.25" style="23" customWidth="1"/>
    <col min="8" max="243" width="8.25" style="23" customWidth="1"/>
    <col min="244" max="16384" width="8.25" style="23"/>
  </cols>
  <sheetData>
    <row r="1" spans="1:7">
      <c r="A1" s="24"/>
      <c r="B1" s="25"/>
      <c r="C1" s="25"/>
      <c r="D1" s="26"/>
      <c r="E1" s="27"/>
      <c r="F1" s="3"/>
      <c r="G1" s="3"/>
    </row>
    <row r="2" spans="1:7" ht="15" customHeight="1">
      <c r="A2" s="24"/>
      <c r="B2" s="25"/>
      <c r="C2" s="25"/>
      <c r="D2" s="26"/>
      <c r="E2" s="27"/>
      <c r="F2" s="3"/>
      <c r="G2" s="3"/>
    </row>
    <row r="3" spans="1:7" ht="43.15" customHeight="1">
      <c r="A3" s="24"/>
      <c r="B3" s="25"/>
      <c r="C3" s="25"/>
      <c r="D3" s="217"/>
      <c r="E3" s="217"/>
      <c r="F3" s="217"/>
      <c r="G3" s="217"/>
    </row>
    <row r="4" spans="1:7">
      <c r="A4" s="24"/>
      <c r="B4" s="25"/>
      <c r="C4" s="25"/>
      <c r="D4" s="26"/>
      <c r="E4" s="27"/>
      <c r="F4" s="3"/>
      <c r="G4" s="3"/>
    </row>
    <row r="5" spans="1:7">
      <c r="B5" s="28"/>
      <c r="C5" s="28"/>
      <c r="D5" s="28"/>
    </row>
    <row r="6" spans="1:7">
      <c r="B6" s="28"/>
      <c r="C6" s="28"/>
      <c r="D6" s="28"/>
    </row>
    <row r="7" spans="1:7" ht="50.45" customHeight="1">
      <c r="A7" s="218" t="s">
        <v>736</v>
      </c>
      <c r="B7" s="218"/>
      <c r="C7" s="218"/>
      <c r="D7" s="218"/>
      <c r="E7" s="218"/>
      <c r="F7" s="218"/>
      <c r="G7" s="218"/>
    </row>
    <row r="8" spans="1:7">
      <c r="B8" s="28"/>
      <c r="C8" s="28"/>
      <c r="D8" s="28"/>
    </row>
    <row r="9" spans="1:7">
      <c r="A9" s="29"/>
      <c r="B9" s="30"/>
      <c r="C9" s="30"/>
      <c r="D9" s="30"/>
      <c r="E9" s="22"/>
      <c r="F9" s="22"/>
      <c r="G9" s="22"/>
    </row>
    <row r="10" spans="1:7">
      <c r="A10" s="219" t="s">
        <v>730</v>
      </c>
      <c r="B10" s="220" t="s">
        <v>731</v>
      </c>
      <c r="C10" s="220"/>
      <c r="D10" s="220"/>
      <c r="E10" s="221" t="s">
        <v>732</v>
      </c>
      <c r="F10" s="222" t="s">
        <v>677</v>
      </c>
      <c r="G10" s="222" t="s">
        <v>676</v>
      </c>
    </row>
    <row r="11" spans="1:7" ht="24">
      <c r="A11" s="219"/>
      <c r="B11" s="31" t="s">
        <v>733</v>
      </c>
      <c r="C11" s="31" t="s">
        <v>734</v>
      </c>
      <c r="D11" s="32" t="s">
        <v>735</v>
      </c>
      <c r="E11" s="221"/>
      <c r="F11" s="222"/>
      <c r="G11" s="222"/>
    </row>
    <row r="12" spans="1:7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</row>
    <row r="13" spans="1:7" ht="31.5">
      <c r="A13" s="35" t="s">
        <v>675</v>
      </c>
      <c r="B13" s="36" t="s">
        <v>674</v>
      </c>
      <c r="C13" s="37" t="s">
        <v>207</v>
      </c>
      <c r="D13" s="38">
        <v>0</v>
      </c>
      <c r="E13" s="39">
        <v>709714.25</v>
      </c>
      <c r="F13" s="39">
        <v>517440.62</v>
      </c>
      <c r="G13" s="40">
        <v>0.72908303588380818</v>
      </c>
    </row>
    <row r="14" spans="1:7" ht="31.5">
      <c r="A14" s="35" t="s">
        <v>673</v>
      </c>
      <c r="B14" s="36" t="s">
        <v>672</v>
      </c>
      <c r="C14" s="37" t="s">
        <v>207</v>
      </c>
      <c r="D14" s="38">
        <v>0</v>
      </c>
      <c r="E14" s="39">
        <v>694788.71</v>
      </c>
      <c r="F14" s="39">
        <v>504245.96</v>
      </c>
      <c r="G14" s="40">
        <v>0.72575439517432583</v>
      </c>
    </row>
    <row r="15" spans="1:7" ht="31.5">
      <c r="A15" s="35" t="s">
        <v>671</v>
      </c>
      <c r="B15" s="36" t="s">
        <v>670</v>
      </c>
      <c r="C15" s="37" t="s">
        <v>207</v>
      </c>
      <c r="D15" s="38">
        <v>0</v>
      </c>
      <c r="E15" s="39">
        <v>204658.29</v>
      </c>
      <c r="F15" s="39">
        <v>155070.32</v>
      </c>
      <c r="G15" s="40">
        <v>0.75770358483890388</v>
      </c>
    </row>
    <row r="16" spans="1:7" ht="31.5">
      <c r="A16" s="35" t="s">
        <v>628</v>
      </c>
      <c r="B16" s="36" t="s">
        <v>669</v>
      </c>
      <c r="C16" s="37" t="s">
        <v>207</v>
      </c>
      <c r="D16" s="38">
        <v>0</v>
      </c>
      <c r="E16" s="39">
        <v>1007.27</v>
      </c>
      <c r="F16" s="39">
        <v>702.43</v>
      </c>
      <c r="G16" s="40">
        <v>0.69736019140846051</v>
      </c>
    </row>
    <row r="17" spans="1:7" ht="31.5">
      <c r="A17" s="41" t="s">
        <v>211</v>
      </c>
      <c r="B17" s="42" t="s">
        <v>669</v>
      </c>
      <c r="C17" s="43" t="s">
        <v>208</v>
      </c>
      <c r="D17" s="44">
        <v>0</v>
      </c>
      <c r="E17" s="45">
        <v>1007.27</v>
      </c>
      <c r="F17" s="45">
        <v>702.43</v>
      </c>
      <c r="G17" s="46">
        <v>0.69736019140846051</v>
      </c>
    </row>
    <row r="18" spans="1:7">
      <c r="A18" s="41" t="s">
        <v>536</v>
      </c>
      <c r="B18" s="42" t="s">
        <v>669</v>
      </c>
      <c r="C18" s="43" t="s">
        <v>208</v>
      </c>
      <c r="D18" s="44">
        <v>701</v>
      </c>
      <c r="E18" s="45">
        <v>1007.27</v>
      </c>
      <c r="F18" s="45">
        <v>702.43</v>
      </c>
      <c r="G18" s="46">
        <v>0.69736019140846051</v>
      </c>
    </row>
    <row r="19" spans="1:7">
      <c r="A19" s="35" t="s">
        <v>655</v>
      </c>
      <c r="B19" s="36" t="s">
        <v>668</v>
      </c>
      <c r="C19" s="37" t="s">
        <v>207</v>
      </c>
      <c r="D19" s="38">
        <v>0</v>
      </c>
      <c r="E19" s="39">
        <v>900</v>
      </c>
      <c r="F19" s="39">
        <v>0</v>
      </c>
      <c r="G19" s="40">
        <v>0</v>
      </c>
    </row>
    <row r="20" spans="1:7" ht="31.5">
      <c r="A20" s="41" t="s">
        <v>211</v>
      </c>
      <c r="B20" s="42" t="s">
        <v>668</v>
      </c>
      <c r="C20" s="43" t="s">
        <v>208</v>
      </c>
      <c r="D20" s="44">
        <v>0</v>
      </c>
      <c r="E20" s="45">
        <v>900</v>
      </c>
      <c r="F20" s="45">
        <v>0</v>
      </c>
      <c r="G20" s="46">
        <v>0</v>
      </c>
    </row>
    <row r="21" spans="1:7">
      <c r="A21" s="41" t="s">
        <v>536</v>
      </c>
      <c r="B21" s="42" t="s">
        <v>668</v>
      </c>
      <c r="C21" s="43" t="s">
        <v>208</v>
      </c>
      <c r="D21" s="44">
        <v>701</v>
      </c>
      <c r="E21" s="45">
        <v>900</v>
      </c>
      <c r="F21" s="45">
        <v>0</v>
      </c>
      <c r="G21" s="46">
        <v>0</v>
      </c>
    </row>
    <row r="22" spans="1:7">
      <c r="A22" s="35" t="s">
        <v>607</v>
      </c>
      <c r="B22" s="36" t="s">
        <v>667</v>
      </c>
      <c r="C22" s="37" t="s">
        <v>207</v>
      </c>
      <c r="D22" s="38">
        <v>0</v>
      </c>
      <c r="E22" s="39">
        <v>91.26</v>
      </c>
      <c r="F22" s="39">
        <v>0.16</v>
      </c>
      <c r="G22" s="40">
        <v>1.7532325224632916E-3</v>
      </c>
    </row>
    <row r="23" spans="1:7" ht="31.5">
      <c r="A23" s="41" t="s">
        <v>211</v>
      </c>
      <c r="B23" s="42" t="s">
        <v>667</v>
      </c>
      <c r="C23" s="43" t="s">
        <v>208</v>
      </c>
      <c r="D23" s="44">
        <v>0</v>
      </c>
      <c r="E23" s="45">
        <v>91.26</v>
      </c>
      <c r="F23" s="45">
        <v>0.16</v>
      </c>
      <c r="G23" s="46">
        <v>1.7532325224632916E-3</v>
      </c>
    </row>
    <row r="24" spans="1:7">
      <c r="A24" s="41" t="s">
        <v>536</v>
      </c>
      <c r="B24" s="42" t="s">
        <v>667</v>
      </c>
      <c r="C24" s="43" t="s">
        <v>208</v>
      </c>
      <c r="D24" s="44">
        <v>701</v>
      </c>
      <c r="E24" s="45">
        <v>91.26</v>
      </c>
      <c r="F24" s="45">
        <v>0.16</v>
      </c>
      <c r="G24" s="46">
        <v>1.7532325224632916E-3</v>
      </c>
    </row>
    <row r="25" spans="1:7" ht="31.5">
      <c r="A25" s="35" t="s">
        <v>345</v>
      </c>
      <c r="B25" s="36" t="s">
        <v>666</v>
      </c>
      <c r="C25" s="37" t="s">
        <v>207</v>
      </c>
      <c r="D25" s="38">
        <v>0</v>
      </c>
      <c r="E25" s="39">
        <v>52.47</v>
      </c>
      <c r="F25" s="39">
        <v>21.73</v>
      </c>
      <c r="G25" s="40">
        <v>0.41414141414141414</v>
      </c>
    </row>
    <row r="26" spans="1:7" ht="31.5">
      <c r="A26" s="41" t="s">
        <v>211</v>
      </c>
      <c r="B26" s="42" t="s">
        <v>666</v>
      </c>
      <c r="C26" s="43" t="s">
        <v>208</v>
      </c>
      <c r="D26" s="44">
        <v>0</v>
      </c>
      <c r="E26" s="45">
        <v>52.47</v>
      </c>
      <c r="F26" s="45">
        <v>21.73</v>
      </c>
      <c r="G26" s="46">
        <v>0.41414141414141414</v>
      </c>
    </row>
    <row r="27" spans="1:7" ht="31.5">
      <c r="A27" s="41" t="s">
        <v>271</v>
      </c>
      <c r="B27" s="42" t="s">
        <v>666</v>
      </c>
      <c r="C27" s="43" t="s">
        <v>208</v>
      </c>
      <c r="D27" s="44">
        <v>705</v>
      </c>
      <c r="E27" s="45">
        <v>52.47</v>
      </c>
      <c r="F27" s="45">
        <v>21.73</v>
      </c>
      <c r="G27" s="46">
        <v>0.41414141414141414</v>
      </c>
    </row>
    <row r="28" spans="1:7">
      <c r="A28" s="35" t="s">
        <v>343</v>
      </c>
      <c r="B28" s="36" t="s">
        <v>665</v>
      </c>
      <c r="C28" s="37" t="s">
        <v>207</v>
      </c>
      <c r="D28" s="38">
        <v>0</v>
      </c>
      <c r="E28" s="39">
        <v>32136.28</v>
      </c>
      <c r="F28" s="39">
        <v>21640.240000000002</v>
      </c>
      <c r="G28" s="40">
        <v>0.67338970160827583</v>
      </c>
    </row>
    <row r="29" spans="1:7" ht="63">
      <c r="A29" s="41" t="s">
        <v>225</v>
      </c>
      <c r="B29" s="42" t="s">
        <v>665</v>
      </c>
      <c r="C29" s="43" t="s">
        <v>224</v>
      </c>
      <c r="D29" s="44">
        <v>0</v>
      </c>
      <c r="E29" s="45">
        <v>4.97</v>
      </c>
      <c r="F29" s="45">
        <v>0</v>
      </c>
      <c r="G29" s="46">
        <v>0</v>
      </c>
    </row>
    <row r="30" spans="1:7">
      <c r="A30" s="41" t="s">
        <v>536</v>
      </c>
      <c r="B30" s="42" t="s">
        <v>665</v>
      </c>
      <c r="C30" s="43" t="s">
        <v>224</v>
      </c>
      <c r="D30" s="44">
        <v>701</v>
      </c>
      <c r="E30" s="45">
        <v>4.97</v>
      </c>
      <c r="F30" s="45">
        <v>0</v>
      </c>
      <c r="G30" s="46">
        <v>0</v>
      </c>
    </row>
    <row r="31" spans="1:7" ht="31.5">
      <c r="A31" s="41" t="s">
        <v>211</v>
      </c>
      <c r="B31" s="42" t="s">
        <v>665</v>
      </c>
      <c r="C31" s="43" t="s">
        <v>208</v>
      </c>
      <c r="D31" s="44">
        <v>0</v>
      </c>
      <c r="E31" s="45">
        <v>31431.360000000001</v>
      </c>
      <c r="F31" s="45">
        <v>21299.21</v>
      </c>
      <c r="G31" s="46">
        <v>0.67764201103611166</v>
      </c>
    </row>
    <row r="32" spans="1:7">
      <c r="A32" s="41" t="s">
        <v>536</v>
      </c>
      <c r="B32" s="42" t="s">
        <v>665</v>
      </c>
      <c r="C32" s="43" t="s">
        <v>208</v>
      </c>
      <c r="D32" s="44">
        <v>701</v>
      </c>
      <c r="E32" s="45">
        <v>31431.360000000001</v>
      </c>
      <c r="F32" s="45">
        <v>21299.21</v>
      </c>
      <c r="G32" s="46">
        <v>0.67764201103611166</v>
      </c>
    </row>
    <row r="33" spans="1:7">
      <c r="A33" s="41" t="s">
        <v>218</v>
      </c>
      <c r="B33" s="42" t="s">
        <v>665</v>
      </c>
      <c r="C33" s="43" t="s">
        <v>215</v>
      </c>
      <c r="D33" s="44">
        <v>0</v>
      </c>
      <c r="E33" s="45">
        <v>699.95</v>
      </c>
      <c r="F33" s="45">
        <v>341.02</v>
      </c>
      <c r="G33" s="46">
        <v>0.48720622901635824</v>
      </c>
    </row>
    <row r="34" spans="1:7">
      <c r="A34" s="41" t="s">
        <v>536</v>
      </c>
      <c r="B34" s="42" t="s">
        <v>665</v>
      </c>
      <c r="C34" s="43" t="s">
        <v>215</v>
      </c>
      <c r="D34" s="44">
        <v>701</v>
      </c>
      <c r="E34" s="45">
        <v>699.95</v>
      </c>
      <c r="F34" s="45">
        <v>341.02</v>
      </c>
      <c r="G34" s="46">
        <v>0.48720622901635824</v>
      </c>
    </row>
    <row r="35" spans="1:7" ht="63">
      <c r="A35" s="35" t="s">
        <v>664</v>
      </c>
      <c r="B35" s="36" t="s">
        <v>663</v>
      </c>
      <c r="C35" s="37" t="s">
        <v>207</v>
      </c>
      <c r="D35" s="38">
        <v>0</v>
      </c>
      <c r="E35" s="39">
        <v>166739.5</v>
      </c>
      <c r="F35" s="39">
        <v>130925.88</v>
      </c>
      <c r="G35" s="40">
        <v>0.78521214229381764</v>
      </c>
    </row>
    <row r="36" spans="1:7" ht="63">
      <c r="A36" s="41" t="s">
        <v>225</v>
      </c>
      <c r="B36" s="42" t="s">
        <v>663</v>
      </c>
      <c r="C36" s="43" t="s">
        <v>224</v>
      </c>
      <c r="D36" s="44">
        <v>0</v>
      </c>
      <c r="E36" s="45">
        <v>166002</v>
      </c>
      <c r="F36" s="45">
        <v>130624.02</v>
      </c>
      <c r="G36" s="46">
        <v>0.78688220623847904</v>
      </c>
    </row>
    <row r="37" spans="1:7">
      <c r="A37" s="41" t="s">
        <v>536</v>
      </c>
      <c r="B37" s="42" t="s">
        <v>663</v>
      </c>
      <c r="C37" s="43" t="s">
        <v>224</v>
      </c>
      <c r="D37" s="44">
        <v>701</v>
      </c>
      <c r="E37" s="45">
        <v>166002</v>
      </c>
      <c r="F37" s="45">
        <v>130624.02</v>
      </c>
      <c r="G37" s="46">
        <v>0.78688220623847904</v>
      </c>
    </row>
    <row r="38" spans="1:7" ht="31.5">
      <c r="A38" s="41" t="s">
        <v>211</v>
      </c>
      <c r="B38" s="42" t="s">
        <v>663</v>
      </c>
      <c r="C38" s="43" t="s">
        <v>208</v>
      </c>
      <c r="D38" s="44">
        <v>0</v>
      </c>
      <c r="E38" s="45">
        <v>737.5</v>
      </c>
      <c r="F38" s="45">
        <v>301.86</v>
      </c>
      <c r="G38" s="46">
        <v>0.40930169491525425</v>
      </c>
    </row>
    <row r="39" spans="1:7">
      <c r="A39" s="41" t="s">
        <v>536</v>
      </c>
      <c r="B39" s="42" t="s">
        <v>663</v>
      </c>
      <c r="C39" s="43" t="s">
        <v>208</v>
      </c>
      <c r="D39" s="44">
        <v>701</v>
      </c>
      <c r="E39" s="45">
        <v>737.5</v>
      </c>
      <c r="F39" s="45">
        <v>301.86</v>
      </c>
      <c r="G39" s="46">
        <v>0.40930169491525425</v>
      </c>
    </row>
    <row r="40" spans="1:7" ht="63">
      <c r="A40" s="35" t="s">
        <v>637</v>
      </c>
      <c r="B40" s="36" t="s">
        <v>662</v>
      </c>
      <c r="C40" s="37" t="s">
        <v>207</v>
      </c>
      <c r="D40" s="38">
        <v>0</v>
      </c>
      <c r="E40" s="39">
        <v>645.62</v>
      </c>
      <c r="F40" s="39">
        <v>0</v>
      </c>
      <c r="G40" s="40">
        <v>0</v>
      </c>
    </row>
    <row r="41" spans="1:7" ht="31.5">
      <c r="A41" s="41" t="s">
        <v>211</v>
      </c>
      <c r="B41" s="42" t="s">
        <v>662</v>
      </c>
      <c r="C41" s="43" t="s">
        <v>208</v>
      </c>
      <c r="D41" s="44">
        <v>0</v>
      </c>
      <c r="E41" s="45">
        <v>645.62</v>
      </c>
      <c r="F41" s="45">
        <v>0</v>
      </c>
      <c r="G41" s="46">
        <v>0</v>
      </c>
    </row>
    <row r="42" spans="1:7">
      <c r="A42" s="41" t="s">
        <v>536</v>
      </c>
      <c r="B42" s="42" t="s">
        <v>662</v>
      </c>
      <c r="C42" s="43" t="s">
        <v>208</v>
      </c>
      <c r="D42" s="44">
        <v>701</v>
      </c>
      <c r="E42" s="45">
        <v>645.62</v>
      </c>
      <c r="F42" s="45">
        <v>0</v>
      </c>
      <c r="G42" s="46">
        <v>0</v>
      </c>
    </row>
    <row r="43" spans="1:7" ht="31.5">
      <c r="A43" s="35" t="s">
        <v>461</v>
      </c>
      <c r="B43" s="36" t="s">
        <v>661</v>
      </c>
      <c r="C43" s="37" t="s">
        <v>207</v>
      </c>
      <c r="D43" s="38">
        <v>0</v>
      </c>
      <c r="E43" s="39">
        <v>3085.89</v>
      </c>
      <c r="F43" s="39">
        <v>1779.88</v>
      </c>
      <c r="G43" s="40">
        <v>0.57678011853954614</v>
      </c>
    </row>
    <row r="44" spans="1:7" ht="31.5">
      <c r="A44" s="41" t="s">
        <v>211</v>
      </c>
      <c r="B44" s="42" t="s">
        <v>661</v>
      </c>
      <c r="C44" s="43" t="s">
        <v>208</v>
      </c>
      <c r="D44" s="44">
        <v>0</v>
      </c>
      <c r="E44" s="45">
        <v>3085.89</v>
      </c>
      <c r="F44" s="45">
        <v>1779.88</v>
      </c>
      <c r="G44" s="46">
        <v>0.57678011853954614</v>
      </c>
    </row>
    <row r="45" spans="1:7">
      <c r="A45" s="41" t="s">
        <v>536</v>
      </c>
      <c r="B45" s="42" t="s">
        <v>661</v>
      </c>
      <c r="C45" s="43" t="s">
        <v>208</v>
      </c>
      <c r="D45" s="44">
        <v>701</v>
      </c>
      <c r="E45" s="45">
        <v>3085.89</v>
      </c>
      <c r="F45" s="45">
        <v>1779.88</v>
      </c>
      <c r="G45" s="46">
        <v>0.57678011853954614</v>
      </c>
    </row>
    <row r="46" spans="1:7" ht="31.5">
      <c r="A46" s="35" t="s">
        <v>660</v>
      </c>
      <c r="B46" s="36" t="s">
        <v>659</v>
      </c>
      <c r="C46" s="37" t="s">
        <v>207</v>
      </c>
      <c r="D46" s="38">
        <v>0</v>
      </c>
      <c r="E46" s="39">
        <v>449232.88</v>
      </c>
      <c r="F46" s="39">
        <v>320645.8</v>
      </c>
      <c r="G46" s="40">
        <v>0.71376298190818088</v>
      </c>
    </row>
    <row r="47" spans="1:7" ht="47.25">
      <c r="A47" s="35" t="s">
        <v>658</v>
      </c>
      <c r="B47" s="36" t="s">
        <v>657</v>
      </c>
      <c r="C47" s="37" t="s">
        <v>207</v>
      </c>
      <c r="D47" s="38">
        <v>0</v>
      </c>
      <c r="E47" s="39">
        <v>154.30000000000001</v>
      </c>
      <c r="F47" s="39">
        <v>0</v>
      </c>
      <c r="G47" s="40">
        <v>0</v>
      </c>
    </row>
    <row r="48" spans="1:7" ht="31.5">
      <c r="A48" s="41" t="s">
        <v>211</v>
      </c>
      <c r="B48" s="42" t="s">
        <v>657</v>
      </c>
      <c r="C48" s="43" t="s">
        <v>208</v>
      </c>
      <c r="D48" s="44">
        <v>0</v>
      </c>
      <c r="E48" s="45">
        <v>154.30000000000001</v>
      </c>
      <c r="F48" s="45">
        <v>0</v>
      </c>
      <c r="G48" s="46">
        <v>0</v>
      </c>
    </row>
    <row r="49" spans="1:7">
      <c r="A49" s="41" t="s">
        <v>268</v>
      </c>
      <c r="B49" s="42" t="s">
        <v>657</v>
      </c>
      <c r="C49" s="43" t="s">
        <v>208</v>
      </c>
      <c r="D49" s="44">
        <v>702</v>
      </c>
      <c r="E49" s="45">
        <v>154.30000000000001</v>
      </c>
      <c r="F49" s="45">
        <v>0</v>
      </c>
      <c r="G49" s="46">
        <v>0</v>
      </c>
    </row>
    <row r="50" spans="1:7" ht="31.5">
      <c r="A50" s="35" t="s">
        <v>628</v>
      </c>
      <c r="B50" s="36" t="s">
        <v>656</v>
      </c>
      <c r="C50" s="37" t="s">
        <v>207</v>
      </c>
      <c r="D50" s="38">
        <v>0</v>
      </c>
      <c r="E50" s="39">
        <v>2360.0500000000002</v>
      </c>
      <c r="F50" s="39">
        <v>1351.51</v>
      </c>
      <c r="G50" s="40">
        <v>0.5726615961526238</v>
      </c>
    </row>
    <row r="51" spans="1:7" ht="31.5">
      <c r="A51" s="41" t="s">
        <v>211</v>
      </c>
      <c r="B51" s="42" t="s">
        <v>656</v>
      </c>
      <c r="C51" s="43" t="s">
        <v>208</v>
      </c>
      <c r="D51" s="44">
        <v>0</v>
      </c>
      <c r="E51" s="45">
        <v>2360.0500000000002</v>
      </c>
      <c r="F51" s="45">
        <v>1351.51</v>
      </c>
      <c r="G51" s="46">
        <v>0.5726615961526238</v>
      </c>
    </row>
    <row r="52" spans="1:7">
      <c r="A52" s="41" t="s">
        <v>268</v>
      </c>
      <c r="B52" s="42" t="s">
        <v>656</v>
      </c>
      <c r="C52" s="43" t="s">
        <v>208</v>
      </c>
      <c r="D52" s="44">
        <v>702</v>
      </c>
      <c r="E52" s="45">
        <v>2360.0500000000002</v>
      </c>
      <c r="F52" s="45">
        <v>1351.51</v>
      </c>
      <c r="G52" s="46">
        <v>0.5726615961526238</v>
      </c>
    </row>
    <row r="53" spans="1:7">
      <c r="A53" s="35" t="s">
        <v>655</v>
      </c>
      <c r="B53" s="36" t="s">
        <v>654</v>
      </c>
      <c r="C53" s="37" t="s">
        <v>207</v>
      </c>
      <c r="D53" s="38">
        <v>0</v>
      </c>
      <c r="E53" s="39">
        <v>1035.1500000000001</v>
      </c>
      <c r="F53" s="39">
        <v>435.15</v>
      </c>
      <c r="G53" s="40">
        <v>0.42037385886103457</v>
      </c>
    </row>
    <row r="54" spans="1:7" ht="31.5">
      <c r="A54" s="41" t="s">
        <v>211</v>
      </c>
      <c r="B54" s="42" t="s">
        <v>654</v>
      </c>
      <c r="C54" s="43" t="s">
        <v>208</v>
      </c>
      <c r="D54" s="44">
        <v>0</v>
      </c>
      <c r="E54" s="45">
        <v>1035.1500000000001</v>
      </c>
      <c r="F54" s="45">
        <v>435.15</v>
      </c>
      <c r="G54" s="46">
        <v>0.42037385886103457</v>
      </c>
    </row>
    <row r="55" spans="1:7">
      <c r="A55" s="41" t="s">
        <v>268</v>
      </c>
      <c r="B55" s="42" t="s">
        <v>654</v>
      </c>
      <c r="C55" s="43" t="s">
        <v>208</v>
      </c>
      <c r="D55" s="44">
        <v>702</v>
      </c>
      <c r="E55" s="45">
        <v>1035.1500000000001</v>
      </c>
      <c r="F55" s="45">
        <v>435.15</v>
      </c>
      <c r="G55" s="46">
        <v>0.42037385886103457</v>
      </c>
    </row>
    <row r="56" spans="1:7">
      <c r="A56" s="35" t="s">
        <v>607</v>
      </c>
      <c r="B56" s="36" t="s">
        <v>653</v>
      </c>
      <c r="C56" s="37" t="s">
        <v>207</v>
      </c>
      <c r="D56" s="38">
        <v>0</v>
      </c>
      <c r="E56" s="39">
        <v>227.1</v>
      </c>
      <c r="F56" s="39">
        <v>34.86</v>
      </c>
      <c r="G56" s="40">
        <v>0.1535006605019815</v>
      </c>
    </row>
    <row r="57" spans="1:7" ht="31.5">
      <c r="A57" s="41" t="s">
        <v>211</v>
      </c>
      <c r="B57" s="42" t="s">
        <v>653</v>
      </c>
      <c r="C57" s="43" t="s">
        <v>208</v>
      </c>
      <c r="D57" s="44">
        <v>0</v>
      </c>
      <c r="E57" s="45">
        <v>227.1</v>
      </c>
      <c r="F57" s="45">
        <v>34.86</v>
      </c>
      <c r="G57" s="46">
        <v>0.1535006605019815</v>
      </c>
    </row>
    <row r="58" spans="1:7">
      <c r="A58" s="41" t="s">
        <v>268</v>
      </c>
      <c r="B58" s="42" t="s">
        <v>653</v>
      </c>
      <c r="C58" s="43" t="s">
        <v>208</v>
      </c>
      <c r="D58" s="44">
        <v>702</v>
      </c>
      <c r="E58" s="45">
        <v>227.1</v>
      </c>
      <c r="F58" s="45">
        <v>34.86</v>
      </c>
      <c r="G58" s="46">
        <v>0.1535006605019815</v>
      </c>
    </row>
    <row r="59" spans="1:7" ht="31.5">
      <c r="A59" s="35" t="s">
        <v>652</v>
      </c>
      <c r="B59" s="36" t="s">
        <v>651</v>
      </c>
      <c r="C59" s="37" t="s">
        <v>207</v>
      </c>
      <c r="D59" s="38">
        <v>0</v>
      </c>
      <c r="E59" s="39">
        <v>7832</v>
      </c>
      <c r="F59" s="39">
        <v>4660.08</v>
      </c>
      <c r="G59" s="40">
        <v>0.59500510725229827</v>
      </c>
    </row>
    <row r="60" spans="1:7" ht="31.5">
      <c r="A60" s="41" t="s">
        <v>211</v>
      </c>
      <c r="B60" s="42" t="s">
        <v>651</v>
      </c>
      <c r="C60" s="43" t="s">
        <v>208</v>
      </c>
      <c r="D60" s="44">
        <v>0</v>
      </c>
      <c r="E60" s="45">
        <v>7832</v>
      </c>
      <c r="F60" s="45">
        <v>4660.08</v>
      </c>
      <c r="G60" s="46">
        <v>0.59500510725229827</v>
      </c>
    </row>
    <row r="61" spans="1:7">
      <c r="A61" s="41" t="s">
        <v>268</v>
      </c>
      <c r="B61" s="42" t="s">
        <v>651</v>
      </c>
      <c r="C61" s="43" t="s">
        <v>208</v>
      </c>
      <c r="D61" s="44">
        <v>702</v>
      </c>
      <c r="E61" s="45">
        <v>7832</v>
      </c>
      <c r="F61" s="45">
        <v>4660.08</v>
      </c>
      <c r="G61" s="46">
        <v>0.59500510725229827</v>
      </c>
    </row>
    <row r="62" spans="1:7" ht="31.5">
      <c r="A62" s="35" t="s">
        <v>650</v>
      </c>
      <c r="B62" s="36" t="s">
        <v>649</v>
      </c>
      <c r="C62" s="37" t="s">
        <v>207</v>
      </c>
      <c r="D62" s="38">
        <v>0</v>
      </c>
      <c r="E62" s="39">
        <v>100</v>
      </c>
      <c r="F62" s="39">
        <v>0</v>
      </c>
      <c r="G62" s="40">
        <v>0</v>
      </c>
    </row>
    <row r="63" spans="1:7" ht="63">
      <c r="A63" s="41" t="s">
        <v>225</v>
      </c>
      <c r="B63" s="42" t="s">
        <v>649</v>
      </c>
      <c r="C63" s="43" t="s">
        <v>224</v>
      </c>
      <c r="D63" s="44">
        <v>0</v>
      </c>
      <c r="E63" s="45">
        <v>100</v>
      </c>
      <c r="F63" s="45">
        <v>0</v>
      </c>
      <c r="G63" s="46">
        <v>0</v>
      </c>
    </row>
    <row r="64" spans="1:7">
      <c r="A64" s="41" t="s">
        <v>268</v>
      </c>
      <c r="B64" s="42" t="s">
        <v>649</v>
      </c>
      <c r="C64" s="43" t="s">
        <v>224</v>
      </c>
      <c r="D64" s="44">
        <v>702</v>
      </c>
      <c r="E64" s="45">
        <v>100</v>
      </c>
      <c r="F64" s="45">
        <v>0</v>
      </c>
      <c r="G64" s="46">
        <v>0</v>
      </c>
    </row>
    <row r="65" spans="1:7">
      <c r="A65" s="35" t="s">
        <v>648</v>
      </c>
      <c r="B65" s="36" t="s">
        <v>647</v>
      </c>
      <c r="C65" s="37" t="s">
        <v>207</v>
      </c>
      <c r="D65" s="38">
        <v>0</v>
      </c>
      <c r="E65" s="39">
        <v>15</v>
      </c>
      <c r="F65" s="39">
        <v>0</v>
      </c>
      <c r="G65" s="40">
        <v>0</v>
      </c>
    </row>
    <row r="66" spans="1:7" ht="31.5">
      <c r="A66" s="41" t="s">
        <v>211</v>
      </c>
      <c r="B66" s="42" t="s">
        <v>647</v>
      </c>
      <c r="C66" s="43" t="s">
        <v>208</v>
      </c>
      <c r="D66" s="44">
        <v>0</v>
      </c>
      <c r="E66" s="45">
        <v>15</v>
      </c>
      <c r="F66" s="45">
        <v>0</v>
      </c>
      <c r="G66" s="46">
        <v>0</v>
      </c>
    </row>
    <row r="67" spans="1:7">
      <c r="A67" s="41" t="s">
        <v>268</v>
      </c>
      <c r="B67" s="42" t="s">
        <v>647</v>
      </c>
      <c r="C67" s="43" t="s">
        <v>208</v>
      </c>
      <c r="D67" s="44">
        <v>702</v>
      </c>
      <c r="E67" s="45">
        <v>15</v>
      </c>
      <c r="F67" s="45">
        <v>0</v>
      </c>
      <c r="G67" s="46">
        <v>0</v>
      </c>
    </row>
    <row r="68" spans="1:7" ht="31.5">
      <c r="A68" s="35" t="s">
        <v>646</v>
      </c>
      <c r="B68" s="36" t="s">
        <v>645</v>
      </c>
      <c r="C68" s="37" t="s">
        <v>207</v>
      </c>
      <c r="D68" s="38">
        <v>0</v>
      </c>
      <c r="E68" s="39">
        <v>227.5</v>
      </c>
      <c r="F68" s="39">
        <v>227.5</v>
      </c>
      <c r="G68" s="40">
        <v>1</v>
      </c>
    </row>
    <row r="69" spans="1:7" ht="31.5">
      <c r="A69" s="41" t="s">
        <v>211</v>
      </c>
      <c r="B69" s="42" t="s">
        <v>645</v>
      </c>
      <c r="C69" s="43" t="s">
        <v>208</v>
      </c>
      <c r="D69" s="44">
        <v>0</v>
      </c>
      <c r="E69" s="45">
        <v>227.5</v>
      </c>
      <c r="F69" s="45">
        <v>227.5</v>
      </c>
      <c r="G69" s="46">
        <v>1</v>
      </c>
    </row>
    <row r="70" spans="1:7">
      <c r="A70" s="41" t="s">
        <v>268</v>
      </c>
      <c r="B70" s="42" t="s">
        <v>645</v>
      </c>
      <c r="C70" s="43" t="s">
        <v>208</v>
      </c>
      <c r="D70" s="44">
        <v>702</v>
      </c>
      <c r="E70" s="45">
        <v>227.5</v>
      </c>
      <c r="F70" s="45">
        <v>227.5</v>
      </c>
      <c r="G70" s="46">
        <v>1</v>
      </c>
    </row>
    <row r="71" spans="1:7" ht="31.5">
      <c r="A71" s="35" t="s">
        <v>345</v>
      </c>
      <c r="B71" s="36" t="s">
        <v>644</v>
      </c>
      <c r="C71" s="37" t="s">
        <v>207</v>
      </c>
      <c r="D71" s="38">
        <v>0</v>
      </c>
      <c r="E71" s="39">
        <v>73.650000000000006</v>
      </c>
      <c r="F71" s="39">
        <v>57.96</v>
      </c>
      <c r="G71" s="40">
        <v>0.78696537678207734</v>
      </c>
    </row>
    <row r="72" spans="1:7" ht="31.5">
      <c r="A72" s="41" t="s">
        <v>211</v>
      </c>
      <c r="B72" s="42" t="s">
        <v>644</v>
      </c>
      <c r="C72" s="43" t="s">
        <v>208</v>
      </c>
      <c r="D72" s="44">
        <v>0</v>
      </c>
      <c r="E72" s="45">
        <v>73.650000000000006</v>
      </c>
      <c r="F72" s="45">
        <v>57.96</v>
      </c>
      <c r="G72" s="46">
        <v>0.78696537678207734</v>
      </c>
    </row>
    <row r="73" spans="1:7" ht="31.5">
      <c r="A73" s="41" t="s">
        <v>271</v>
      </c>
      <c r="B73" s="42" t="s">
        <v>644</v>
      </c>
      <c r="C73" s="43" t="s">
        <v>208</v>
      </c>
      <c r="D73" s="44">
        <v>705</v>
      </c>
      <c r="E73" s="45">
        <v>73.650000000000006</v>
      </c>
      <c r="F73" s="45">
        <v>57.96</v>
      </c>
      <c r="G73" s="46">
        <v>0.78696537678207734</v>
      </c>
    </row>
    <row r="74" spans="1:7">
      <c r="A74" s="35" t="s">
        <v>343</v>
      </c>
      <c r="B74" s="36" t="s">
        <v>643</v>
      </c>
      <c r="C74" s="37" t="s">
        <v>207</v>
      </c>
      <c r="D74" s="38">
        <v>0</v>
      </c>
      <c r="E74" s="39">
        <v>37618.400000000001</v>
      </c>
      <c r="F74" s="39">
        <v>24585.5</v>
      </c>
      <c r="G74" s="40">
        <v>0.65354985857984393</v>
      </c>
    </row>
    <row r="75" spans="1:7" ht="63">
      <c r="A75" s="41" t="s">
        <v>225</v>
      </c>
      <c r="B75" s="42" t="s">
        <v>643</v>
      </c>
      <c r="C75" s="43" t="s">
        <v>224</v>
      </c>
      <c r="D75" s="44">
        <v>0</v>
      </c>
      <c r="E75" s="45">
        <v>44.31</v>
      </c>
      <c r="F75" s="45">
        <v>28.98</v>
      </c>
      <c r="G75" s="46">
        <v>0.65402843601895733</v>
      </c>
    </row>
    <row r="76" spans="1:7">
      <c r="A76" s="41" t="s">
        <v>268</v>
      </c>
      <c r="B76" s="42" t="s">
        <v>643</v>
      </c>
      <c r="C76" s="43" t="s">
        <v>224</v>
      </c>
      <c r="D76" s="44">
        <v>702</v>
      </c>
      <c r="E76" s="45">
        <v>44.31</v>
      </c>
      <c r="F76" s="45">
        <v>28.98</v>
      </c>
      <c r="G76" s="46">
        <v>0.65402843601895733</v>
      </c>
    </row>
    <row r="77" spans="1:7" ht="31.5">
      <c r="A77" s="41" t="s">
        <v>211</v>
      </c>
      <c r="B77" s="42" t="s">
        <v>643</v>
      </c>
      <c r="C77" s="43" t="s">
        <v>208</v>
      </c>
      <c r="D77" s="44">
        <v>0</v>
      </c>
      <c r="E77" s="45">
        <v>31820.14</v>
      </c>
      <c r="F77" s="45">
        <v>19934.22</v>
      </c>
      <c r="G77" s="46">
        <v>0.62646550266592171</v>
      </c>
    </row>
    <row r="78" spans="1:7">
      <c r="A78" s="41" t="s">
        <v>268</v>
      </c>
      <c r="B78" s="42" t="s">
        <v>643</v>
      </c>
      <c r="C78" s="43" t="s">
        <v>208</v>
      </c>
      <c r="D78" s="44">
        <v>702</v>
      </c>
      <c r="E78" s="45">
        <v>31820.14</v>
      </c>
      <c r="F78" s="45">
        <v>19934.22</v>
      </c>
      <c r="G78" s="46">
        <v>0.62646550266592171</v>
      </c>
    </row>
    <row r="79" spans="1:7" ht="31.5">
      <c r="A79" s="41" t="s">
        <v>450</v>
      </c>
      <c r="B79" s="42" t="s">
        <v>643</v>
      </c>
      <c r="C79" s="43" t="s">
        <v>448</v>
      </c>
      <c r="D79" s="44">
        <v>0</v>
      </c>
      <c r="E79" s="45">
        <v>3406.49</v>
      </c>
      <c r="F79" s="45">
        <v>3406.49</v>
      </c>
      <c r="G79" s="46">
        <v>1</v>
      </c>
    </row>
    <row r="80" spans="1:7">
      <c r="A80" s="41" t="s">
        <v>268</v>
      </c>
      <c r="B80" s="42" t="s">
        <v>643</v>
      </c>
      <c r="C80" s="43" t="s">
        <v>448</v>
      </c>
      <c r="D80" s="44">
        <v>702</v>
      </c>
      <c r="E80" s="45">
        <v>3406.49</v>
      </c>
      <c r="F80" s="45">
        <v>3406.49</v>
      </c>
      <c r="G80" s="46">
        <v>1</v>
      </c>
    </row>
    <row r="81" spans="1:7">
      <c r="A81" s="41" t="s">
        <v>218</v>
      </c>
      <c r="B81" s="42" t="s">
        <v>643</v>
      </c>
      <c r="C81" s="43" t="s">
        <v>215</v>
      </c>
      <c r="D81" s="44">
        <v>0</v>
      </c>
      <c r="E81" s="45">
        <v>2347.46</v>
      </c>
      <c r="F81" s="45">
        <v>1215.8</v>
      </c>
      <c r="G81" s="46">
        <v>0.51792149812989352</v>
      </c>
    </row>
    <row r="82" spans="1:7">
      <c r="A82" s="41" t="s">
        <v>268</v>
      </c>
      <c r="B82" s="42" t="s">
        <v>643</v>
      </c>
      <c r="C82" s="43" t="s">
        <v>215</v>
      </c>
      <c r="D82" s="44">
        <v>702</v>
      </c>
      <c r="E82" s="45">
        <v>2347.46</v>
      </c>
      <c r="F82" s="45">
        <v>1215.8</v>
      </c>
      <c r="G82" s="46">
        <v>0.51792149812989352</v>
      </c>
    </row>
    <row r="83" spans="1:7" ht="94.5">
      <c r="A83" s="35" t="s">
        <v>642</v>
      </c>
      <c r="B83" s="36" t="s">
        <v>641</v>
      </c>
      <c r="C83" s="37" t="s">
        <v>207</v>
      </c>
      <c r="D83" s="38">
        <v>0</v>
      </c>
      <c r="E83" s="39">
        <v>379621.5</v>
      </c>
      <c r="F83" s="39">
        <v>284957.52</v>
      </c>
      <c r="G83" s="40">
        <v>0.75063588337330744</v>
      </c>
    </row>
    <row r="84" spans="1:7" ht="63">
      <c r="A84" s="41" t="s">
        <v>225</v>
      </c>
      <c r="B84" s="42" t="s">
        <v>641</v>
      </c>
      <c r="C84" s="43" t="s">
        <v>224</v>
      </c>
      <c r="D84" s="44">
        <v>0</v>
      </c>
      <c r="E84" s="45">
        <v>373498.5</v>
      </c>
      <c r="F84" s="45">
        <v>280037.78999999998</v>
      </c>
      <c r="G84" s="46">
        <v>0.74976951714665518</v>
      </c>
    </row>
    <row r="85" spans="1:7">
      <c r="A85" s="41" t="s">
        <v>268</v>
      </c>
      <c r="B85" s="42" t="s">
        <v>641</v>
      </c>
      <c r="C85" s="43" t="s">
        <v>224</v>
      </c>
      <c r="D85" s="44">
        <v>702</v>
      </c>
      <c r="E85" s="45">
        <v>373498.5</v>
      </c>
      <c r="F85" s="45">
        <v>280037.78999999998</v>
      </c>
      <c r="G85" s="46">
        <v>0.74976951714665518</v>
      </c>
    </row>
    <row r="86" spans="1:7" ht="31.5">
      <c r="A86" s="41" t="s">
        <v>211</v>
      </c>
      <c r="B86" s="42" t="s">
        <v>641</v>
      </c>
      <c r="C86" s="43" t="s">
        <v>208</v>
      </c>
      <c r="D86" s="44">
        <v>0</v>
      </c>
      <c r="E86" s="45">
        <v>6123</v>
      </c>
      <c r="F86" s="45">
        <v>4919.7299999999996</v>
      </c>
      <c r="G86" s="46">
        <v>0.80348358647721696</v>
      </c>
    </row>
    <row r="87" spans="1:7">
      <c r="A87" s="41" t="s">
        <v>268</v>
      </c>
      <c r="B87" s="42" t="s">
        <v>641</v>
      </c>
      <c r="C87" s="43" t="s">
        <v>208</v>
      </c>
      <c r="D87" s="44">
        <v>702</v>
      </c>
      <c r="E87" s="45">
        <v>6123</v>
      </c>
      <c r="F87" s="45">
        <v>4919.7299999999996</v>
      </c>
      <c r="G87" s="46">
        <v>0.80348358647721696</v>
      </c>
    </row>
    <row r="88" spans="1:7" ht="47.25">
      <c r="A88" s="35" t="s">
        <v>640</v>
      </c>
      <c r="B88" s="36" t="s">
        <v>638</v>
      </c>
      <c r="C88" s="37" t="s">
        <v>207</v>
      </c>
      <c r="D88" s="38">
        <v>0</v>
      </c>
      <c r="E88" s="39">
        <v>15269.4</v>
      </c>
      <c r="F88" s="39">
        <v>3103.71</v>
      </c>
      <c r="G88" s="40">
        <v>0.20326338952414633</v>
      </c>
    </row>
    <row r="89" spans="1:7" ht="31.5">
      <c r="A89" s="41" t="s">
        <v>211</v>
      </c>
      <c r="B89" s="42" t="s">
        <v>638</v>
      </c>
      <c r="C89" s="43" t="s">
        <v>208</v>
      </c>
      <c r="D89" s="44">
        <v>0</v>
      </c>
      <c r="E89" s="45">
        <v>15269.4</v>
      </c>
      <c r="F89" s="45">
        <v>3103.71</v>
      </c>
      <c r="G89" s="46">
        <v>0.20326338952414633</v>
      </c>
    </row>
    <row r="90" spans="1:7">
      <c r="A90" s="41" t="s">
        <v>639</v>
      </c>
      <c r="B90" s="42" t="s">
        <v>638</v>
      </c>
      <c r="C90" s="43" t="s">
        <v>208</v>
      </c>
      <c r="D90" s="44">
        <v>1004</v>
      </c>
      <c r="E90" s="45">
        <v>15269.4</v>
      </c>
      <c r="F90" s="45">
        <v>3103.71</v>
      </c>
      <c r="G90" s="46">
        <v>0.20326338952414633</v>
      </c>
    </row>
    <row r="91" spans="1:7" ht="63">
      <c r="A91" s="35" t="s">
        <v>637</v>
      </c>
      <c r="B91" s="36" t="s">
        <v>636</v>
      </c>
      <c r="C91" s="37" t="s">
        <v>207</v>
      </c>
      <c r="D91" s="38">
        <v>0</v>
      </c>
      <c r="E91" s="39">
        <v>798.71</v>
      </c>
      <c r="F91" s="39">
        <v>664.95</v>
      </c>
      <c r="G91" s="40">
        <v>0.83252995455171463</v>
      </c>
    </row>
    <row r="92" spans="1:7" ht="31.5">
      <c r="A92" s="41" t="s">
        <v>211</v>
      </c>
      <c r="B92" s="42" t="s">
        <v>636</v>
      </c>
      <c r="C92" s="43" t="s">
        <v>208</v>
      </c>
      <c r="D92" s="44">
        <v>0</v>
      </c>
      <c r="E92" s="45">
        <v>798.71</v>
      </c>
      <c r="F92" s="45">
        <v>664.95</v>
      </c>
      <c r="G92" s="46">
        <v>0.83252995455171463</v>
      </c>
    </row>
    <row r="93" spans="1:7">
      <c r="A93" s="41" t="s">
        <v>268</v>
      </c>
      <c r="B93" s="42" t="s">
        <v>636</v>
      </c>
      <c r="C93" s="43" t="s">
        <v>208</v>
      </c>
      <c r="D93" s="44">
        <v>702</v>
      </c>
      <c r="E93" s="45">
        <v>798.71</v>
      </c>
      <c r="F93" s="45">
        <v>664.95</v>
      </c>
      <c r="G93" s="46">
        <v>0.83252995455171463</v>
      </c>
    </row>
    <row r="94" spans="1:7" ht="31.5">
      <c r="A94" s="35" t="s">
        <v>461</v>
      </c>
      <c r="B94" s="36" t="s">
        <v>635</v>
      </c>
      <c r="C94" s="37" t="s">
        <v>207</v>
      </c>
      <c r="D94" s="38">
        <v>0</v>
      </c>
      <c r="E94" s="39">
        <v>1999.42</v>
      </c>
      <c r="F94" s="39">
        <v>567.04999999999995</v>
      </c>
      <c r="G94" s="40">
        <v>0.28360724610136934</v>
      </c>
    </row>
    <row r="95" spans="1:7" ht="31.5">
      <c r="A95" s="41" t="s">
        <v>211</v>
      </c>
      <c r="B95" s="42" t="s">
        <v>635</v>
      </c>
      <c r="C95" s="43" t="s">
        <v>208</v>
      </c>
      <c r="D95" s="44">
        <v>0</v>
      </c>
      <c r="E95" s="45">
        <v>1999.42</v>
      </c>
      <c r="F95" s="45">
        <v>567.04999999999995</v>
      </c>
      <c r="G95" s="46">
        <v>0.28360724610136934</v>
      </c>
    </row>
    <row r="96" spans="1:7">
      <c r="A96" s="41" t="s">
        <v>268</v>
      </c>
      <c r="B96" s="42" t="s">
        <v>635</v>
      </c>
      <c r="C96" s="43" t="s">
        <v>208</v>
      </c>
      <c r="D96" s="44">
        <v>702</v>
      </c>
      <c r="E96" s="45">
        <v>1999.42</v>
      </c>
      <c r="F96" s="45">
        <v>567.04999999999995</v>
      </c>
      <c r="G96" s="46">
        <v>0.28360724610136934</v>
      </c>
    </row>
    <row r="97" spans="1:7" ht="47.25">
      <c r="A97" s="35" t="s">
        <v>634</v>
      </c>
      <c r="B97" s="36" t="s">
        <v>633</v>
      </c>
      <c r="C97" s="37" t="s">
        <v>207</v>
      </c>
      <c r="D97" s="38">
        <v>0</v>
      </c>
      <c r="E97" s="39">
        <v>30</v>
      </c>
      <c r="F97" s="39">
        <v>0</v>
      </c>
      <c r="G97" s="40">
        <v>0</v>
      </c>
    </row>
    <row r="98" spans="1:7" ht="31.5">
      <c r="A98" s="41" t="s">
        <v>211</v>
      </c>
      <c r="B98" s="42" t="s">
        <v>633</v>
      </c>
      <c r="C98" s="43" t="s">
        <v>208</v>
      </c>
      <c r="D98" s="44">
        <v>0</v>
      </c>
      <c r="E98" s="45">
        <v>30</v>
      </c>
      <c r="F98" s="45">
        <v>0</v>
      </c>
      <c r="G98" s="46">
        <v>0</v>
      </c>
    </row>
    <row r="99" spans="1:7">
      <c r="A99" s="41" t="s">
        <v>268</v>
      </c>
      <c r="B99" s="42" t="s">
        <v>633</v>
      </c>
      <c r="C99" s="43" t="s">
        <v>208</v>
      </c>
      <c r="D99" s="44">
        <v>702</v>
      </c>
      <c r="E99" s="45">
        <v>30</v>
      </c>
      <c r="F99" s="45">
        <v>0</v>
      </c>
      <c r="G99" s="46">
        <v>0</v>
      </c>
    </row>
    <row r="100" spans="1:7" ht="47.25">
      <c r="A100" s="35" t="s">
        <v>632</v>
      </c>
      <c r="B100" s="36" t="s">
        <v>631</v>
      </c>
      <c r="C100" s="37" t="s">
        <v>207</v>
      </c>
      <c r="D100" s="38">
        <v>0</v>
      </c>
      <c r="E100" s="39">
        <v>1870.7</v>
      </c>
      <c r="F100" s="39">
        <v>0</v>
      </c>
      <c r="G100" s="40">
        <v>0</v>
      </c>
    </row>
    <row r="101" spans="1:7" ht="31.5">
      <c r="A101" s="41" t="s">
        <v>211</v>
      </c>
      <c r="B101" s="42" t="s">
        <v>631</v>
      </c>
      <c r="C101" s="43" t="s">
        <v>208</v>
      </c>
      <c r="D101" s="44">
        <v>0</v>
      </c>
      <c r="E101" s="45">
        <v>1870.7</v>
      </c>
      <c r="F101" s="45">
        <v>0</v>
      </c>
      <c r="G101" s="46">
        <v>0</v>
      </c>
    </row>
    <row r="102" spans="1:7">
      <c r="A102" s="41" t="s">
        <v>268</v>
      </c>
      <c r="B102" s="42" t="s">
        <v>631</v>
      </c>
      <c r="C102" s="43" t="s">
        <v>208</v>
      </c>
      <c r="D102" s="44">
        <v>702</v>
      </c>
      <c r="E102" s="45">
        <v>1870.7</v>
      </c>
      <c r="F102" s="45">
        <v>0</v>
      </c>
      <c r="G102" s="46">
        <v>0</v>
      </c>
    </row>
    <row r="103" spans="1:7" ht="31.5">
      <c r="A103" s="35" t="s">
        <v>630</v>
      </c>
      <c r="B103" s="36" t="s">
        <v>629</v>
      </c>
      <c r="C103" s="37" t="s">
        <v>207</v>
      </c>
      <c r="D103" s="38">
        <v>0</v>
      </c>
      <c r="E103" s="39">
        <v>40897.54</v>
      </c>
      <c r="F103" s="39">
        <v>28529.84</v>
      </c>
      <c r="G103" s="40">
        <v>0.69759305816437855</v>
      </c>
    </row>
    <row r="104" spans="1:7" ht="31.5">
      <c r="A104" s="35" t="s">
        <v>628</v>
      </c>
      <c r="B104" s="36" t="s">
        <v>627</v>
      </c>
      <c r="C104" s="37" t="s">
        <v>207</v>
      </c>
      <c r="D104" s="38">
        <v>0</v>
      </c>
      <c r="E104" s="39">
        <v>142.35</v>
      </c>
      <c r="F104" s="39">
        <v>123.92</v>
      </c>
      <c r="G104" s="40">
        <v>0.87053038285915008</v>
      </c>
    </row>
    <row r="105" spans="1:7" ht="31.5">
      <c r="A105" s="41" t="s">
        <v>211</v>
      </c>
      <c r="B105" s="42" t="s">
        <v>627</v>
      </c>
      <c r="C105" s="43" t="s">
        <v>208</v>
      </c>
      <c r="D105" s="44">
        <v>0</v>
      </c>
      <c r="E105" s="45">
        <v>142.35</v>
      </c>
      <c r="F105" s="45">
        <v>123.92</v>
      </c>
      <c r="G105" s="46">
        <v>0.87053038285915008</v>
      </c>
    </row>
    <row r="106" spans="1:7">
      <c r="A106" s="41" t="s">
        <v>267</v>
      </c>
      <c r="B106" s="42" t="s">
        <v>627</v>
      </c>
      <c r="C106" s="43" t="s">
        <v>208</v>
      </c>
      <c r="D106" s="44">
        <v>703</v>
      </c>
      <c r="E106" s="45">
        <v>142.35</v>
      </c>
      <c r="F106" s="45">
        <v>123.92</v>
      </c>
      <c r="G106" s="46">
        <v>0.87053038285915008</v>
      </c>
    </row>
    <row r="107" spans="1:7">
      <c r="A107" s="35" t="s">
        <v>607</v>
      </c>
      <c r="B107" s="36" t="s">
        <v>626</v>
      </c>
      <c r="C107" s="37" t="s">
        <v>207</v>
      </c>
      <c r="D107" s="38">
        <v>0</v>
      </c>
      <c r="E107" s="39">
        <v>15</v>
      </c>
      <c r="F107" s="39">
        <v>0</v>
      </c>
      <c r="G107" s="40">
        <v>0</v>
      </c>
    </row>
    <row r="108" spans="1:7" ht="31.5">
      <c r="A108" s="41" t="s">
        <v>211</v>
      </c>
      <c r="B108" s="42" t="s">
        <v>626</v>
      </c>
      <c r="C108" s="43" t="s">
        <v>208</v>
      </c>
      <c r="D108" s="44">
        <v>0</v>
      </c>
      <c r="E108" s="45">
        <v>15</v>
      </c>
      <c r="F108" s="45">
        <v>0</v>
      </c>
      <c r="G108" s="46">
        <v>0</v>
      </c>
    </row>
    <row r="109" spans="1:7">
      <c r="A109" s="41" t="s">
        <v>267</v>
      </c>
      <c r="B109" s="42" t="s">
        <v>626</v>
      </c>
      <c r="C109" s="43" t="s">
        <v>208</v>
      </c>
      <c r="D109" s="44">
        <v>703</v>
      </c>
      <c r="E109" s="45">
        <v>15</v>
      </c>
      <c r="F109" s="45">
        <v>0</v>
      </c>
      <c r="G109" s="46">
        <v>0</v>
      </c>
    </row>
    <row r="110" spans="1:7">
      <c r="A110" s="35" t="s">
        <v>343</v>
      </c>
      <c r="B110" s="36" t="s">
        <v>625</v>
      </c>
      <c r="C110" s="37" t="s">
        <v>207</v>
      </c>
      <c r="D110" s="38">
        <v>0</v>
      </c>
      <c r="E110" s="39">
        <v>39538.92</v>
      </c>
      <c r="F110" s="39">
        <v>27804.639999999999</v>
      </c>
      <c r="G110" s="40">
        <v>0.70322204046038694</v>
      </c>
    </row>
    <row r="111" spans="1:7" ht="63">
      <c r="A111" s="41" t="s">
        <v>225</v>
      </c>
      <c r="B111" s="42" t="s">
        <v>625</v>
      </c>
      <c r="C111" s="43" t="s">
        <v>224</v>
      </c>
      <c r="D111" s="44">
        <v>0</v>
      </c>
      <c r="E111" s="45">
        <v>36566.28</v>
      </c>
      <c r="F111" s="45">
        <v>25680.12</v>
      </c>
      <c r="G111" s="46">
        <v>0.70228965046485448</v>
      </c>
    </row>
    <row r="112" spans="1:7">
      <c r="A112" s="41" t="s">
        <v>267</v>
      </c>
      <c r="B112" s="42" t="s">
        <v>625</v>
      </c>
      <c r="C112" s="43" t="s">
        <v>224</v>
      </c>
      <c r="D112" s="44">
        <v>703</v>
      </c>
      <c r="E112" s="45">
        <v>36566.28</v>
      </c>
      <c r="F112" s="45">
        <v>25680.12</v>
      </c>
      <c r="G112" s="46">
        <v>0.70228965046485448</v>
      </c>
    </row>
    <row r="113" spans="1:7" ht="31.5">
      <c r="A113" s="41" t="s">
        <v>211</v>
      </c>
      <c r="B113" s="42" t="s">
        <v>625</v>
      </c>
      <c r="C113" s="43" t="s">
        <v>208</v>
      </c>
      <c r="D113" s="44">
        <v>0</v>
      </c>
      <c r="E113" s="45">
        <v>2625.3</v>
      </c>
      <c r="F113" s="45">
        <v>1951.29</v>
      </c>
      <c r="G113" s="46">
        <v>0.74326362701405546</v>
      </c>
    </row>
    <row r="114" spans="1:7">
      <c r="A114" s="41" t="s">
        <v>267</v>
      </c>
      <c r="B114" s="42" t="s">
        <v>625</v>
      </c>
      <c r="C114" s="43" t="s">
        <v>208</v>
      </c>
      <c r="D114" s="44">
        <v>703</v>
      </c>
      <c r="E114" s="45">
        <v>2625.3</v>
      </c>
      <c r="F114" s="45">
        <v>1951.29</v>
      </c>
      <c r="G114" s="46">
        <v>0.74326362701405546</v>
      </c>
    </row>
    <row r="115" spans="1:7">
      <c r="A115" s="41" t="s">
        <v>218</v>
      </c>
      <c r="B115" s="42" t="s">
        <v>625</v>
      </c>
      <c r="C115" s="43" t="s">
        <v>215</v>
      </c>
      <c r="D115" s="44">
        <v>0</v>
      </c>
      <c r="E115" s="45">
        <v>347.34</v>
      </c>
      <c r="F115" s="45">
        <v>173.23</v>
      </c>
      <c r="G115" s="46">
        <v>0.49873322968848965</v>
      </c>
    </row>
    <row r="116" spans="1:7">
      <c r="A116" s="41" t="s">
        <v>267</v>
      </c>
      <c r="B116" s="42" t="s">
        <v>625</v>
      </c>
      <c r="C116" s="43" t="s">
        <v>215</v>
      </c>
      <c r="D116" s="44">
        <v>703</v>
      </c>
      <c r="E116" s="45">
        <v>347.34</v>
      </c>
      <c r="F116" s="45">
        <v>173.23</v>
      </c>
      <c r="G116" s="46">
        <v>0.49873322968848965</v>
      </c>
    </row>
    <row r="117" spans="1:7" ht="31.5">
      <c r="A117" s="35" t="s">
        <v>461</v>
      </c>
      <c r="B117" s="36" t="s">
        <v>624</v>
      </c>
      <c r="C117" s="37" t="s">
        <v>207</v>
      </c>
      <c r="D117" s="38">
        <v>0</v>
      </c>
      <c r="E117" s="39">
        <v>1201.27</v>
      </c>
      <c r="F117" s="39">
        <v>601.27</v>
      </c>
      <c r="G117" s="40">
        <v>0.50052860722402126</v>
      </c>
    </row>
    <row r="118" spans="1:7" ht="31.5">
      <c r="A118" s="41" t="s">
        <v>211</v>
      </c>
      <c r="B118" s="42" t="s">
        <v>624</v>
      </c>
      <c r="C118" s="43" t="s">
        <v>208</v>
      </c>
      <c r="D118" s="44">
        <v>0</v>
      </c>
      <c r="E118" s="45">
        <v>1201.27</v>
      </c>
      <c r="F118" s="45">
        <v>601.27</v>
      </c>
      <c r="G118" s="46">
        <v>0.50052860722402126</v>
      </c>
    </row>
    <row r="119" spans="1:7">
      <c r="A119" s="41" t="s">
        <v>267</v>
      </c>
      <c r="B119" s="42" t="s">
        <v>624</v>
      </c>
      <c r="C119" s="43" t="s">
        <v>208</v>
      </c>
      <c r="D119" s="44">
        <v>703</v>
      </c>
      <c r="E119" s="45">
        <v>1201.27</v>
      </c>
      <c r="F119" s="45">
        <v>601.27</v>
      </c>
      <c r="G119" s="46">
        <v>0.50052860722402126</v>
      </c>
    </row>
    <row r="120" spans="1:7" ht="47.25">
      <c r="A120" s="35" t="s">
        <v>623</v>
      </c>
      <c r="B120" s="36" t="s">
        <v>622</v>
      </c>
      <c r="C120" s="37" t="s">
        <v>207</v>
      </c>
      <c r="D120" s="38">
        <v>0</v>
      </c>
      <c r="E120" s="39">
        <v>14925.54</v>
      </c>
      <c r="F120" s="39">
        <v>13194.66</v>
      </c>
      <c r="G120" s="40">
        <v>0.88403233651847768</v>
      </c>
    </row>
    <row r="121" spans="1:7" ht="31.5">
      <c r="A121" s="35" t="s">
        <v>621</v>
      </c>
      <c r="B121" s="36" t="s">
        <v>620</v>
      </c>
      <c r="C121" s="37" t="s">
        <v>207</v>
      </c>
      <c r="D121" s="38">
        <v>0</v>
      </c>
      <c r="E121" s="39">
        <v>10977.21</v>
      </c>
      <c r="F121" s="39">
        <v>9590.3799999999992</v>
      </c>
      <c r="G121" s="40">
        <v>0.87366279774186706</v>
      </c>
    </row>
    <row r="122" spans="1:7" ht="31.5">
      <c r="A122" s="35" t="s">
        <v>345</v>
      </c>
      <c r="B122" s="36" t="s">
        <v>619</v>
      </c>
      <c r="C122" s="37" t="s">
        <v>207</v>
      </c>
      <c r="D122" s="38">
        <v>0</v>
      </c>
      <c r="E122" s="39">
        <v>2.96</v>
      </c>
      <c r="F122" s="39">
        <v>2.96</v>
      </c>
      <c r="G122" s="40">
        <v>1</v>
      </c>
    </row>
    <row r="123" spans="1:7" ht="31.5">
      <c r="A123" s="41" t="s">
        <v>211</v>
      </c>
      <c r="B123" s="42" t="s">
        <v>619</v>
      </c>
      <c r="C123" s="43" t="s">
        <v>208</v>
      </c>
      <c r="D123" s="44">
        <v>0</v>
      </c>
      <c r="E123" s="45">
        <v>2.96</v>
      </c>
      <c r="F123" s="45">
        <v>2.96</v>
      </c>
      <c r="G123" s="46">
        <v>1</v>
      </c>
    </row>
    <row r="124" spans="1:7" ht="31.5">
      <c r="A124" s="41" t="s">
        <v>271</v>
      </c>
      <c r="B124" s="42" t="s">
        <v>619</v>
      </c>
      <c r="C124" s="43" t="s">
        <v>208</v>
      </c>
      <c r="D124" s="44">
        <v>705</v>
      </c>
      <c r="E124" s="45">
        <v>2.96</v>
      </c>
      <c r="F124" s="45">
        <v>2.96</v>
      </c>
      <c r="G124" s="46">
        <v>1</v>
      </c>
    </row>
    <row r="125" spans="1:7" ht="31.5">
      <c r="A125" s="35" t="s">
        <v>406</v>
      </c>
      <c r="B125" s="36" t="s">
        <v>618</v>
      </c>
      <c r="C125" s="37" t="s">
        <v>207</v>
      </c>
      <c r="D125" s="38">
        <v>0</v>
      </c>
      <c r="E125" s="39">
        <v>2974.18</v>
      </c>
      <c r="F125" s="39">
        <v>2489.06</v>
      </c>
      <c r="G125" s="40">
        <v>0.83688949559206238</v>
      </c>
    </row>
    <row r="126" spans="1:7" ht="63">
      <c r="A126" s="41" t="s">
        <v>225</v>
      </c>
      <c r="B126" s="42" t="s">
        <v>618</v>
      </c>
      <c r="C126" s="43" t="s">
        <v>224</v>
      </c>
      <c r="D126" s="44">
        <v>0</v>
      </c>
      <c r="E126" s="45">
        <v>2527.11</v>
      </c>
      <c r="F126" s="45">
        <v>2181.48</v>
      </c>
      <c r="G126" s="46">
        <v>0.86323112171611049</v>
      </c>
    </row>
    <row r="127" spans="1:7">
      <c r="A127" s="41" t="s">
        <v>374</v>
      </c>
      <c r="B127" s="42" t="s">
        <v>618</v>
      </c>
      <c r="C127" s="43" t="s">
        <v>224</v>
      </c>
      <c r="D127" s="44">
        <v>709</v>
      </c>
      <c r="E127" s="45">
        <v>2527.11</v>
      </c>
      <c r="F127" s="45">
        <v>2181.48</v>
      </c>
      <c r="G127" s="46">
        <v>0.86323112171611049</v>
      </c>
    </row>
    <row r="128" spans="1:7" ht="31.5">
      <c r="A128" s="41" t="s">
        <v>211</v>
      </c>
      <c r="B128" s="42" t="s">
        <v>618</v>
      </c>
      <c r="C128" s="43" t="s">
        <v>208</v>
      </c>
      <c r="D128" s="44">
        <v>0</v>
      </c>
      <c r="E128" s="45">
        <v>400.46</v>
      </c>
      <c r="F128" s="45">
        <v>266.02999999999997</v>
      </c>
      <c r="G128" s="46">
        <v>0.6643110423013534</v>
      </c>
    </row>
    <row r="129" spans="1:7">
      <c r="A129" s="41" t="s">
        <v>374</v>
      </c>
      <c r="B129" s="42" t="s">
        <v>618</v>
      </c>
      <c r="C129" s="43" t="s">
        <v>208</v>
      </c>
      <c r="D129" s="44">
        <v>709</v>
      </c>
      <c r="E129" s="45">
        <v>400.46</v>
      </c>
      <c r="F129" s="45">
        <v>266.02999999999997</v>
      </c>
      <c r="G129" s="46">
        <v>0.6643110423013534</v>
      </c>
    </row>
    <row r="130" spans="1:7">
      <c r="A130" s="41" t="s">
        <v>218</v>
      </c>
      <c r="B130" s="42" t="s">
        <v>618</v>
      </c>
      <c r="C130" s="43" t="s">
        <v>215</v>
      </c>
      <c r="D130" s="44">
        <v>0</v>
      </c>
      <c r="E130" s="45">
        <v>46.61</v>
      </c>
      <c r="F130" s="45">
        <v>41.55</v>
      </c>
      <c r="G130" s="46">
        <v>0.89143960523492805</v>
      </c>
    </row>
    <row r="131" spans="1:7">
      <c r="A131" s="41" t="s">
        <v>374</v>
      </c>
      <c r="B131" s="42" t="s">
        <v>618</v>
      </c>
      <c r="C131" s="43" t="s">
        <v>215</v>
      </c>
      <c r="D131" s="44">
        <v>709</v>
      </c>
      <c r="E131" s="45">
        <v>46.61</v>
      </c>
      <c r="F131" s="45">
        <v>41.55</v>
      </c>
      <c r="G131" s="46">
        <v>0.89143960523492805</v>
      </c>
    </row>
    <row r="132" spans="1:7">
      <c r="A132" s="35" t="s">
        <v>343</v>
      </c>
      <c r="B132" s="36" t="s">
        <v>617</v>
      </c>
      <c r="C132" s="37" t="s">
        <v>207</v>
      </c>
      <c r="D132" s="38">
        <v>0</v>
      </c>
      <c r="E132" s="39">
        <v>8000.07</v>
      </c>
      <c r="F132" s="39">
        <v>7098.36</v>
      </c>
      <c r="G132" s="40">
        <v>0.88728723623668293</v>
      </c>
    </row>
    <row r="133" spans="1:7" ht="63">
      <c r="A133" s="41" t="s">
        <v>225</v>
      </c>
      <c r="B133" s="42" t="s">
        <v>617</v>
      </c>
      <c r="C133" s="43" t="s">
        <v>224</v>
      </c>
      <c r="D133" s="44">
        <v>0</v>
      </c>
      <c r="E133" s="45">
        <v>7830.86</v>
      </c>
      <c r="F133" s="45">
        <v>7003.92</v>
      </c>
      <c r="G133" s="46">
        <v>0.89439984880332435</v>
      </c>
    </row>
    <row r="134" spans="1:7">
      <c r="A134" s="41" t="s">
        <v>374</v>
      </c>
      <c r="B134" s="42" t="s">
        <v>617</v>
      </c>
      <c r="C134" s="43" t="s">
        <v>224</v>
      </c>
      <c r="D134" s="44">
        <v>709</v>
      </c>
      <c r="E134" s="45">
        <v>7830.86</v>
      </c>
      <c r="F134" s="45">
        <v>7003.92</v>
      </c>
      <c r="G134" s="46">
        <v>0.89439984880332435</v>
      </c>
    </row>
    <row r="135" spans="1:7" ht="31.5">
      <c r="A135" s="41" t="s">
        <v>211</v>
      </c>
      <c r="B135" s="42" t="s">
        <v>617</v>
      </c>
      <c r="C135" s="43" t="s">
        <v>208</v>
      </c>
      <c r="D135" s="44">
        <v>0</v>
      </c>
      <c r="E135" s="45">
        <v>169.21</v>
      </c>
      <c r="F135" s="45">
        <v>94.43</v>
      </c>
      <c r="G135" s="46">
        <v>0.55806394421133509</v>
      </c>
    </row>
    <row r="136" spans="1:7">
      <c r="A136" s="41" t="s">
        <v>374</v>
      </c>
      <c r="B136" s="42" t="s">
        <v>617</v>
      </c>
      <c r="C136" s="43" t="s">
        <v>208</v>
      </c>
      <c r="D136" s="44">
        <v>709</v>
      </c>
      <c r="E136" s="45">
        <v>169.21</v>
      </c>
      <c r="F136" s="45">
        <v>94.43</v>
      </c>
      <c r="G136" s="46">
        <v>0.55806394421133509</v>
      </c>
    </row>
    <row r="137" spans="1:7" ht="31.5">
      <c r="A137" s="35" t="s">
        <v>616</v>
      </c>
      <c r="B137" s="36" t="s">
        <v>615</v>
      </c>
      <c r="C137" s="37" t="s">
        <v>207</v>
      </c>
      <c r="D137" s="38">
        <v>0</v>
      </c>
      <c r="E137" s="39">
        <v>10</v>
      </c>
      <c r="F137" s="39">
        <v>0</v>
      </c>
      <c r="G137" s="40">
        <v>0</v>
      </c>
    </row>
    <row r="138" spans="1:7" ht="63">
      <c r="A138" s="35" t="s">
        <v>532</v>
      </c>
      <c r="B138" s="36" t="s">
        <v>614</v>
      </c>
      <c r="C138" s="37" t="s">
        <v>207</v>
      </c>
      <c r="D138" s="38">
        <v>0</v>
      </c>
      <c r="E138" s="39">
        <v>10</v>
      </c>
      <c r="F138" s="39">
        <v>0</v>
      </c>
      <c r="G138" s="40">
        <v>0</v>
      </c>
    </row>
    <row r="139" spans="1:7" ht="31.5">
      <c r="A139" s="41" t="s">
        <v>211</v>
      </c>
      <c r="B139" s="42" t="s">
        <v>614</v>
      </c>
      <c r="C139" s="43" t="s">
        <v>208</v>
      </c>
      <c r="D139" s="44">
        <v>0</v>
      </c>
      <c r="E139" s="45">
        <v>10</v>
      </c>
      <c r="F139" s="45">
        <v>0</v>
      </c>
      <c r="G139" s="46">
        <v>0</v>
      </c>
    </row>
    <row r="140" spans="1:7">
      <c r="A140" s="41" t="s">
        <v>374</v>
      </c>
      <c r="B140" s="42" t="s">
        <v>614</v>
      </c>
      <c r="C140" s="43" t="s">
        <v>208</v>
      </c>
      <c r="D140" s="44">
        <v>709</v>
      </c>
      <c r="E140" s="45">
        <v>10</v>
      </c>
      <c r="F140" s="45">
        <v>0</v>
      </c>
      <c r="G140" s="46">
        <v>0</v>
      </c>
    </row>
    <row r="141" spans="1:7" ht="47.25">
      <c r="A141" s="35" t="s">
        <v>613</v>
      </c>
      <c r="B141" s="36" t="s">
        <v>612</v>
      </c>
      <c r="C141" s="37" t="s">
        <v>207</v>
      </c>
      <c r="D141" s="38">
        <v>0</v>
      </c>
      <c r="E141" s="39">
        <v>1124.51</v>
      </c>
      <c r="F141" s="39">
        <v>905.38</v>
      </c>
      <c r="G141" s="40">
        <v>0.80513290233079293</v>
      </c>
    </row>
    <row r="142" spans="1:7" ht="63">
      <c r="A142" s="35" t="s">
        <v>611</v>
      </c>
      <c r="B142" s="36" t="s">
        <v>610</v>
      </c>
      <c r="C142" s="37" t="s">
        <v>207</v>
      </c>
      <c r="D142" s="38">
        <v>0</v>
      </c>
      <c r="E142" s="39">
        <v>1124.51</v>
      </c>
      <c r="F142" s="39">
        <v>905.38</v>
      </c>
      <c r="G142" s="40">
        <v>0.80513290233079293</v>
      </c>
    </row>
    <row r="143" spans="1:7" ht="63">
      <c r="A143" s="41" t="s">
        <v>225</v>
      </c>
      <c r="B143" s="42" t="s">
        <v>610</v>
      </c>
      <c r="C143" s="43" t="s">
        <v>224</v>
      </c>
      <c r="D143" s="44">
        <v>0</v>
      </c>
      <c r="E143" s="45">
        <v>10.220000000000001</v>
      </c>
      <c r="F143" s="45">
        <v>10.220000000000001</v>
      </c>
      <c r="G143" s="46">
        <v>1</v>
      </c>
    </row>
    <row r="144" spans="1:7">
      <c r="A144" s="41" t="s">
        <v>374</v>
      </c>
      <c r="B144" s="42" t="s">
        <v>610</v>
      </c>
      <c r="C144" s="43" t="s">
        <v>224</v>
      </c>
      <c r="D144" s="44">
        <v>709</v>
      </c>
      <c r="E144" s="45">
        <v>10.220000000000001</v>
      </c>
      <c r="F144" s="45">
        <v>10.220000000000001</v>
      </c>
      <c r="G144" s="46">
        <v>1</v>
      </c>
    </row>
    <row r="145" spans="1:7" ht="31.5">
      <c r="A145" s="41" t="s">
        <v>211</v>
      </c>
      <c r="B145" s="42" t="s">
        <v>610</v>
      </c>
      <c r="C145" s="43" t="s">
        <v>208</v>
      </c>
      <c r="D145" s="44">
        <v>0</v>
      </c>
      <c r="E145" s="45">
        <v>1105.29</v>
      </c>
      <c r="F145" s="45">
        <v>890.16</v>
      </c>
      <c r="G145" s="46">
        <v>0.80536329831989795</v>
      </c>
    </row>
    <row r="146" spans="1:7">
      <c r="A146" s="41" t="s">
        <v>374</v>
      </c>
      <c r="B146" s="42" t="s">
        <v>610</v>
      </c>
      <c r="C146" s="43" t="s">
        <v>208</v>
      </c>
      <c r="D146" s="44">
        <v>709</v>
      </c>
      <c r="E146" s="45">
        <v>1105.29</v>
      </c>
      <c r="F146" s="45">
        <v>890.16</v>
      </c>
      <c r="G146" s="46">
        <v>0.80536329831989795</v>
      </c>
    </row>
    <row r="147" spans="1:7">
      <c r="A147" s="41" t="s">
        <v>286</v>
      </c>
      <c r="B147" s="42" t="s">
        <v>610</v>
      </c>
      <c r="C147" s="43" t="s">
        <v>284</v>
      </c>
      <c r="D147" s="44">
        <v>0</v>
      </c>
      <c r="E147" s="45">
        <v>9</v>
      </c>
      <c r="F147" s="45">
        <v>5</v>
      </c>
      <c r="G147" s="46">
        <v>0.55555555555555558</v>
      </c>
    </row>
    <row r="148" spans="1:7">
      <c r="A148" s="41" t="s">
        <v>268</v>
      </c>
      <c r="B148" s="42" t="s">
        <v>610</v>
      </c>
      <c r="C148" s="43" t="s">
        <v>284</v>
      </c>
      <c r="D148" s="44">
        <v>702</v>
      </c>
      <c r="E148" s="45">
        <v>9</v>
      </c>
      <c r="F148" s="45">
        <v>5</v>
      </c>
      <c r="G148" s="46">
        <v>0.55555555555555558</v>
      </c>
    </row>
    <row r="149" spans="1:7" ht="31.5">
      <c r="A149" s="35" t="s">
        <v>609</v>
      </c>
      <c r="B149" s="36" t="s">
        <v>608</v>
      </c>
      <c r="C149" s="37" t="s">
        <v>207</v>
      </c>
      <c r="D149" s="38">
        <v>0</v>
      </c>
      <c r="E149" s="39">
        <v>2813.82</v>
      </c>
      <c r="F149" s="39">
        <v>2698.91</v>
      </c>
      <c r="G149" s="40">
        <v>0.95916227761548345</v>
      </c>
    </row>
    <row r="150" spans="1:7">
      <c r="A150" s="35" t="s">
        <v>607</v>
      </c>
      <c r="B150" s="36" t="s">
        <v>606</v>
      </c>
      <c r="C150" s="37" t="s">
        <v>207</v>
      </c>
      <c r="D150" s="38">
        <v>0</v>
      </c>
      <c r="E150" s="39">
        <v>114.92</v>
      </c>
      <c r="F150" s="39">
        <v>0</v>
      </c>
      <c r="G150" s="40">
        <v>0</v>
      </c>
    </row>
    <row r="151" spans="1:7" ht="31.5">
      <c r="A151" s="41" t="s">
        <v>211</v>
      </c>
      <c r="B151" s="42" t="s">
        <v>606</v>
      </c>
      <c r="C151" s="43" t="s">
        <v>208</v>
      </c>
      <c r="D151" s="44">
        <v>0</v>
      </c>
      <c r="E151" s="45">
        <v>114.92</v>
      </c>
      <c r="F151" s="45">
        <v>0</v>
      </c>
      <c r="G151" s="46">
        <v>0</v>
      </c>
    </row>
    <row r="152" spans="1:7">
      <c r="A152" s="41" t="s">
        <v>293</v>
      </c>
      <c r="B152" s="42" t="s">
        <v>606</v>
      </c>
      <c r="C152" s="43" t="s">
        <v>208</v>
      </c>
      <c r="D152" s="44">
        <v>707</v>
      </c>
      <c r="E152" s="45">
        <v>114.92</v>
      </c>
      <c r="F152" s="45">
        <v>0</v>
      </c>
      <c r="G152" s="46">
        <v>0</v>
      </c>
    </row>
    <row r="153" spans="1:7" ht="78.75">
      <c r="A153" s="35" t="s">
        <v>605</v>
      </c>
      <c r="B153" s="36" t="s">
        <v>604</v>
      </c>
      <c r="C153" s="37" t="s">
        <v>207</v>
      </c>
      <c r="D153" s="38">
        <v>0</v>
      </c>
      <c r="E153" s="39">
        <v>2698.9</v>
      </c>
      <c r="F153" s="39">
        <v>2698.91</v>
      </c>
      <c r="G153" s="40">
        <v>1.0000037052132349</v>
      </c>
    </row>
    <row r="154" spans="1:7" ht="31.5">
      <c r="A154" s="41" t="s">
        <v>211</v>
      </c>
      <c r="B154" s="42" t="s">
        <v>604</v>
      </c>
      <c r="C154" s="43" t="s">
        <v>208</v>
      </c>
      <c r="D154" s="44">
        <v>0</v>
      </c>
      <c r="E154" s="45">
        <v>2698.9</v>
      </c>
      <c r="F154" s="45">
        <v>2698.91</v>
      </c>
      <c r="G154" s="46">
        <v>1.0000037052132349</v>
      </c>
    </row>
    <row r="155" spans="1:7">
      <c r="A155" s="41" t="s">
        <v>293</v>
      </c>
      <c r="B155" s="42" t="s">
        <v>604</v>
      </c>
      <c r="C155" s="43" t="s">
        <v>208</v>
      </c>
      <c r="D155" s="44">
        <v>707</v>
      </c>
      <c r="E155" s="45">
        <v>2698.9</v>
      </c>
      <c r="F155" s="45">
        <v>2698.91</v>
      </c>
      <c r="G155" s="46">
        <v>1.0000037052132349</v>
      </c>
    </row>
    <row r="156" spans="1:7" ht="47.25">
      <c r="A156" s="35" t="s">
        <v>603</v>
      </c>
      <c r="B156" s="36" t="s">
        <v>602</v>
      </c>
      <c r="C156" s="37" t="s">
        <v>207</v>
      </c>
      <c r="D156" s="38">
        <v>0</v>
      </c>
      <c r="E156" s="39">
        <v>39176.93</v>
      </c>
      <c r="F156" s="39">
        <v>31269.45</v>
      </c>
      <c r="G156" s="40">
        <v>0.79815978434246893</v>
      </c>
    </row>
    <row r="157" spans="1:7" ht="47.25">
      <c r="A157" s="35" t="s">
        <v>601</v>
      </c>
      <c r="B157" s="36" t="s">
        <v>600</v>
      </c>
      <c r="C157" s="37" t="s">
        <v>207</v>
      </c>
      <c r="D157" s="38">
        <v>0</v>
      </c>
      <c r="E157" s="39">
        <v>37885.440000000002</v>
      </c>
      <c r="F157" s="39">
        <v>30148.31</v>
      </c>
      <c r="G157" s="40">
        <v>0.7957756330664234</v>
      </c>
    </row>
    <row r="158" spans="1:7">
      <c r="A158" s="35" t="s">
        <v>599</v>
      </c>
      <c r="B158" s="36" t="s">
        <v>598</v>
      </c>
      <c r="C158" s="37" t="s">
        <v>207</v>
      </c>
      <c r="D158" s="38">
        <v>0</v>
      </c>
      <c r="E158" s="39">
        <v>1933.64</v>
      </c>
      <c r="F158" s="39">
        <v>1577.74</v>
      </c>
      <c r="G158" s="40">
        <v>0.81594298835357149</v>
      </c>
    </row>
    <row r="159" spans="1:7" ht="31.5">
      <c r="A159" s="35" t="s">
        <v>345</v>
      </c>
      <c r="B159" s="36" t="s">
        <v>597</v>
      </c>
      <c r="C159" s="37" t="s">
        <v>207</v>
      </c>
      <c r="D159" s="38">
        <v>0</v>
      </c>
      <c r="E159" s="39">
        <v>8.3000000000000007</v>
      </c>
      <c r="F159" s="39">
        <v>2.96</v>
      </c>
      <c r="G159" s="40">
        <v>0.35662650602409635</v>
      </c>
    </row>
    <row r="160" spans="1:7" ht="31.5">
      <c r="A160" s="41" t="s">
        <v>211</v>
      </c>
      <c r="B160" s="42" t="s">
        <v>597</v>
      </c>
      <c r="C160" s="43" t="s">
        <v>208</v>
      </c>
      <c r="D160" s="44">
        <v>0</v>
      </c>
      <c r="E160" s="45">
        <v>8.3000000000000007</v>
      </c>
      <c r="F160" s="45">
        <v>2.96</v>
      </c>
      <c r="G160" s="46">
        <v>0.35662650602409635</v>
      </c>
    </row>
    <row r="161" spans="1:7" ht="31.5">
      <c r="A161" s="41" t="s">
        <v>271</v>
      </c>
      <c r="B161" s="42" t="s">
        <v>597</v>
      </c>
      <c r="C161" s="43" t="s">
        <v>208</v>
      </c>
      <c r="D161" s="44">
        <v>705</v>
      </c>
      <c r="E161" s="45">
        <v>8.3000000000000007</v>
      </c>
      <c r="F161" s="45">
        <v>2.96</v>
      </c>
      <c r="G161" s="46">
        <v>0.35662650602409635</v>
      </c>
    </row>
    <row r="162" spans="1:7">
      <c r="A162" s="35" t="s">
        <v>343</v>
      </c>
      <c r="B162" s="36" t="s">
        <v>596</v>
      </c>
      <c r="C162" s="37" t="s">
        <v>207</v>
      </c>
      <c r="D162" s="38">
        <v>0</v>
      </c>
      <c r="E162" s="39">
        <v>1925.34</v>
      </c>
      <c r="F162" s="39">
        <v>1574.78</v>
      </c>
      <c r="G162" s="40">
        <v>0.81792306813342064</v>
      </c>
    </row>
    <row r="163" spans="1:7" ht="63">
      <c r="A163" s="41" t="s">
        <v>225</v>
      </c>
      <c r="B163" s="42" t="s">
        <v>596</v>
      </c>
      <c r="C163" s="43" t="s">
        <v>224</v>
      </c>
      <c r="D163" s="44">
        <v>0</v>
      </c>
      <c r="E163" s="45">
        <v>1672.26</v>
      </c>
      <c r="F163" s="45">
        <v>1397.47</v>
      </c>
      <c r="G163" s="46">
        <v>0.83567746642268548</v>
      </c>
    </row>
    <row r="164" spans="1:7">
      <c r="A164" s="41" t="s">
        <v>270</v>
      </c>
      <c r="B164" s="42" t="s">
        <v>596</v>
      </c>
      <c r="C164" s="43" t="s">
        <v>224</v>
      </c>
      <c r="D164" s="44">
        <v>801</v>
      </c>
      <c r="E164" s="45">
        <v>1672.26</v>
      </c>
      <c r="F164" s="45">
        <v>1397.47</v>
      </c>
      <c r="G164" s="46">
        <v>0.83567746642268548</v>
      </c>
    </row>
    <row r="165" spans="1:7" ht="31.5">
      <c r="A165" s="41" t="s">
        <v>211</v>
      </c>
      <c r="B165" s="42" t="s">
        <v>596</v>
      </c>
      <c r="C165" s="43" t="s">
        <v>208</v>
      </c>
      <c r="D165" s="44">
        <v>0</v>
      </c>
      <c r="E165" s="45">
        <v>245.64</v>
      </c>
      <c r="F165" s="45">
        <v>173.59</v>
      </c>
      <c r="G165" s="46">
        <v>0.70668457905878523</v>
      </c>
    </row>
    <row r="166" spans="1:7">
      <c r="A166" s="41" t="s">
        <v>270</v>
      </c>
      <c r="B166" s="42" t="s">
        <v>596</v>
      </c>
      <c r="C166" s="43" t="s">
        <v>208</v>
      </c>
      <c r="D166" s="44">
        <v>801</v>
      </c>
      <c r="E166" s="45">
        <v>245.64</v>
      </c>
      <c r="F166" s="45">
        <v>173.59</v>
      </c>
      <c r="G166" s="46">
        <v>0.70668457905878523</v>
      </c>
    </row>
    <row r="167" spans="1:7">
      <c r="A167" s="41" t="s">
        <v>218</v>
      </c>
      <c r="B167" s="42" t="s">
        <v>596</v>
      </c>
      <c r="C167" s="43" t="s">
        <v>215</v>
      </c>
      <c r="D167" s="44">
        <v>0</v>
      </c>
      <c r="E167" s="45">
        <v>7.44</v>
      </c>
      <c r="F167" s="45">
        <v>3.72</v>
      </c>
      <c r="G167" s="46">
        <v>0.5</v>
      </c>
    </row>
    <row r="168" spans="1:7">
      <c r="A168" s="41" t="s">
        <v>270</v>
      </c>
      <c r="B168" s="42" t="s">
        <v>596</v>
      </c>
      <c r="C168" s="43" t="s">
        <v>215</v>
      </c>
      <c r="D168" s="44">
        <v>801</v>
      </c>
      <c r="E168" s="45">
        <v>7.44</v>
      </c>
      <c r="F168" s="45">
        <v>3.72</v>
      </c>
      <c r="G168" s="46">
        <v>0.5</v>
      </c>
    </row>
    <row r="169" spans="1:7" ht="31.5">
      <c r="A169" s="35" t="s">
        <v>595</v>
      </c>
      <c r="B169" s="36" t="s">
        <v>594</v>
      </c>
      <c r="C169" s="37" t="s">
        <v>207</v>
      </c>
      <c r="D169" s="38">
        <v>0</v>
      </c>
      <c r="E169" s="39">
        <v>17546.689999999999</v>
      </c>
      <c r="F169" s="39">
        <v>13813.28</v>
      </c>
      <c r="G169" s="40">
        <v>0.78722995619116776</v>
      </c>
    </row>
    <row r="170" spans="1:7" ht="31.5">
      <c r="A170" s="35" t="s">
        <v>345</v>
      </c>
      <c r="B170" s="36" t="s">
        <v>593</v>
      </c>
      <c r="C170" s="37" t="s">
        <v>207</v>
      </c>
      <c r="D170" s="38">
        <v>0</v>
      </c>
      <c r="E170" s="39">
        <v>4.16</v>
      </c>
      <c r="F170" s="39">
        <v>4.16</v>
      </c>
      <c r="G170" s="40">
        <v>1</v>
      </c>
    </row>
    <row r="171" spans="1:7" ht="31.5">
      <c r="A171" s="41" t="s">
        <v>211</v>
      </c>
      <c r="B171" s="42" t="s">
        <v>593</v>
      </c>
      <c r="C171" s="43" t="s">
        <v>208</v>
      </c>
      <c r="D171" s="44">
        <v>0</v>
      </c>
      <c r="E171" s="45">
        <v>4.16</v>
      </c>
      <c r="F171" s="45">
        <v>4.16</v>
      </c>
      <c r="G171" s="46">
        <v>1</v>
      </c>
    </row>
    <row r="172" spans="1:7" ht="31.5">
      <c r="A172" s="41" t="s">
        <v>271</v>
      </c>
      <c r="B172" s="42" t="s">
        <v>593</v>
      </c>
      <c r="C172" s="43" t="s">
        <v>208</v>
      </c>
      <c r="D172" s="44">
        <v>705</v>
      </c>
      <c r="E172" s="45">
        <v>4.16</v>
      </c>
      <c r="F172" s="45">
        <v>4.16</v>
      </c>
      <c r="G172" s="46">
        <v>1</v>
      </c>
    </row>
    <row r="173" spans="1:7">
      <c r="A173" s="35" t="s">
        <v>343</v>
      </c>
      <c r="B173" s="36" t="s">
        <v>592</v>
      </c>
      <c r="C173" s="37" t="s">
        <v>207</v>
      </c>
      <c r="D173" s="38">
        <v>0</v>
      </c>
      <c r="E173" s="39">
        <v>16696.28</v>
      </c>
      <c r="F173" s="39">
        <v>12962.88</v>
      </c>
      <c r="G173" s="40">
        <v>0.77639330437678333</v>
      </c>
    </row>
    <row r="174" spans="1:7" ht="63">
      <c r="A174" s="41" t="s">
        <v>225</v>
      </c>
      <c r="B174" s="42" t="s">
        <v>592</v>
      </c>
      <c r="C174" s="43" t="s">
        <v>224</v>
      </c>
      <c r="D174" s="44">
        <v>0</v>
      </c>
      <c r="E174" s="45">
        <v>14311.85</v>
      </c>
      <c r="F174" s="45">
        <v>11685.4</v>
      </c>
      <c r="G174" s="46">
        <v>0.81648424207911618</v>
      </c>
    </row>
    <row r="175" spans="1:7">
      <c r="A175" s="41" t="s">
        <v>270</v>
      </c>
      <c r="B175" s="42" t="s">
        <v>592</v>
      </c>
      <c r="C175" s="43" t="s">
        <v>224</v>
      </c>
      <c r="D175" s="44">
        <v>801</v>
      </c>
      <c r="E175" s="45">
        <v>14311.85</v>
      </c>
      <c r="F175" s="45">
        <v>11685.4</v>
      </c>
      <c r="G175" s="46">
        <v>0.81648424207911618</v>
      </c>
    </row>
    <row r="176" spans="1:7" ht="31.5">
      <c r="A176" s="41" t="s">
        <v>211</v>
      </c>
      <c r="B176" s="42" t="s">
        <v>592</v>
      </c>
      <c r="C176" s="43" t="s">
        <v>208</v>
      </c>
      <c r="D176" s="44">
        <v>0</v>
      </c>
      <c r="E176" s="45">
        <v>2371.15</v>
      </c>
      <c r="F176" s="45">
        <v>1267.8599999999999</v>
      </c>
      <c r="G176" s="46">
        <v>0.53470257048267711</v>
      </c>
    </row>
    <row r="177" spans="1:7">
      <c r="A177" s="41" t="s">
        <v>270</v>
      </c>
      <c r="B177" s="42" t="s">
        <v>592</v>
      </c>
      <c r="C177" s="43" t="s">
        <v>208</v>
      </c>
      <c r="D177" s="44">
        <v>801</v>
      </c>
      <c r="E177" s="45">
        <v>2371.15</v>
      </c>
      <c r="F177" s="45">
        <v>1267.8599999999999</v>
      </c>
      <c r="G177" s="46">
        <v>0.53470257048267711</v>
      </c>
    </row>
    <row r="178" spans="1:7">
      <c r="A178" s="41" t="s">
        <v>218</v>
      </c>
      <c r="B178" s="42" t="s">
        <v>592</v>
      </c>
      <c r="C178" s="43" t="s">
        <v>215</v>
      </c>
      <c r="D178" s="44">
        <v>0</v>
      </c>
      <c r="E178" s="45">
        <v>13.28</v>
      </c>
      <c r="F178" s="45">
        <v>9.61</v>
      </c>
      <c r="G178" s="46">
        <v>0.72364457831325302</v>
      </c>
    </row>
    <row r="179" spans="1:7">
      <c r="A179" s="41" t="s">
        <v>270</v>
      </c>
      <c r="B179" s="42" t="s">
        <v>592</v>
      </c>
      <c r="C179" s="43" t="s">
        <v>215</v>
      </c>
      <c r="D179" s="44">
        <v>801</v>
      </c>
      <c r="E179" s="45">
        <v>13.28</v>
      </c>
      <c r="F179" s="45">
        <v>9.61</v>
      </c>
      <c r="G179" s="46">
        <v>0.72364457831325302</v>
      </c>
    </row>
    <row r="180" spans="1:7" ht="63">
      <c r="A180" s="35" t="s">
        <v>591</v>
      </c>
      <c r="B180" s="36" t="s">
        <v>590</v>
      </c>
      <c r="C180" s="37" t="s">
        <v>207</v>
      </c>
      <c r="D180" s="38">
        <v>0</v>
      </c>
      <c r="E180" s="39">
        <v>103.2</v>
      </c>
      <c r="F180" s="39">
        <v>103.2</v>
      </c>
      <c r="G180" s="40">
        <v>1</v>
      </c>
    </row>
    <row r="181" spans="1:7" ht="31.5">
      <c r="A181" s="41" t="s">
        <v>211</v>
      </c>
      <c r="B181" s="42" t="s">
        <v>590</v>
      </c>
      <c r="C181" s="43" t="s">
        <v>208</v>
      </c>
      <c r="D181" s="44">
        <v>0</v>
      </c>
      <c r="E181" s="45">
        <v>103.2</v>
      </c>
      <c r="F181" s="45">
        <v>103.2</v>
      </c>
      <c r="G181" s="46">
        <v>1</v>
      </c>
    </row>
    <row r="182" spans="1:7">
      <c r="A182" s="41" t="s">
        <v>270</v>
      </c>
      <c r="B182" s="42" t="s">
        <v>590</v>
      </c>
      <c r="C182" s="43" t="s">
        <v>208</v>
      </c>
      <c r="D182" s="44">
        <v>801</v>
      </c>
      <c r="E182" s="45">
        <v>103.2</v>
      </c>
      <c r="F182" s="45">
        <v>103.2</v>
      </c>
      <c r="G182" s="46">
        <v>1</v>
      </c>
    </row>
    <row r="183" spans="1:7" ht="31.5">
      <c r="A183" s="35" t="s">
        <v>461</v>
      </c>
      <c r="B183" s="36" t="s">
        <v>589</v>
      </c>
      <c r="C183" s="37" t="s">
        <v>207</v>
      </c>
      <c r="D183" s="38">
        <v>0</v>
      </c>
      <c r="E183" s="39">
        <v>743.05</v>
      </c>
      <c r="F183" s="39">
        <v>743.05</v>
      </c>
      <c r="G183" s="40">
        <v>1</v>
      </c>
    </row>
    <row r="184" spans="1:7" ht="31.5">
      <c r="A184" s="41" t="s">
        <v>211</v>
      </c>
      <c r="B184" s="42" t="s">
        <v>589</v>
      </c>
      <c r="C184" s="43" t="s">
        <v>208</v>
      </c>
      <c r="D184" s="44">
        <v>0</v>
      </c>
      <c r="E184" s="45">
        <v>743.05</v>
      </c>
      <c r="F184" s="45">
        <v>743.05</v>
      </c>
      <c r="G184" s="46">
        <v>1</v>
      </c>
    </row>
    <row r="185" spans="1:7">
      <c r="A185" s="41" t="s">
        <v>270</v>
      </c>
      <c r="B185" s="42" t="s">
        <v>589</v>
      </c>
      <c r="C185" s="43" t="s">
        <v>208</v>
      </c>
      <c r="D185" s="44">
        <v>801</v>
      </c>
      <c r="E185" s="45">
        <v>743.05</v>
      </c>
      <c r="F185" s="45">
        <v>743.05</v>
      </c>
      <c r="G185" s="46">
        <v>1</v>
      </c>
    </row>
    <row r="186" spans="1:7" ht="31.5">
      <c r="A186" s="35" t="s">
        <v>588</v>
      </c>
      <c r="B186" s="36" t="s">
        <v>587</v>
      </c>
      <c r="C186" s="37" t="s">
        <v>207</v>
      </c>
      <c r="D186" s="38">
        <v>0</v>
      </c>
      <c r="E186" s="39">
        <v>11112.26</v>
      </c>
      <c r="F186" s="39">
        <v>8674.15</v>
      </c>
      <c r="G186" s="40">
        <v>0.78059278670585452</v>
      </c>
    </row>
    <row r="187" spans="1:7" ht="47.25">
      <c r="A187" s="35" t="s">
        <v>586</v>
      </c>
      <c r="B187" s="36" t="s">
        <v>585</v>
      </c>
      <c r="C187" s="37" t="s">
        <v>207</v>
      </c>
      <c r="D187" s="38">
        <v>0</v>
      </c>
      <c r="E187" s="39">
        <v>292</v>
      </c>
      <c r="F187" s="39">
        <v>224.08</v>
      </c>
      <c r="G187" s="40">
        <v>0.76739726027397259</v>
      </c>
    </row>
    <row r="188" spans="1:7" ht="31.5">
      <c r="A188" s="41" t="s">
        <v>211</v>
      </c>
      <c r="B188" s="42" t="s">
        <v>585</v>
      </c>
      <c r="C188" s="43" t="s">
        <v>208</v>
      </c>
      <c r="D188" s="44">
        <v>0</v>
      </c>
      <c r="E188" s="45">
        <v>292</v>
      </c>
      <c r="F188" s="45">
        <v>224.08</v>
      </c>
      <c r="G188" s="46">
        <v>0.76739726027397259</v>
      </c>
    </row>
    <row r="189" spans="1:7">
      <c r="A189" s="41" t="s">
        <v>270</v>
      </c>
      <c r="B189" s="42" t="s">
        <v>585</v>
      </c>
      <c r="C189" s="43" t="s">
        <v>208</v>
      </c>
      <c r="D189" s="44">
        <v>801</v>
      </c>
      <c r="E189" s="45">
        <v>292</v>
      </c>
      <c r="F189" s="45">
        <v>224.08</v>
      </c>
      <c r="G189" s="46">
        <v>0.76739726027397259</v>
      </c>
    </row>
    <row r="190" spans="1:7" ht="31.5">
      <c r="A190" s="35" t="s">
        <v>345</v>
      </c>
      <c r="B190" s="36" t="s">
        <v>584</v>
      </c>
      <c r="C190" s="37" t="s">
        <v>207</v>
      </c>
      <c r="D190" s="38">
        <v>0</v>
      </c>
      <c r="E190" s="39">
        <v>10</v>
      </c>
      <c r="F190" s="39">
        <v>0</v>
      </c>
      <c r="G190" s="40">
        <v>0</v>
      </c>
    </row>
    <row r="191" spans="1:7" ht="31.5">
      <c r="A191" s="41" t="s">
        <v>211</v>
      </c>
      <c r="B191" s="42" t="s">
        <v>584</v>
      </c>
      <c r="C191" s="43" t="s">
        <v>208</v>
      </c>
      <c r="D191" s="44">
        <v>0</v>
      </c>
      <c r="E191" s="45">
        <v>10</v>
      </c>
      <c r="F191" s="45">
        <v>0</v>
      </c>
      <c r="G191" s="46">
        <v>0</v>
      </c>
    </row>
    <row r="192" spans="1:7" ht="31.5">
      <c r="A192" s="41" t="s">
        <v>271</v>
      </c>
      <c r="B192" s="42" t="s">
        <v>584</v>
      </c>
      <c r="C192" s="43" t="s">
        <v>208</v>
      </c>
      <c r="D192" s="44">
        <v>705</v>
      </c>
      <c r="E192" s="45">
        <v>10</v>
      </c>
      <c r="F192" s="45">
        <v>0</v>
      </c>
      <c r="G192" s="46">
        <v>0</v>
      </c>
    </row>
    <row r="193" spans="1:7">
      <c r="A193" s="35" t="s">
        <v>343</v>
      </c>
      <c r="B193" s="36" t="s">
        <v>583</v>
      </c>
      <c r="C193" s="37" t="s">
        <v>207</v>
      </c>
      <c r="D193" s="38">
        <v>0</v>
      </c>
      <c r="E193" s="39">
        <v>9400.7099999999991</v>
      </c>
      <c r="F193" s="39">
        <v>7265.6</v>
      </c>
      <c r="G193" s="40">
        <v>0.77287779327306139</v>
      </c>
    </row>
    <row r="194" spans="1:7" ht="63">
      <c r="A194" s="41" t="s">
        <v>225</v>
      </c>
      <c r="B194" s="42" t="s">
        <v>583</v>
      </c>
      <c r="C194" s="43" t="s">
        <v>224</v>
      </c>
      <c r="D194" s="44">
        <v>0</v>
      </c>
      <c r="E194" s="45">
        <v>8518.77</v>
      </c>
      <c r="F194" s="45">
        <v>6575.69</v>
      </c>
      <c r="G194" s="46">
        <v>0.77190603807826708</v>
      </c>
    </row>
    <row r="195" spans="1:7">
      <c r="A195" s="41" t="s">
        <v>270</v>
      </c>
      <c r="B195" s="42" t="s">
        <v>583</v>
      </c>
      <c r="C195" s="43" t="s">
        <v>224</v>
      </c>
      <c r="D195" s="44">
        <v>801</v>
      </c>
      <c r="E195" s="45">
        <v>8518.77</v>
      </c>
      <c r="F195" s="45">
        <v>6575.69</v>
      </c>
      <c r="G195" s="46">
        <v>0.77190603807826708</v>
      </c>
    </row>
    <row r="196" spans="1:7" ht="31.5">
      <c r="A196" s="41" t="s">
        <v>211</v>
      </c>
      <c r="B196" s="42" t="s">
        <v>583</v>
      </c>
      <c r="C196" s="43" t="s">
        <v>208</v>
      </c>
      <c r="D196" s="44">
        <v>0</v>
      </c>
      <c r="E196" s="45">
        <v>861.99</v>
      </c>
      <c r="F196" s="45">
        <v>679.99</v>
      </c>
      <c r="G196" s="46">
        <v>0.78886065963642271</v>
      </c>
    </row>
    <row r="197" spans="1:7">
      <c r="A197" s="41" t="s">
        <v>270</v>
      </c>
      <c r="B197" s="42" t="s">
        <v>583</v>
      </c>
      <c r="C197" s="43" t="s">
        <v>208</v>
      </c>
      <c r="D197" s="44">
        <v>801</v>
      </c>
      <c r="E197" s="45">
        <v>861.99</v>
      </c>
      <c r="F197" s="45">
        <v>679.99</v>
      </c>
      <c r="G197" s="46">
        <v>0.78886065963642271</v>
      </c>
    </row>
    <row r="198" spans="1:7">
      <c r="A198" s="41" t="s">
        <v>218</v>
      </c>
      <c r="B198" s="42" t="s">
        <v>583</v>
      </c>
      <c r="C198" s="43" t="s">
        <v>215</v>
      </c>
      <c r="D198" s="44">
        <v>0</v>
      </c>
      <c r="E198" s="45">
        <v>19.95</v>
      </c>
      <c r="F198" s="45">
        <v>9.92</v>
      </c>
      <c r="G198" s="46">
        <v>0.4972431077694236</v>
      </c>
    </row>
    <row r="199" spans="1:7">
      <c r="A199" s="41" t="s">
        <v>270</v>
      </c>
      <c r="B199" s="42" t="s">
        <v>583</v>
      </c>
      <c r="C199" s="43" t="s">
        <v>215</v>
      </c>
      <c r="D199" s="44">
        <v>801</v>
      </c>
      <c r="E199" s="45">
        <v>19.95</v>
      </c>
      <c r="F199" s="45">
        <v>9.92</v>
      </c>
      <c r="G199" s="46">
        <v>0.4972431077694236</v>
      </c>
    </row>
    <row r="200" spans="1:7" ht="47.25">
      <c r="A200" s="35" t="s">
        <v>582</v>
      </c>
      <c r="B200" s="36" t="s">
        <v>581</v>
      </c>
      <c r="C200" s="37" t="s">
        <v>207</v>
      </c>
      <c r="D200" s="38">
        <v>0</v>
      </c>
      <c r="E200" s="39">
        <v>925.46</v>
      </c>
      <c r="F200" s="39">
        <v>700.37</v>
      </c>
      <c r="G200" s="40">
        <v>0.75678041190326972</v>
      </c>
    </row>
    <row r="201" spans="1:7" ht="31.5">
      <c r="A201" s="41" t="s">
        <v>211</v>
      </c>
      <c r="B201" s="42" t="s">
        <v>581</v>
      </c>
      <c r="C201" s="43" t="s">
        <v>208</v>
      </c>
      <c r="D201" s="44">
        <v>0</v>
      </c>
      <c r="E201" s="45">
        <v>925.46</v>
      </c>
      <c r="F201" s="45">
        <v>700.37</v>
      </c>
      <c r="G201" s="46">
        <v>0.75678041190326972</v>
      </c>
    </row>
    <row r="202" spans="1:7">
      <c r="A202" s="41" t="s">
        <v>270</v>
      </c>
      <c r="B202" s="42" t="s">
        <v>581</v>
      </c>
      <c r="C202" s="43" t="s">
        <v>208</v>
      </c>
      <c r="D202" s="44">
        <v>801</v>
      </c>
      <c r="E202" s="45">
        <v>925.46</v>
      </c>
      <c r="F202" s="45">
        <v>700.37</v>
      </c>
      <c r="G202" s="46">
        <v>0.75678041190326972</v>
      </c>
    </row>
    <row r="203" spans="1:7" ht="31.5">
      <c r="A203" s="35" t="s">
        <v>461</v>
      </c>
      <c r="B203" s="36" t="s">
        <v>580</v>
      </c>
      <c r="C203" s="37" t="s">
        <v>207</v>
      </c>
      <c r="D203" s="38">
        <v>0</v>
      </c>
      <c r="E203" s="39">
        <v>484.09</v>
      </c>
      <c r="F203" s="39">
        <v>484.09</v>
      </c>
      <c r="G203" s="40">
        <v>1</v>
      </c>
    </row>
    <row r="204" spans="1:7" ht="31.5">
      <c r="A204" s="41" t="s">
        <v>211</v>
      </c>
      <c r="B204" s="42" t="s">
        <v>580</v>
      </c>
      <c r="C204" s="43" t="s">
        <v>208</v>
      </c>
      <c r="D204" s="44">
        <v>0</v>
      </c>
      <c r="E204" s="45">
        <v>484.09</v>
      </c>
      <c r="F204" s="45">
        <v>484.09</v>
      </c>
      <c r="G204" s="46">
        <v>1</v>
      </c>
    </row>
    <row r="205" spans="1:7">
      <c r="A205" s="41" t="s">
        <v>270</v>
      </c>
      <c r="B205" s="42" t="s">
        <v>580</v>
      </c>
      <c r="C205" s="43" t="s">
        <v>208</v>
      </c>
      <c r="D205" s="44">
        <v>801</v>
      </c>
      <c r="E205" s="45">
        <v>484.09</v>
      </c>
      <c r="F205" s="45">
        <v>484.09</v>
      </c>
      <c r="G205" s="46">
        <v>1</v>
      </c>
    </row>
    <row r="206" spans="1:7" ht="31.5">
      <c r="A206" s="35" t="s">
        <v>579</v>
      </c>
      <c r="B206" s="36" t="s">
        <v>578</v>
      </c>
      <c r="C206" s="37" t="s">
        <v>207</v>
      </c>
      <c r="D206" s="38">
        <v>0</v>
      </c>
      <c r="E206" s="39">
        <v>7292.85</v>
      </c>
      <c r="F206" s="39">
        <v>6083.14</v>
      </c>
      <c r="G206" s="40">
        <v>0.83412383361785858</v>
      </c>
    </row>
    <row r="207" spans="1:7">
      <c r="A207" s="35" t="s">
        <v>577</v>
      </c>
      <c r="B207" s="36" t="s">
        <v>576</v>
      </c>
      <c r="C207" s="37" t="s">
        <v>207</v>
      </c>
      <c r="D207" s="38">
        <v>0</v>
      </c>
      <c r="E207" s="39">
        <v>14.4</v>
      </c>
      <c r="F207" s="39">
        <v>7.2</v>
      </c>
      <c r="G207" s="40">
        <v>0.5</v>
      </c>
    </row>
    <row r="208" spans="1:7">
      <c r="A208" s="41" t="s">
        <v>286</v>
      </c>
      <c r="B208" s="42" t="s">
        <v>576</v>
      </c>
      <c r="C208" s="43" t="s">
        <v>284</v>
      </c>
      <c r="D208" s="44">
        <v>0</v>
      </c>
      <c r="E208" s="45">
        <v>14.4</v>
      </c>
      <c r="F208" s="45">
        <v>7.2</v>
      </c>
      <c r="G208" s="46">
        <v>0.5</v>
      </c>
    </row>
    <row r="209" spans="1:7">
      <c r="A209" s="41" t="s">
        <v>267</v>
      </c>
      <c r="B209" s="42" t="s">
        <v>576</v>
      </c>
      <c r="C209" s="43" t="s">
        <v>284</v>
      </c>
      <c r="D209" s="44">
        <v>703</v>
      </c>
      <c r="E209" s="45">
        <v>14.4</v>
      </c>
      <c r="F209" s="45">
        <v>7.2</v>
      </c>
      <c r="G209" s="46">
        <v>0.5</v>
      </c>
    </row>
    <row r="210" spans="1:7" ht="31.5">
      <c r="A210" s="35" t="s">
        <v>345</v>
      </c>
      <c r="B210" s="36" t="s">
        <v>575</v>
      </c>
      <c r="C210" s="37" t="s">
        <v>207</v>
      </c>
      <c r="D210" s="38">
        <v>0</v>
      </c>
      <c r="E210" s="39">
        <v>16</v>
      </c>
      <c r="F210" s="39">
        <v>0</v>
      </c>
      <c r="G210" s="40">
        <v>0</v>
      </c>
    </row>
    <row r="211" spans="1:7" ht="31.5">
      <c r="A211" s="41" t="s">
        <v>211</v>
      </c>
      <c r="B211" s="42" t="s">
        <v>575</v>
      </c>
      <c r="C211" s="43" t="s">
        <v>208</v>
      </c>
      <c r="D211" s="44">
        <v>0</v>
      </c>
      <c r="E211" s="45">
        <v>16</v>
      </c>
      <c r="F211" s="45">
        <v>0</v>
      </c>
      <c r="G211" s="46">
        <v>0</v>
      </c>
    </row>
    <row r="212" spans="1:7" ht="31.5">
      <c r="A212" s="41" t="s">
        <v>271</v>
      </c>
      <c r="B212" s="42" t="s">
        <v>575</v>
      </c>
      <c r="C212" s="43" t="s">
        <v>208</v>
      </c>
      <c r="D212" s="44">
        <v>705</v>
      </c>
      <c r="E212" s="45">
        <v>16</v>
      </c>
      <c r="F212" s="45">
        <v>0</v>
      </c>
      <c r="G212" s="46">
        <v>0</v>
      </c>
    </row>
    <row r="213" spans="1:7">
      <c r="A213" s="35" t="s">
        <v>343</v>
      </c>
      <c r="B213" s="36" t="s">
        <v>574</v>
      </c>
      <c r="C213" s="37" t="s">
        <v>207</v>
      </c>
      <c r="D213" s="38">
        <v>0</v>
      </c>
      <c r="E213" s="39">
        <v>6762.45</v>
      </c>
      <c r="F213" s="39">
        <v>5575.94</v>
      </c>
      <c r="G213" s="40">
        <v>0.82454435892317135</v>
      </c>
    </row>
    <row r="214" spans="1:7" ht="63">
      <c r="A214" s="41" t="s">
        <v>225</v>
      </c>
      <c r="B214" s="42" t="s">
        <v>574</v>
      </c>
      <c r="C214" s="43" t="s">
        <v>224</v>
      </c>
      <c r="D214" s="44">
        <v>0</v>
      </c>
      <c r="E214" s="45">
        <v>6310.52</v>
      </c>
      <c r="F214" s="45">
        <v>5298.34</v>
      </c>
      <c r="G214" s="46">
        <v>0.83960434322369626</v>
      </c>
    </row>
    <row r="215" spans="1:7">
      <c r="A215" s="41" t="s">
        <v>267</v>
      </c>
      <c r="B215" s="42" t="s">
        <v>574</v>
      </c>
      <c r="C215" s="43" t="s">
        <v>224</v>
      </c>
      <c r="D215" s="44">
        <v>703</v>
      </c>
      <c r="E215" s="45">
        <v>6310.52</v>
      </c>
      <c r="F215" s="45">
        <v>5298.34</v>
      </c>
      <c r="G215" s="46">
        <v>0.83960434322369626</v>
      </c>
    </row>
    <row r="216" spans="1:7" ht="31.5">
      <c r="A216" s="41" t="s">
        <v>211</v>
      </c>
      <c r="B216" s="42" t="s">
        <v>574</v>
      </c>
      <c r="C216" s="43" t="s">
        <v>208</v>
      </c>
      <c r="D216" s="44">
        <v>0</v>
      </c>
      <c r="E216" s="45">
        <v>451.93</v>
      </c>
      <c r="F216" s="45">
        <v>277.61</v>
      </c>
      <c r="G216" s="46">
        <v>0.61427654725289316</v>
      </c>
    </row>
    <row r="217" spans="1:7">
      <c r="A217" s="41" t="s">
        <v>267</v>
      </c>
      <c r="B217" s="42" t="s">
        <v>574</v>
      </c>
      <c r="C217" s="43" t="s">
        <v>208</v>
      </c>
      <c r="D217" s="44">
        <v>703</v>
      </c>
      <c r="E217" s="45">
        <v>451.93</v>
      </c>
      <c r="F217" s="45">
        <v>277.61</v>
      </c>
      <c r="G217" s="46">
        <v>0.61427654725289316</v>
      </c>
    </row>
    <row r="218" spans="1:7" ht="31.5">
      <c r="A218" s="35" t="s">
        <v>461</v>
      </c>
      <c r="B218" s="36" t="s">
        <v>573</v>
      </c>
      <c r="C218" s="37" t="s">
        <v>207</v>
      </c>
      <c r="D218" s="38">
        <v>0</v>
      </c>
      <c r="E218" s="39">
        <v>500</v>
      </c>
      <c r="F218" s="39">
        <v>500</v>
      </c>
      <c r="G218" s="40">
        <v>1</v>
      </c>
    </row>
    <row r="219" spans="1:7" ht="31.5">
      <c r="A219" s="41" t="s">
        <v>211</v>
      </c>
      <c r="B219" s="42" t="s">
        <v>573</v>
      </c>
      <c r="C219" s="43" t="s">
        <v>208</v>
      </c>
      <c r="D219" s="44">
        <v>0</v>
      </c>
      <c r="E219" s="45">
        <v>500</v>
      </c>
      <c r="F219" s="45">
        <v>500</v>
      </c>
      <c r="G219" s="46">
        <v>1</v>
      </c>
    </row>
    <row r="220" spans="1:7">
      <c r="A220" s="41" t="s">
        <v>267</v>
      </c>
      <c r="B220" s="42" t="s">
        <v>573</v>
      </c>
      <c r="C220" s="43" t="s">
        <v>208</v>
      </c>
      <c r="D220" s="44">
        <v>703</v>
      </c>
      <c r="E220" s="45">
        <v>500</v>
      </c>
      <c r="F220" s="45">
        <v>500</v>
      </c>
      <c r="G220" s="46">
        <v>1</v>
      </c>
    </row>
    <row r="221" spans="1:7" ht="47.25">
      <c r="A221" s="35" t="s">
        <v>572</v>
      </c>
      <c r="B221" s="36" t="s">
        <v>571</v>
      </c>
      <c r="C221" s="37" t="s">
        <v>207</v>
      </c>
      <c r="D221" s="38">
        <v>0</v>
      </c>
      <c r="E221" s="39">
        <v>1291.49</v>
      </c>
      <c r="F221" s="39">
        <v>1121.1300000000001</v>
      </c>
      <c r="G221" s="40">
        <v>0.86809034526012596</v>
      </c>
    </row>
    <row r="222" spans="1:7" ht="31.5">
      <c r="A222" s="35" t="s">
        <v>570</v>
      </c>
      <c r="B222" s="36" t="s">
        <v>569</v>
      </c>
      <c r="C222" s="37" t="s">
        <v>207</v>
      </c>
      <c r="D222" s="38">
        <v>0</v>
      </c>
      <c r="E222" s="39">
        <v>1291.49</v>
      </c>
      <c r="F222" s="39">
        <v>1121.1300000000001</v>
      </c>
      <c r="G222" s="40">
        <v>0.86809034526012596</v>
      </c>
    </row>
    <row r="223" spans="1:7">
      <c r="A223" s="35" t="s">
        <v>226</v>
      </c>
      <c r="B223" s="36" t="s">
        <v>567</v>
      </c>
      <c r="C223" s="37" t="s">
        <v>207</v>
      </c>
      <c r="D223" s="38">
        <v>0</v>
      </c>
      <c r="E223" s="39">
        <v>1291.49</v>
      </c>
      <c r="F223" s="39">
        <v>1121.1300000000001</v>
      </c>
      <c r="G223" s="40">
        <v>0.86809034526012596</v>
      </c>
    </row>
    <row r="224" spans="1:7" ht="63">
      <c r="A224" s="41" t="s">
        <v>225</v>
      </c>
      <c r="B224" s="42" t="s">
        <v>567</v>
      </c>
      <c r="C224" s="43" t="s">
        <v>224</v>
      </c>
      <c r="D224" s="44">
        <v>0</v>
      </c>
      <c r="E224" s="45">
        <v>1288.5899999999999</v>
      </c>
      <c r="F224" s="45">
        <v>1121.1300000000001</v>
      </c>
      <c r="G224" s="46">
        <v>0.87004400158312589</v>
      </c>
    </row>
    <row r="225" spans="1:7">
      <c r="A225" s="41" t="s">
        <v>568</v>
      </c>
      <c r="B225" s="42" t="s">
        <v>567</v>
      </c>
      <c r="C225" s="43" t="s">
        <v>224</v>
      </c>
      <c r="D225" s="44">
        <v>804</v>
      </c>
      <c r="E225" s="45">
        <v>1288.5899999999999</v>
      </c>
      <c r="F225" s="45">
        <v>1121.1300000000001</v>
      </c>
      <c r="G225" s="46">
        <v>0.87004400158312589</v>
      </c>
    </row>
    <row r="226" spans="1:7" ht="31.5">
      <c r="A226" s="41" t="s">
        <v>211</v>
      </c>
      <c r="B226" s="42" t="s">
        <v>567</v>
      </c>
      <c r="C226" s="43" t="s">
        <v>208</v>
      </c>
      <c r="D226" s="44">
        <v>0</v>
      </c>
      <c r="E226" s="45">
        <v>2.9</v>
      </c>
      <c r="F226" s="45">
        <v>0</v>
      </c>
      <c r="G226" s="46">
        <v>0</v>
      </c>
    </row>
    <row r="227" spans="1:7">
      <c r="A227" s="41" t="s">
        <v>568</v>
      </c>
      <c r="B227" s="42" t="s">
        <v>567</v>
      </c>
      <c r="C227" s="43" t="s">
        <v>208</v>
      </c>
      <c r="D227" s="44">
        <v>804</v>
      </c>
      <c r="E227" s="45">
        <v>2.9</v>
      </c>
      <c r="F227" s="45">
        <v>0</v>
      </c>
      <c r="G227" s="46">
        <v>0</v>
      </c>
    </row>
    <row r="228" spans="1:7" ht="47.25">
      <c r="A228" s="35" t="s">
        <v>566</v>
      </c>
      <c r="B228" s="36" t="s">
        <v>565</v>
      </c>
      <c r="C228" s="37" t="s">
        <v>207</v>
      </c>
      <c r="D228" s="38">
        <v>0</v>
      </c>
      <c r="E228" s="39">
        <v>58101.53</v>
      </c>
      <c r="F228" s="39">
        <v>32738.15</v>
      </c>
      <c r="G228" s="40">
        <v>0.56346450773327317</v>
      </c>
    </row>
    <row r="229" spans="1:7" ht="47.25">
      <c r="A229" s="35" t="s">
        <v>564</v>
      </c>
      <c r="B229" s="36" t="s">
        <v>563</v>
      </c>
      <c r="C229" s="37" t="s">
        <v>207</v>
      </c>
      <c r="D229" s="38">
        <v>0</v>
      </c>
      <c r="E229" s="39">
        <v>3764.49</v>
      </c>
      <c r="F229" s="39">
        <v>0</v>
      </c>
      <c r="G229" s="40">
        <v>0</v>
      </c>
    </row>
    <row r="230" spans="1:7" ht="47.25">
      <c r="A230" s="35" t="s">
        <v>562</v>
      </c>
      <c r="B230" s="36" t="s">
        <v>561</v>
      </c>
      <c r="C230" s="37" t="s">
        <v>207</v>
      </c>
      <c r="D230" s="38">
        <v>0</v>
      </c>
      <c r="E230" s="39">
        <v>3644.2</v>
      </c>
      <c r="F230" s="39">
        <v>0</v>
      </c>
      <c r="G230" s="40">
        <v>0</v>
      </c>
    </row>
    <row r="231" spans="1:7" ht="31.5">
      <c r="A231" s="35" t="s">
        <v>560</v>
      </c>
      <c r="B231" s="36" t="s">
        <v>559</v>
      </c>
      <c r="C231" s="37" t="s">
        <v>207</v>
      </c>
      <c r="D231" s="38">
        <v>0</v>
      </c>
      <c r="E231" s="39">
        <v>77</v>
      </c>
      <c r="F231" s="39">
        <v>0</v>
      </c>
      <c r="G231" s="40">
        <v>0</v>
      </c>
    </row>
    <row r="232" spans="1:7" ht="31.5">
      <c r="A232" s="41" t="s">
        <v>464</v>
      </c>
      <c r="B232" s="42" t="s">
        <v>559</v>
      </c>
      <c r="C232" s="43" t="s">
        <v>462</v>
      </c>
      <c r="D232" s="44">
        <v>0</v>
      </c>
      <c r="E232" s="45">
        <v>77</v>
      </c>
      <c r="F232" s="45">
        <v>0</v>
      </c>
      <c r="G232" s="46">
        <v>0</v>
      </c>
    </row>
    <row r="233" spans="1:7">
      <c r="A233" s="41" t="s">
        <v>309</v>
      </c>
      <c r="B233" s="42" t="s">
        <v>559</v>
      </c>
      <c r="C233" s="43" t="s">
        <v>462</v>
      </c>
      <c r="D233" s="44">
        <v>1101</v>
      </c>
      <c r="E233" s="45">
        <v>77</v>
      </c>
      <c r="F233" s="45">
        <v>0</v>
      </c>
      <c r="G233" s="46">
        <v>0</v>
      </c>
    </row>
    <row r="234" spans="1:7" ht="31.5">
      <c r="A234" s="35" t="s">
        <v>558</v>
      </c>
      <c r="B234" s="36" t="s">
        <v>557</v>
      </c>
      <c r="C234" s="37" t="s">
        <v>207</v>
      </c>
      <c r="D234" s="38">
        <v>0</v>
      </c>
      <c r="E234" s="39">
        <v>3567.2</v>
      </c>
      <c r="F234" s="39">
        <v>0</v>
      </c>
      <c r="G234" s="40">
        <v>0</v>
      </c>
    </row>
    <row r="235" spans="1:7" ht="31.5">
      <c r="A235" s="41" t="s">
        <v>464</v>
      </c>
      <c r="B235" s="42" t="s">
        <v>557</v>
      </c>
      <c r="C235" s="43" t="s">
        <v>462</v>
      </c>
      <c r="D235" s="44">
        <v>0</v>
      </c>
      <c r="E235" s="45">
        <v>3567.2</v>
      </c>
      <c r="F235" s="45">
        <v>0</v>
      </c>
      <c r="G235" s="46">
        <v>0</v>
      </c>
    </row>
    <row r="236" spans="1:7">
      <c r="A236" s="41" t="s">
        <v>309</v>
      </c>
      <c r="B236" s="42" t="s">
        <v>557</v>
      </c>
      <c r="C236" s="43" t="s">
        <v>462</v>
      </c>
      <c r="D236" s="44">
        <v>1101</v>
      </c>
      <c r="E236" s="45">
        <v>3567.2</v>
      </c>
      <c r="F236" s="45">
        <v>0</v>
      </c>
      <c r="G236" s="46">
        <v>0</v>
      </c>
    </row>
    <row r="237" spans="1:7" ht="63">
      <c r="A237" s="35" t="s">
        <v>556</v>
      </c>
      <c r="B237" s="36" t="s">
        <v>555</v>
      </c>
      <c r="C237" s="37" t="s">
        <v>207</v>
      </c>
      <c r="D237" s="38">
        <v>0</v>
      </c>
      <c r="E237" s="39">
        <v>120.29</v>
      </c>
      <c r="F237" s="39">
        <v>0</v>
      </c>
      <c r="G237" s="40">
        <v>0</v>
      </c>
    </row>
    <row r="238" spans="1:7" ht="31.5">
      <c r="A238" s="35" t="s">
        <v>554</v>
      </c>
      <c r="B238" s="36" t="s">
        <v>553</v>
      </c>
      <c r="C238" s="37" t="s">
        <v>207</v>
      </c>
      <c r="D238" s="38">
        <v>0</v>
      </c>
      <c r="E238" s="39">
        <v>120.29</v>
      </c>
      <c r="F238" s="39">
        <v>0</v>
      </c>
      <c r="G238" s="40">
        <v>0</v>
      </c>
    </row>
    <row r="239" spans="1:7" ht="31.5">
      <c r="A239" s="41" t="s">
        <v>211</v>
      </c>
      <c r="B239" s="42" t="s">
        <v>553</v>
      </c>
      <c r="C239" s="43" t="s">
        <v>208</v>
      </c>
      <c r="D239" s="44">
        <v>0</v>
      </c>
      <c r="E239" s="45">
        <v>4.2</v>
      </c>
      <c r="F239" s="45">
        <v>0</v>
      </c>
      <c r="G239" s="46">
        <v>0</v>
      </c>
    </row>
    <row r="240" spans="1:7">
      <c r="A240" s="41" t="s">
        <v>349</v>
      </c>
      <c r="B240" s="42" t="s">
        <v>553</v>
      </c>
      <c r="C240" s="43" t="s">
        <v>208</v>
      </c>
      <c r="D240" s="44">
        <v>113</v>
      </c>
      <c r="E240" s="45">
        <v>4.2</v>
      </c>
      <c r="F240" s="45">
        <v>0</v>
      </c>
      <c r="G240" s="46">
        <v>0</v>
      </c>
    </row>
    <row r="241" spans="1:7">
      <c r="A241" s="41" t="s">
        <v>218</v>
      </c>
      <c r="B241" s="42" t="s">
        <v>553</v>
      </c>
      <c r="C241" s="43" t="s">
        <v>215</v>
      </c>
      <c r="D241" s="44">
        <v>0</v>
      </c>
      <c r="E241" s="45">
        <v>116.09</v>
      </c>
      <c r="F241" s="45">
        <v>0</v>
      </c>
      <c r="G241" s="46">
        <v>0</v>
      </c>
    </row>
    <row r="242" spans="1:7">
      <c r="A242" s="41" t="s">
        <v>349</v>
      </c>
      <c r="B242" s="42" t="s">
        <v>553</v>
      </c>
      <c r="C242" s="43" t="s">
        <v>215</v>
      </c>
      <c r="D242" s="44">
        <v>113</v>
      </c>
      <c r="E242" s="45">
        <v>116.09</v>
      </c>
      <c r="F242" s="45">
        <v>0</v>
      </c>
      <c r="G242" s="46">
        <v>0</v>
      </c>
    </row>
    <row r="243" spans="1:7" ht="47.25">
      <c r="A243" s="35" t="s">
        <v>552</v>
      </c>
      <c r="B243" s="36" t="s">
        <v>551</v>
      </c>
      <c r="C243" s="37" t="s">
        <v>207</v>
      </c>
      <c r="D243" s="38">
        <v>0</v>
      </c>
      <c r="E243" s="39">
        <v>34514.5</v>
      </c>
      <c r="F243" s="39">
        <v>20905.2</v>
      </c>
      <c r="G243" s="40">
        <v>0.60569325935476392</v>
      </c>
    </row>
    <row r="244" spans="1:7" ht="47.25">
      <c r="A244" s="35" t="s">
        <v>550</v>
      </c>
      <c r="B244" s="36" t="s">
        <v>549</v>
      </c>
      <c r="C244" s="37" t="s">
        <v>207</v>
      </c>
      <c r="D244" s="38">
        <v>0</v>
      </c>
      <c r="E244" s="39">
        <v>33972</v>
      </c>
      <c r="F244" s="39">
        <v>20727.7</v>
      </c>
      <c r="G244" s="40">
        <v>0.61014070410926646</v>
      </c>
    </row>
    <row r="245" spans="1:7" ht="31.5">
      <c r="A245" s="35" t="s">
        <v>548</v>
      </c>
      <c r="B245" s="36" t="s">
        <v>546</v>
      </c>
      <c r="C245" s="37" t="s">
        <v>207</v>
      </c>
      <c r="D245" s="38">
        <v>0</v>
      </c>
      <c r="E245" s="39">
        <v>33972</v>
      </c>
      <c r="F245" s="39">
        <v>20727.7</v>
      </c>
      <c r="G245" s="40">
        <v>0.61014070410926646</v>
      </c>
    </row>
    <row r="246" spans="1:7" ht="31.5">
      <c r="A246" s="41" t="s">
        <v>464</v>
      </c>
      <c r="B246" s="42" t="s">
        <v>546</v>
      </c>
      <c r="C246" s="43" t="s">
        <v>462</v>
      </c>
      <c r="D246" s="44">
        <v>0</v>
      </c>
      <c r="E246" s="45">
        <v>33972</v>
      </c>
      <c r="F246" s="45">
        <v>20727.7</v>
      </c>
      <c r="G246" s="46">
        <v>0.61014070410926646</v>
      </c>
    </row>
    <row r="247" spans="1:7">
      <c r="A247" s="41" t="s">
        <v>547</v>
      </c>
      <c r="B247" s="42" t="s">
        <v>546</v>
      </c>
      <c r="C247" s="43" t="s">
        <v>462</v>
      </c>
      <c r="D247" s="44">
        <v>605</v>
      </c>
      <c r="E247" s="45">
        <v>33972</v>
      </c>
      <c r="F247" s="45">
        <v>20727.7</v>
      </c>
      <c r="G247" s="46">
        <v>0.61014070410926646</v>
      </c>
    </row>
    <row r="248" spans="1:7" ht="31.5">
      <c r="A248" s="35" t="s">
        <v>545</v>
      </c>
      <c r="B248" s="36" t="s">
        <v>544</v>
      </c>
      <c r="C248" s="37" t="s">
        <v>207</v>
      </c>
      <c r="D248" s="38">
        <v>0</v>
      </c>
      <c r="E248" s="39">
        <v>542.5</v>
      </c>
      <c r="F248" s="39">
        <v>177.5</v>
      </c>
      <c r="G248" s="40">
        <v>0.32718894009216593</v>
      </c>
    </row>
    <row r="249" spans="1:7" ht="63">
      <c r="A249" s="35" t="s">
        <v>543</v>
      </c>
      <c r="B249" s="36" t="s">
        <v>541</v>
      </c>
      <c r="C249" s="37" t="s">
        <v>207</v>
      </c>
      <c r="D249" s="38">
        <v>0</v>
      </c>
      <c r="E249" s="39">
        <v>542.5</v>
      </c>
      <c r="F249" s="39">
        <v>177.5</v>
      </c>
      <c r="G249" s="40">
        <v>0.32718894009216593</v>
      </c>
    </row>
    <row r="250" spans="1:7" ht="31.5">
      <c r="A250" s="41" t="s">
        <v>211</v>
      </c>
      <c r="B250" s="42" t="s">
        <v>541</v>
      </c>
      <c r="C250" s="43" t="s">
        <v>208</v>
      </c>
      <c r="D250" s="44">
        <v>0</v>
      </c>
      <c r="E250" s="45">
        <v>542.5</v>
      </c>
      <c r="F250" s="45">
        <v>177.5</v>
      </c>
      <c r="G250" s="46">
        <v>0.32718894009216593</v>
      </c>
    </row>
    <row r="251" spans="1:7">
      <c r="A251" s="41" t="s">
        <v>542</v>
      </c>
      <c r="B251" s="42" t="s">
        <v>541</v>
      </c>
      <c r="C251" s="43" t="s">
        <v>208</v>
      </c>
      <c r="D251" s="44">
        <v>405</v>
      </c>
      <c r="E251" s="45">
        <v>542.5</v>
      </c>
      <c r="F251" s="45">
        <v>177.5</v>
      </c>
      <c r="G251" s="46">
        <v>0.32718894009216593</v>
      </c>
    </row>
    <row r="252" spans="1:7" ht="63">
      <c r="A252" s="35" t="s">
        <v>540</v>
      </c>
      <c r="B252" s="36" t="s">
        <v>539</v>
      </c>
      <c r="C252" s="37" t="s">
        <v>207</v>
      </c>
      <c r="D252" s="38">
        <v>0</v>
      </c>
      <c r="E252" s="39">
        <v>495.2</v>
      </c>
      <c r="F252" s="39">
        <v>190.5</v>
      </c>
      <c r="G252" s="40">
        <v>0.38469305331179321</v>
      </c>
    </row>
    <row r="253" spans="1:7" ht="47.25">
      <c r="A253" s="35" t="s">
        <v>538</v>
      </c>
      <c r="B253" s="36" t="s">
        <v>537</v>
      </c>
      <c r="C253" s="37" t="s">
        <v>207</v>
      </c>
      <c r="D253" s="38">
        <v>0</v>
      </c>
      <c r="E253" s="39">
        <v>492.8</v>
      </c>
      <c r="F253" s="39">
        <v>189.3</v>
      </c>
      <c r="G253" s="40">
        <v>0.3841314935064935</v>
      </c>
    </row>
    <row r="254" spans="1:7" ht="63">
      <c r="A254" s="35" t="s">
        <v>532</v>
      </c>
      <c r="B254" s="36" t="s">
        <v>535</v>
      </c>
      <c r="C254" s="37" t="s">
        <v>207</v>
      </c>
      <c r="D254" s="38">
        <v>0</v>
      </c>
      <c r="E254" s="39">
        <v>492.8</v>
      </c>
      <c r="F254" s="39">
        <v>189.3</v>
      </c>
      <c r="G254" s="40">
        <v>0.3841314935064935</v>
      </c>
    </row>
    <row r="255" spans="1:7" ht="31.5">
      <c r="A255" s="41" t="s">
        <v>211</v>
      </c>
      <c r="B255" s="42" t="s">
        <v>535</v>
      </c>
      <c r="C255" s="43" t="s">
        <v>208</v>
      </c>
      <c r="D255" s="44">
        <v>0</v>
      </c>
      <c r="E255" s="45">
        <v>492.8</v>
      </c>
      <c r="F255" s="45">
        <v>189.3</v>
      </c>
      <c r="G255" s="46">
        <v>0.3841314935064935</v>
      </c>
    </row>
    <row r="256" spans="1:7">
      <c r="A256" s="41" t="s">
        <v>536</v>
      </c>
      <c r="B256" s="42" t="s">
        <v>535</v>
      </c>
      <c r="C256" s="43" t="s">
        <v>208</v>
      </c>
      <c r="D256" s="44">
        <v>701</v>
      </c>
      <c r="E256" s="45">
        <v>16.39</v>
      </c>
      <c r="F256" s="45">
        <v>16.39</v>
      </c>
      <c r="G256" s="46">
        <v>1</v>
      </c>
    </row>
    <row r="257" spans="1:7">
      <c r="A257" s="41" t="s">
        <v>268</v>
      </c>
      <c r="B257" s="42" t="s">
        <v>535</v>
      </c>
      <c r="C257" s="43" t="s">
        <v>208</v>
      </c>
      <c r="D257" s="44">
        <v>702</v>
      </c>
      <c r="E257" s="45">
        <v>4.88</v>
      </c>
      <c r="F257" s="45">
        <v>4.88</v>
      </c>
      <c r="G257" s="46">
        <v>1</v>
      </c>
    </row>
    <row r="258" spans="1:7">
      <c r="A258" s="41" t="s">
        <v>267</v>
      </c>
      <c r="B258" s="42" t="s">
        <v>535</v>
      </c>
      <c r="C258" s="43" t="s">
        <v>208</v>
      </c>
      <c r="D258" s="44">
        <v>703</v>
      </c>
      <c r="E258" s="45">
        <v>91.53</v>
      </c>
      <c r="F258" s="45">
        <v>71.53</v>
      </c>
      <c r="G258" s="46">
        <v>0.78149240686113841</v>
      </c>
    </row>
    <row r="259" spans="1:7">
      <c r="A259" s="41" t="s">
        <v>270</v>
      </c>
      <c r="B259" s="42" t="s">
        <v>535</v>
      </c>
      <c r="C259" s="43" t="s">
        <v>208</v>
      </c>
      <c r="D259" s="44">
        <v>801</v>
      </c>
      <c r="E259" s="45">
        <v>380</v>
      </c>
      <c r="F259" s="45">
        <v>96.5</v>
      </c>
      <c r="G259" s="46">
        <v>0.25394736842105264</v>
      </c>
    </row>
    <row r="260" spans="1:7" ht="63">
      <c r="A260" s="35" t="s">
        <v>534</v>
      </c>
      <c r="B260" s="36" t="s">
        <v>533</v>
      </c>
      <c r="C260" s="37" t="s">
        <v>207</v>
      </c>
      <c r="D260" s="38">
        <v>0</v>
      </c>
      <c r="E260" s="39">
        <v>2.4</v>
      </c>
      <c r="F260" s="39">
        <v>1.2</v>
      </c>
      <c r="G260" s="40">
        <v>0.5</v>
      </c>
    </row>
    <row r="261" spans="1:7" ht="63">
      <c r="A261" s="35" t="s">
        <v>532</v>
      </c>
      <c r="B261" s="36" t="s">
        <v>531</v>
      </c>
      <c r="C261" s="37" t="s">
        <v>207</v>
      </c>
      <c r="D261" s="38">
        <v>0</v>
      </c>
      <c r="E261" s="39">
        <v>2.4</v>
      </c>
      <c r="F261" s="39">
        <v>1.2</v>
      </c>
      <c r="G261" s="40">
        <v>0.5</v>
      </c>
    </row>
    <row r="262" spans="1:7" ht="31.5">
      <c r="A262" s="41" t="s">
        <v>211</v>
      </c>
      <c r="B262" s="42" t="s">
        <v>531</v>
      </c>
      <c r="C262" s="43" t="s">
        <v>208</v>
      </c>
      <c r="D262" s="44">
        <v>0</v>
      </c>
      <c r="E262" s="45">
        <v>2.4</v>
      </c>
      <c r="F262" s="45">
        <v>1.2</v>
      </c>
      <c r="G262" s="46">
        <v>0.5</v>
      </c>
    </row>
    <row r="263" spans="1:7" ht="47.25">
      <c r="A263" s="41" t="s">
        <v>273</v>
      </c>
      <c r="B263" s="42" t="s">
        <v>531</v>
      </c>
      <c r="C263" s="43" t="s">
        <v>208</v>
      </c>
      <c r="D263" s="44">
        <v>104</v>
      </c>
      <c r="E263" s="45">
        <v>2.4</v>
      </c>
      <c r="F263" s="45">
        <v>1.2</v>
      </c>
      <c r="G263" s="46">
        <v>0.5</v>
      </c>
    </row>
    <row r="264" spans="1:7" ht="47.25">
      <c r="A264" s="35" t="s">
        <v>530</v>
      </c>
      <c r="B264" s="36" t="s">
        <v>529</v>
      </c>
      <c r="C264" s="37" t="s">
        <v>207</v>
      </c>
      <c r="D264" s="38">
        <v>0</v>
      </c>
      <c r="E264" s="39">
        <v>19227.34</v>
      </c>
      <c r="F264" s="39">
        <v>11642.46</v>
      </c>
      <c r="G264" s="40">
        <v>0.60551589559450236</v>
      </c>
    </row>
    <row r="265" spans="1:7" ht="31.5">
      <c r="A265" s="35" t="s">
        <v>528</v>
      </c>
      <c r="B265" s="36" t="s">
        <v>527</v>
      </c>
      <c r="C265" s="37" t="s">
        <v>207</v>
      </c>
      <c r="D265" s="38">
        <v>0</v>
      </c>
      <c r="E265" s="39">
        <v>5003.04</v>
      </c>
      <c r="F265" s="39">
        <v>4344.8999999999996</v>
      </c>
      <c r="G265" s="40">
        <v>0.8684519811954331</v>
      </c>
    </row>
    <row r="266" spans="1:7" ht="31.5">
      <c r="A266" s="35" t="s">
        <v>406</v>
      </c>
      <c r="B266" s="36" t="s">
        <v>526</v>
      </c>
      <c r="C266" s="37" t="s">
        <v>207</v>
      </c>
      <c r="D266" s="38">
        <v>0</v>
      </c>
      <c r="E266" s="39">
        <v>5003.04</v>
      </c>
      <c r="F266" s="39">
        <v>4344.8999999999996</v>
      </c>
      <c r="G266" s="40">
        <v>0.8684519811954331</v>
      </c>
    </row>
    <row r="267" spans="1:7" ht="63">
      <c r="A267" s="41" t="s">
        <v>225</v>
      </c>
      <c r="B267" s="42" t="s">
        <v>526</v>
      </c>
      <c r="C267" s="43" t="s">
        <v>224</v>
      </c>
      <c r="D267" s="44">
        <v>0</v>
      </c>
      <c r="E267" s="45">
        <v>4915.1899999999996</v>
      </c>
      <c r="F267" s="45">
        <v>4308</v>
      </c>
      <c r="G267" s="46">
        <v>0.87646662692591748</v>
      </c>
    </row>
    <row r="268" spans="1:7">
      <c r="A268" s="41" t="s">
        <v>522</v>
      </c>
      <c r="B268" s="42" t="s">
        <v>526</v>
      </c>
      <c r="C268" s="43" t="s">
        <v>224</v>
      </c>
      <c r="D268" s="44">
        <v>505</v>
      </c>
      <c r="E268" s="45">
        <v>4915.1899999999996</v>
      </c>
      <c r="F268" s="45">
        <v>4308</v>
      </c>
      <c r="G268" s="46">
        <v>0.87646662692591748</v>
      </c>
    </row>
    <row r="269" spans="1:7" ht="31.5">
      <c r="A269" s="41" t="s">
        <v>211</v>
      </c>
      <c r="B269" s="42" t="s">
        <v>526</v>
      </c>
      <c r="C269" s="43" t="s">
        <v>208</v>
      </c>
      <c r="D269" s="44">
        <v>0</v>
      </c>
      <c r="E269" s="45">
        <v>87</v>
      </c>
      <c r="F269" s="45">
        <v>36.1</v>
      </c>
      <c r="G269" s="46">
        <v>0.4149425287356322</v>
      </c>
    </row>
    <row r="270" spans="1:7">
      <c r="A270" s="41" t="s">
        <v>522</v>
      </c>
      <c r="B270" s="42" t="s">
        <v>526</v>
      </c>
      <c r="C270" s="43" t="s">
        <v>208</v>
      </c>
      <c r="D270" s="44">
        <v>505</v>
      </c>
      <c r="E270" s="45">
        <v>87</v>
      </c>
      <c r="F270" s="45">
        <v>36.1</v>
      </c>
      <c r="G270" s="46">
        <v>0.4149425287356322</v>
      </c>
    </row>
    <row r="271" spans="1:7">
      <c r="A271" s="41" t="s">
        <v>218</v>
      </c>
      <c r="B271" s="42" t="s">
        <v>526</v>
      </c>
      <c r="C271" s="43" t="s">
        <v>215</v>
      </c>
      <c r="D271" s="44">
        <v>0</v>
      </c>
      <c r="E271" s="45">
        <v>0.85</v>
      </c>
      <c r="F271" s="45">
        <v>0.8</v>
      </c>
      <c r="G271" s="46">
        <v>0.94117647058823539</v>
      </c>
    </row>
    <row r="272" spans="1:7">
      <c r="A272" s="41" t="s">
        <v>522</v>
      </c>
      <c r="B272" s="42" t="s">
        <v>526</v>
      </c>
      <c r="C272" s="43" t="s">
        <v>215</v>
      </c>
      <c r="D272" s="44">
        <v>505</v>
      </c>
      <c r="E272" s="45">
        <v>0.85</v>
      </c>
      <c r="F272" s="45">
        <v>0.8</v>
      </c>
      <c r="G272" s="46">
        <v>0.94117647058823539</v>
      </c>
    </row>
    <row r="273" spans="1:7" ht="31.5">
      <c r="A273" s="35" t="s">
        <v>525</v>
      </c>
      <c r="B273" s="36" t="s">
        <v>524</v>
      </c>
      <c r="C273" s="37" t="s">
        <v>207</v>
      </c>
      <c r="D273" s="38">
        <v>0</v>
      </c>
      <c r="E273" s="39">
        <v>14224.3</v>
      </c>
      <c r="F273" s="39">
        <v>7297.56</v>
      </c>
      <c r="G273" s="40">
        <v>0.51303473633148911</v>
      </c>
    </row>
    <row r="274" spans="1:7" ht="63">
      <c r="A274" s="35" t="s">
        <v>523</v>
      </c>
      <c r="B274" s="36" t="s">
        <v>521</v>
      </c>
      <c r="C274" s="37" t="s">
        <v>207</v>
      </c>
      <c r="D274" s="38">
        <v>0</v>
      </c>
      <c r="E274" s="39">
        <v>908</v>
      </c>
      <c r="F274" s="39">
        <v>703.49</v>
      </c>
      <c r="G274" s="40">
        <v>0.77476872246696038</v>
      </c>
    </row>
    <row r="275" spans="1:7" ht="63">
      <c r="A275" s="41" t="s">
        <v>225</v>
      </c>
      <c r="B275" s="42" t="s">
        <v>521</v>
      </c>
      <c r="C275" s="43" t="s">
        <v>224</v>
      </c>
      <c r="D275" s="44">
        <v>0</v>
      </c>
      <c r="E275" s="45">
        <v>864.76</v>
      </c>
      <c r="F275" s="45">
        <v>673.49</v>
      </c>
      <c r="G275" s="46">
        <v>0.77881724409084607</v>
      </c>
    </row>
    <row r="276" spans="1:7">
      <c r="A276" s="41" t="s">
        <v>522</v>
      </c>
      <c r="B276" s="42" t="s">
        <v>521</v>
      </c>
      <c r="C276" s="43" t="s">
        <v>224</v>
      </c>
      <c r="D276" s="44">
        <v>505</v>
      </c>
      <c r="E276" s="45">
        <v>864.76</v>
      </c>
      <c r="F276" s="45">
        <v>673.49</v>
      </c>
      <c r="G276" s="46">
        <v>0.77881724409084607</v>
      </c>
    </row>
    <row r="277" spans="1:7" ht="31.5">
      <c r="A277" s="41" t="s">
        <v>211</v>
      </c>
      <c r="B277" s="42" t="s">
        <v>521</v>
      </c>
      <c r="C277" s="43" t="s">
        <v>208</v>
      </c>
      <c r="D277" s="44">
        <v>0</v>
      </c>
      <c r="E277" s="45">
        <v>43.24</v>
      </c>
      <c r="F277" s="45">
        <v>30</v>
      </c>
      <c r="G277" s="46">
        <v>0.69380203515263639</v>
      </c>
    </row>
    <row r="278" spans="1:7">
      <c r="A278" s="41" t="s">
        <v>522</v>
      </c>
      <c r="B278" s="42" t="s">
        <v>521</v>
      </c>
      <c r="C278" s="43" t="s">
        <v>208</v>
      </c>
      <c r="D278" s="44">
        <v>505</v>
      </c>
      <c r="E278" s="45">
        <v>43.24</v>
      </c>
      <c r="F278" s="45">
        <v>30</v>
      </c>
      <c r="G278" s="46">
        <v>0.69380203515263639</v>
      </c>
    </row>
    <row r="279" spans="1:7" ht="31.5">
      <c r="A279" s="35" t="s">
        <v>520</v>
      </c>
      <c r="B279" s="36" t="s">
        <v>519</v>
      </c>
      <c r="C279" s="37" t="s">
        <v>207</v>
      </c>
      <c r="D279" s="38">
        <v>0</v>
      </c>
      <c r="E279" s="39">
        <v>13316.3</v>
      </c>
      <c r="F279" s="39">
        <v>6594.07</v>
      </c>
      <c r="G279" s="40">
        <v>0.49518785248154518</v>
      </c>
    </row>
    <row r="280" spans="1:7" ht="31.5">
      <c r="A280" s="41" t="s">
        <v>211</v>
      </c>
      <c r="B280" s="42" t="s">
        <v>519</v>
      </c>
      <c r="C280" s="43" t="s">
        <v>208</v>
      </c>
      <c r="D280" s="44">
        <v>0</v>
      </c>
      <c r="E280" s="45">
        <v>230</v>
      </c>
      <c r="F280" s="45">
        <v>105.31</v>
      </c>
      <c r="G280" s="46">
        <v>0.45786956521739131</v>
      </c>
    </row>
    <row r="281" spans="1:7">
      <c r="A281" s="41" t="s">
        <v>300</v>
      </c>
      <c r="B281" s="42" t="s">
        <v>519</v>
      </c>
      <c r="C281" s="43" t="s">
        <v>208</v>
      </c>
      <c r="D281" s="44">
        <v>1003</v>
      </c>
      <c r="E281" s="45">
        <v>230</v>
      </c>
      <c r="F281" s="45">
        <v>105.31</v>
      </c>
      <c r="G281" s="46">
        <v>0.45786956521739131</v>
      </c>
    </row>
    <row r="282" spans="1:7">
      <c r="A282" s="41" t="s">
        <v>286</v>
      </c>
      <c r="B282" s="42" t="s">
        <v>519</v>
      </c>
      <c r="C282" s="43" t="s">
        <v>284</v>
      </c>
      <c r="D282" s="44">
        <v>0</v>
      </c>
      <c r="E282" s="45">
        <v>13086.3</v>
      </c>
      <c r="F282" s="45">
        <v>6488.76</v>
      </c>
      <c r="G282" s="46">
        <v>0.49584374498521361</v>
      </c>
    </row>
    <row r="283" spans="1:7">
      <c r="A283" s="41" t="s">
        <v>300</v>
      </c>
      <c r="B283" s="42" t="s">
        <v>519</v>
      </c>
      <c r="C283" s="43" t="s">
        <v>284</v>
      </c>
      <c r="D283" s="44">
        <v>1003</v>
      </c>
      <c r="E283" s="45">
        <v>13086.3</v>
      </c>
      <c r="F283" s="45">
        <v>6488.76</v>
      </c>
      <c r="G283" s="46">
        <v>0.49584374498521361</v>
      </c>
    </row>
    <row r="284" spans="1:7" ht="47.25">
      <c r="A284" s="35" t="s">
        <v>518</v>
      </c>
      <c r="B284" s="36" t="s">
        <v>517</v>
      </c>
      <c r="C284" s="37" t="s">
        <v>207</v>
      </c>
      <c r="D284" s="38">
        <v>0</v>
      </c>
      <c r="E284" s="39">
        <v>100</v>
      </c>
      <c r="F284" s="39">
        <v>0</v>
      </c>
      <c r="G284" s="40">
        <v>0</v>
      </c>
    </row>
    <row r="285" spans="1:7" ht="31.5">
      <c r="A285" s="35" t="s">
        <v>516</v>
      </c>
      <c r="B285" s="36" t="s">
        <v>515</v>
      </c>
      <c r="C285" s="37" t="s">
        <v>207</v>
      </c>
      <c r="D285" s="38">
        <v>0</v>
      </c>
      <c r="E285" s="39">
        <v>100</v>
      </c>
      <c r="F285" s="39">
        <v>0</v>
      </c>
      <c r="G285" s="40">
        <v>0</v>
      </c>
    </row>
    <row r="286" spans="1:7" ht="31.5">
      <c r="A286" s="35" t="s">
        <v>514</v>
      </c>
      <c r="B286" s="36" t="s">
        <v>513</v>
      </c>
      <c r="C286" s="37" t="s">
        <v>207</v>
      </c>
      <c r="D286" s="38">
        <v>0</v>
      </c>
      <c r="E286" s="39">
        <v>100</v>
      </c>
      <c r="F286" s="39">
        <v>0</v>
      </c>
      <c r="G286" s="40">
        <v>0</v>
      </c>
    </row>
    <row r="287" spans="1:7" ht="31.5">
      <c r="A287" s="41" t="s">
        <v>211</v>
      </c>
      <c r="B287" s="42" t="s">
        <v>513</v>
      </c>
      <c r="C287" s="43" t="s">
        <v>208</v>
      </c>
      <c r="D287" s="44">
        <v>0</v>
      </c>
      <c r="E287" s="45">
        <v>100</v>
      </c>
      <c r="F287" s="45">
        <v>0</v>
      </c>
      <c r="G287" s="46">
        <v>0</v>
      </c>
    </row>
    <row r="288" spans="1:7">
      <c r="A288" s="41" t="s">
        <v>383</v>
      </c>
      <c r="B288" s="42" t="s">
        <v>513</v>
      </c>
      <c r="C288" s="43" t="s">
        <v>208</v>
      </c>
      <c r="D288" s="44">
        <v>412</v>
      </c>
      <c r="E288" s="45">
        <v>100</v>
      </c>
      <c r="F288" s="45">
        <v>0</v>
      </c>
      <c r="G288" s="46">
        <v>0</v>
      </c>
    </row>
    <row r="289" spans="1:7" ht="47.25">
      <c r="A289" s="35" t="s">
        <v>512</v>
      </c>
      <c r="B289" s="36" t="s">
        <v>511</v>
      </c>
      <c r="C289" s="37" t="s">
        <v>207</v>
      </c>
      <c r="D289" s="38">
        <v>0</v>
      </c>
      <c r="E289" s="39">
        <v>108611.74</v>
      </c>
      <c r="F289" s="39">
        <v>83574.98</v>
      </c>
      <c r="G289" s="40">
        <v>0.7694838513773925</v>
      </c>
    </row>
    <row r="290" spans="1:7" ht="63">
      <c r="A290" s="35" t="s">
        <v>510</v>
      </c>
      <c r="B290" s="36" t="s">
        <v>509</v>
      </c>
      <c r="C290" s="37" t="s">
        <v>207</v>
      </c>
      <c r="D290" s="38">
        <v>0</v>
      </c>
      <c r="E290" s="39">
        <v>27511.439999999999</v>
      </c>
      <c r="F290" s="39">
        <v>23916.38</v>
      </c>
      <c r="G290" s="40">
        <v>0.86932490629352743</v>
      </c>
    </row>
    <row r="291" spans="1:7" ht="78.75">
      <c r="A291" s="35" t="s">
        <v>508</v>
      </c>
      <c r="B291" s="36" t="s">
        <v>507</v>
      </c>
      <c r="C291" s="37" t="s">
        <v>207</v>
      </c>
      <c r="D291" s="38">
        <v>0</v>
      </c>
      <c r="E291" s="39">
        <v>27498.58</v>
      </c>
      <c r="F291" s="39">
        <v>23915.34</v>
      </c>
      <c r="G291" s="40">
        <v>0.86969363508952091</v>
      </c>
    </row>
    <row r="292" spans="1:7" ht="31.5">
      <c r="A292" s="35" t="s">
        <v>345</v>
      </c>
      <c r="B292" s="36" t="s">
        <v>506</v>
      </c>
      <c r="C292" s="37" t="s">
        <v>207</v>
      </c>
      <c r="D292" s="38">
        <v>0</v>
      </c>
      <c r="E292" s="39">
        <v>88</v>
      </c>
      <c r="F292" s="39">
        <v>35.270000000000003</v>
      </c>
      <c r="G292" s="40">
        <v>0.40079545454545457</v>
      </c>
    </row>
    <row r="293" spans="1:7" ht="31.5">
      <c r="A293" s="41" t="s">
        <v>211</v>
      </c>
      <c r="B293" s="42" t="s">
        <v>506</v>
      </c>
      <c r="C293" s="43" t="s">
        <v>208</v>
      </c>
      <c r="D293" s="44">
        <v>0</v>
      </c>
      <c r="E293" s="45">
        <v>88</v>
      </c>
      <c r="F293" s="45">
        <v>35.270000000000003</v>
      </c>
      <c r="G293" s="46">
        <v>0.40079545454545457</v>
      </c>
    </row>
    <row r="294" spans="1:7" ht="31.5">
      <c r="A294" s="41" t="s">
        <v>271</v>
      </c>
      <c r="B294" s="42" t="s">
        <v>506</v>
      </c>
      <c r="C294" s="43" t="s">
        <v>208</v>
      </c>
      <c r="D294" s="44">
        <v>705</v>
      </c>
      <c r="E294" s="45">
        <v>88</v>
      </c>
      <c r="F294" s="45">
        <v>35.270000000000003</v>
      </c>
      <c r="G294" s="46">
        <v>0.40079545454545457</v>
      </c>
    </row>
    <row r="295" spans="1:7">
      <c r="A295" s="35" t="s">
        <v>226</v>
      </c>
      <c r="B295" s="36" t="s">
        <v>505</v>
      </c>
      <c r="C295" s="37" t="s">
        <v>207</v>
      </c>
      <c r="D295" s="38">
        <v>0</v>
      </c>
      <c r="E295" s="39">
        <v>8801.52</v>
      </c>
      <c r="F295" s="39">
        <v>7134.78</v>
      </c>
      <c r="G295" s="40">
        <v>0.81063043656095757</v>
      </c>
    </row>
    <row r="296" spans="1:7" ht="63">
      <c r="A296" s="41" t="s">
        <v>225</v>
      </c>
      <c r="B296" s="42" t="s">
        <v>505</v>
      </c>
      <c r="C296" s="43" t="s">
        <v>224</v>
      </c>
      <c r="D296" s="44">
        <v>0</v>
      </c>
      <c r="E296" s="45">
        <v>7062.93</v>
      </c>
      <c r="F296" s="45">
        <v>6016.83</v>
      </c>
      <c r="G296" s="46">
        <v>0.85188866376985184</v>
      </c>
    </row>
    <row r="297" spans="1:7" ht="47.25">
      <c r="A297" s="41" t="s">
        <v>223</v>
      </c>
      <c r="B297" s="42" t="s">
        <v>505</v>
      </c>
      <c r="C297" s="43" t="s">
        <v>224</v>
      </c>
      <c r="D297" s="44">
        <v>106</v>
      </c>
      <c r="E297" s="45">
        <v>7062.93</v>
      </c>
      <c r="F297" s="45">
        <v>6016.83</v>
      </c>
      <c r="G297" s="46">
        <v>0.85188866376985184</v>
      </c>
    </row>
    <row r="298" spans="1:7" ht="31.5">
      <c r="A298" s="41" t="s">
        <v>211</v>
      </c>
      <c r="B298" s="42" t="s">
        <v>505</v>
      </c>
      <c r="C298" s="43" t="s">
        <v>208</v>
      </c>
      <c r="D298" s="44">
        <v>0</v>
      </c>
      <c r="E298" s="45">
        <v>1684.08</v>
      </c>
      <c r="F298" s="45">
        <v>1063.44</v>
      </c>
      <c r="G298" s="46">
        <v>0.63146643864899532</v>
      </c>
    </row>
    <row r="299" spans="1:7" ht="47.25">
      <c r="A299" s="41" t="s">
        <v>223</v>
      </c>
      <c r="B299" s="42" t="s">
        <v>505</v>
      </c>
      <c r="C299" s="43" t="s">
        <v>208</v>
      </c>
      <c r="D299" s="44">
        <v>106</v>
      </c>
      <c r="E299" s="45">
        <v>1684.08</v>
      </c>
      <c r="F299" s="45">
        <v>1063.44</v>
      </c>
      <c r="G299" s="46">
        <v>0.63146643864899532</v>
      </c>
    </row>
    <row r="300" spans="1:7">
      <c r="A300" s="41" t="s">
        <v>218</v>
      </c>
      <c r="B300" s="42" t="s">
        <v>505</v>
      </c>
      <c r="C300" s="43" t="s">
        <v>215</v>
      </c>
      <c r="D300" s="44">
        <v>0</v>
      </c>
      <c r="E300" s="45">
        <v>54.51</v>
      </c>
      <c r="F300" s="45">
        <v>54.51</v>
      </c>
      <c r="G300" s="46">
        <v>1</v>
      </c>
    </row>
    <row r="301" spans="1:7" ht="47.25">
      <c r="A301" s="41" t="s">
        <v>223</v>
      </c>
      <c r="B301" s="42" t="s">
        <v>505</v>
      </c>
      <c r="C301" s="43" t="s">
        <v>215</v>
      </c>
      <c r="D301" s="44">
        <v>106</v>
      </c>
      <c r="E301" s="45">
        <v>54.51</v>
      </c>
      <c r="F301" s="45">
        <v>54.51</v>
      </c>
      <c r="G301" s="46">
        <v>1</v>
      </c>
    </row>
    <row r="302" spans="1:7">
      <c r="A302" s="35" t="s">
        <v>343</v>
      </c>
      <c r="B302" s="36" t="s">
        <v>504</v>
      </c>
      <c r="C302" s="37" t="s">
        <v>207</v>
      </c>
      <c r="D302" s="38">
        <v>0</v>
      </c>
      <c r="E302" s="39">
        <v>18609.060000000001</v>
      </c>
      <c r="F302" s="39">
        <v>16745.29</v>
      </c>
      <c r="G302" s="40">
        <v>0.89984609647128866</v>
      </c>
    </row>
    <row r="303" spans="1:7" ht="63">
      <c r="A303" s="41" t="s">
        <v>225</v>
      </c>
      <c r="B303" s="42" t="s">
        <v>504</v>
      </c>
      <c r="C303" s="43" t="s">
        <v>224</v>
      </c>
      <c r="D303" s="44">
        <v>0</v>
      </c>
      <c r="E303" s="45">
        <v>17460.759999999998</v>
      </c>
      <c r="F303" s="45">
        <v>15855.78</v>
      </c>
      <c r="G303" s="46">
        <v>0.90808074791704385</v>
      </c>
    </row>
    <row r="304" spans="1:7">
      <c r="A304" s="41" t="s">
        <v>349</v>
      </c>
      <c r="B304" s="42" t="s">
        <v>504</v>
      </c>
      <c r="C304" s="43" t="s">
        <v>224</v>
      </c>
      <c r="D304" s="44">
        <v>113</v>
      </c>
      <c r="E304" s="45">
        <v>17460.759999999998</v>
      </c>
      <c r="F304" s="45">
        <v>15855.78</v>
      </c>
      <c r="G304" s="46">
        <v>0.90808074791704385</v>
      </c>
    </row>
    <row r="305" spans="1:7" ht="31.5">
      <c r="A305" s="41" t="s">
        <v>211</v>
      </c>
      <c r="B305" s="42" t="s">
        <v>504</v>
      </c>
      <c r="C305" s="43" t="s">
        <v>208</v>
      </c>
      <c r="D305" s="44">
        <v>0</v>
      </c>
      <c r="E305" s="45">
        <v>1148.1600000000001</v>
      </c>
      <c r="F305" s="45">
        <v>889.37</v>
      </c>
      <c r="G305" s="46">
        <v>0.77460458472686733</v>
      </c>
    </row>
    <row r="306" spans="1:7">
      <c r="A306" s="41" t="s">
        <v>349</v>
      </c>
      <c r="B306" s="42" t="s">
        <v>504</v>
      </c>
      <c r="C306" s="43" t="s">
        <v>208</v>
      </c>
      <c r="D306" s="44">
        <v>113</v>
      </c>
      <c r="E306" s="45">
        <v>1148.1600000000001</v>
      </c>
      <c r="F306" s="45">
        <v>889.37</v>
      </c>
      <c r="G306" s="46">
        <v>0.77460458472686733</v>
      </c>
    </row>
    <row r="307" spans="1:7">
      <c r="A307" s="41" t="s">
        <v>218</v>
      </c>
      <c r="B307" s="42" t="s">
        <v>504</v>
      </c>
      <c r="C307" s="43" t="s">
        <v>215</v>
      </c>
      <c r="D307" s="44">
        <v>0</v>
      </c>
      <c r="E307" s="45">
        <v>0.14000000000000001</v>
      </c>
      <c r="F307" s="45">
        <v>0.14000000000000001</v>
      </c>
      <c r="G307" s="46">
        <v>1</v>
      </c>
    </row>
    <row r="308" spans="1:7">
      <c r="A308" s="41" t="s">
        <v>349</v>
      </c>
      <c r="B308" s="42" t="s">
        <v>504</v>
      </c>
      <c r="C308" s="43" t="s">
        <v>215</v>
      </c>
      <c r="D308" s="44">
        <v>113</v>
      </c>
      <c r="E308" s="45">
        <v>0.14000000000000001</v>
      </c>
      <c r="F308" s="45">
        <v>0.14000000000000001</v>
      </c>
      <c r="G308" s="46">
        <v>1</v>
      </c>
    </row>
    <row r="309" spans="1:7" ht="31.5">
      <c r="A309" s="35" t="s">
        <v>503</v>
      </c>
      <c r="B309" s="36" t="s">
        <v>502</v>
      </c>
      <c r="C309" s="37" t="s">
        <v>207</v>
      </c>
      <c r="D309" s="38">
        <v>0</v>
      </c>
      <c r="E309" s="39">
        <v>12.86</v>
      </c>
      <c r="F309" s="39">
        <v>1.04</v>
      </c>
      <c r="G309" s="40">
        <v>8.0870917573872478E-2</v>
      </c>
    </row>
    <row r="310" spans="1:7">
      <c r="A310" s="35" t="s">
        <v>501</v>
      </c>
      <c r="B310" s="36" t="s">
        <v>498</v>
      </c>
      <c r="C310" s="37" t="s">
        <v>207</v>
      </c>
      <c r="D310" s="38">
        <v>0</v>
      </c>
      <c r="E310" s="39">
        <v>12.86</v>
      </c>
      <c r="F310" s="39">
        <v>1.04</v>
      </c>
      <c r="G310" s="40">
        <v>8.0870917573872478E-2</v>
      </c>
    </row>
    <row r="311" spans="1:7">
      <c r="A311" s="41" t="s">
        <v>500</v>
      </c>
      <c r="B311" s="42" t="s">
        <v>498</v>
      </c>
      <c r="C311" s="43" t="s">
        <v>497</v>
      </c>
      <c r="D311" s="44">
        <v>0</v>
      </c>
      <c r="E311" s="45">
        <v>12.86</v>
      </c>
      <c r="F311" s="45">
        <v>1.04</v>
      </c>
      <c r="G311" s="46">
        <v>8.0870917573872478E-2</v>
      </c>
    </row>
    <row r="312" spans="1:7" ht="31.5">
      <c r="A312" s="41" t="s">
        <v>499</v>
      </c>
      <c r="B312" s="42" t="s">
        <v>498</v>
      </c>
      <c r="C312" s="43" t="s">
        <v>497</v>
      </c>
      <c r="D312" s="44">
        <v>1301</v>
      </c>
      <c r="E312" s="45">
        <v>12.86</v>
      </c>
      <c r="F312" s="45">
        <v>1.04</v>
      </c>
      <c r="G312" s="46">
        <v>8.0870917573872478E-2</v>
      </c>
    </row>
    <row r="313" spans="1:7" ht="63">
      <c r="A313" s="35" t="s">
        <v>496</v>
      </c>
      <c r="B313" s="36" t="s">
        <v>495</v>
      </c>
      <c r="C313" s="37" t="s">
        <v>207</v>
      </c>
      <c r="D313" s="38">
        <v>0</v>
      </c>
      <c r="E313" s="39">
        <v>81100.3</v>
      </c>
      <c r="F313" s="39">
        <v>59658.6</v>
      </c>
      <c r="G313" s="40">
        <v>0.73561503471627099</v>
      </c>
    </row>
    <row r="314" spans="1:7" ht="31.5">
      <c r="A314" s="35" t="s">
        <v>494</v>
      </c>
      <c r="B314" s="36" t="s">
        <v>493</v>
      </c>
      <c r="C314" s="37" t="s">
        <v>207</v>
      </c>
      <c r="D314" s="38">
        <v>0</v>
      </c>
      <c r="E314" s="39">
        <v>81100.3</v>
      </c>
      <c r="F314" s="39">
        <v>59658.6</v>
      </c>
      <c r="G314" s="40">
        <v>0.73561503471627099</v>
      </c>
    </row>
    <row r="315" spans="1:7" ht="47.25">
      <c r="A315" s="35" t="s">
        <v>492</v>
      </c>
      <c r="B315" s="36" t="s">
        <v>490</v>
      </c>
      <c r="C315" s="37" t="s">
        <v>207</v>
      </c>
      <c r="D315" s="38">
        <v>0</v>
      </c>
      <c r="E315" s="39">
        <v>13936.9</v>
      </c>
      <c r="F315" s="39">
        <v>10471.6</v>
      </c>
      <c r="G315" s="40">
        <v>0.75135790599057184</v>
      </c>
    </row>
    <row r="316" spans="1:7">
      <c r="A316" s="41" t="s">
        <v>486</v>
      </c>
      <c r="B316" s="42" t="s">
        <v>490</v>
      </c>
      <c r="C316" s="43" t="s">
        <v>483</v>
      </c>
      <c r="D316" s="44">
        <v>0</v>
      </c>
      <c r="E316" s="45">
        <v>13936.9</v>
      </c>
      <c r="F316" s="45">
        <v>10471.6</v>
      </c>
      <c r="G316" s="46">
        <v>0.75135790599057184</v>
      </c>
    </row>
    <row r="317" spans="1:7">
      <c r="A317" s="41" t="s">
        <v>491</v>
      </c>
      <c r="B317" s="42" t="s">
        <v>490</v>
      </c>
      <c r="C317" s="43" t="s">
        <v>483</v>
      </c>
      <c r="D317" s="44">
        <v>1403</v>
      </c>
      <c r="E317" s="45">
        <v>13936.9</v>
      </c>
      <c r="F317" s="45">
        <v>10471.6</v>
      </c>
      <c r="G317" s="46">
        <v>0.75135790599057184</v>
      </c>
    </row>
    <row r="318" spans="1:7" ht="47.25">
      <c r="A318" s="35" t="s">
        <v>489</v>
      </c>
      <c r="B318" s="36" t="s">
        <v>488</v>
      </c>
      <c r="C318" s="37" t="s">
        <v>207</v>
      </c>
      <c r="D318" s="38">
        <v>0</v>
      </c>
      <c r="E318" s="39">
        <v>66498.399999999994</v>
      </c>
      <c r="F318" s="39">
        <v>48696</v>
      </c>
      <c r="G318" s="40">
        <v>0.73228829565824149</v>
      </c>
    </row>
    <row r="319" spans="1:7">
      <c r="A319" s="41" t="s">
        <v>486</v>
      </c>
      <c r="B319" s="42" t="s">
        <v>488</v>
      </c>
      <c r="C319" s="43" t="s">
        <v>483</v>
      </c>
      <c r="D319" s="44">
        <v>0</v>
      </c>
      <c r="E319" s="45">
        <v>66498.399999999994</v>
      </c>
      <c r="F319" s="45">
        <v>48696</v>
      </c>
      <c r="G319" s="46">
        <v>0.73228829565824149</v>
      </c>
    </row>
    <row r="320" spans="1:7" ht="47.25">
      <c r="A320" s="41" t="s">
        <v>485</v>
      </c>
      <c r="B320" s="42" t="s">
        <v>488</v>
      </c>
      <c r="C320" s="43" t="s">
        <v>483</v>
      </c>
      <c r="D320" s="44">
        <v>1401</v>
      </c>
      <c r="E320" s="45">
        <v>66498.399999999994</v>
      </c>
      <c r="F320" s="45">
        <v>48696</v>
      </c>
      <c r="G320" s="46">
        <v>0.73228829565824149</v>
      </c>
    </row>
    <row r="321" spans="1:7" ht="31.5">
      <c r="A321" s="35" t="s">
        <v>487</v>
      </c>
      <c r="B321" s="36" t="s">
        <v>484</v>
      </c>
      <c r="C321" s="37" t="s">
        <v>207</v>
      </c>
      <c r="D321" s="38">
        <v>0</v>
      </c>
      <c r="E321" s="39">
        <v>665</v>
      </c>
      <c r="F321" s="39">
        <v>491</v>
      </c>
      <c r="G321" s="40">
        <v>0.73834586466165408</v>
      </c>
    </row>
    <row r="322" spans="1:7">
      <c r="A322" s="41" t="s">
        <v>486</v>
      </c>
      <c r="B322" s="42" t="s">
        <v>484</v>
      </c>
      <c r="C322" s="43" t="s">
        <v>483</v>
      </c>
      <c r="D322" s="44">
        <v>0</v>
      </c>
      <c r="E322" s="45">
        <v>665</v>
      </c>
      <c r="F322" s="45">
        <v>491</v>
      </c>
      <c r="G322" s="46">
        <v>0.73834586466165408</v>
      </c>
    </row>
    <row r="323" spans="1:7" ht="47.25">
      <c r="A323" s="41" t="s">
        <v>485</v>
      </c>
      <c r="B323" s="42" t="s">
        <v>484</v>
      </c>
      <c r="C323" s="43" t="s">
        <v>483</v>
      </c>
      <c r="D323" s="44">
        <v>1401</v>
      </c>
      <c r="E323" s="45">
        <v>665</v>
      </c>
      <c r="F323" s="45">
        <v>491</v>
      </c>
      <c r="G323" s="46">
        <v>0.73834586466165408</v>
      </c>
    </row>
    <row r="324" spans="1:7" ht="47.25">
      <c r="A324" s="35" t="s">
        <v>482</v>
      </c>
      <c r="B324" s="36" t="s">
        <v>481</v>
      </c>
      <c r="C324" s="37" t="s">
        <v>207</v>
      </c>
      <c r="D324" s="38">
        <v>0</v>
      </c>
      <c r="E324" s="39">
        <v>36692.22</v>
      </c>
      <c r="F324" s="39">
        <v>23948.58</v>
      </c>
      <c r="G324" s="40">
        <v>0.65268822655047853</v>
      </c>
    </row>
    <row r="325" spans="1:7" ht="63">
      <c r="A325" s="35" t="s">
        <v>480</v>
      </c>
      <c r="B325" s="36" t="s">
        <v>479</v>
      </c>
      <c r="C325" s="37" t="s">
        <v>207</v>
      </c>
      <c r="D325" s="38">
        <v>0</v>
      </c>
      <c r="E325" s="39">
        <v>2352.4699999999998</v>
      </c>
      <c r="F325" s="39">
        <v>933.63</v>
      </c>
      <c r="G325" s="40">
        <v>0.39687222366278851</v>
      </c>
    </row>
    <row r="326" spans="1:7" ht="31.5">
      <c r="A326" s="35" t="s">
        <v>478</v>
      </c>
      <c r="B326" s="36" t="s">
        <v>477</v>
      </c>
      <c r="C326" s="37" t="s">
        <v>207</v>
      </c>
      <c r="D326" s="38">
        <v>0</v>
      </c>
      <c r="E326" s="39">
        <v>2352.4699999999998</v>
      </c>
      <c r="F326" s="39">
        <v>933.63</v>
      </c>
      <c r="G326" s="40">
        <v>0.39687222366278851</v>
      </c>
    </row>
    <row r="327" spans="1:7" ht="31.5">
      <c r="A327" s="35" t="s">
        <v>476</v>
      </c>
      <c r="B327" s="36" t="s">
        <v>475</v>
      </c>
      <c r="C327" s="37" t="s">
        <v>207</v>
      </c>
      <c r="D327" s="38">
        <v>0</v>
      </c>
      <c r="E327" s="39">
        <v>550</v>
      </c>
      <c r="F327" s="39">
        <v>0</v>
      </c>
      <c r="G327" s="40">
        <v>0</v>
      </c>
    </row>
    <row r="328" spans="1:7" ht="31.5">
      <c r="A328" s="41" t="s">
        <v>211</v>
      </c>
      <c r="B328" s="42" t="s">
        <v>475</v>
      </c>
      <c r="C328" s="43" t="s">
        <v>208</v>
      </c>
      <c r="D328" s="44">
        <v>0</v>
      </c>
      <c r="E328" s="45">
        <v>550</v>
      </c>
      <c r="F328" s="45">
        <v>0</v>
      </c>
      <c r="G328" s="46">
        <v>0</v>
      </c>
    </row>
    <row r="329" spans="1:7">
      <c r="A329" s="41" t="s">
        <v>349</v>
      </c>
      <c r="B329" s="42" t="s">
        <v>475</v>
      </c>
      <c r="C329" s="43" t="s">
        <v>208</v>
      </c>
      <c r="D329" s="44">
        <v>113</v>
      </c>
      <c r="E329" s="45">
        <v>550</v>
      </c>
      <c r="F329" s="45">
        <v>0</v>
      </c>
      <c r="G329" s="46">
        <v>0</v>
      </c>
    </row>
    <row r="330" spans="1:7" ht="31.5">
      <c r="A330" s="35" t="s">
        <v>474</v>
      </c>
      <c r="B330" s="36" t="s">
        <v>473</v>
      </c>
      <c r="C330" s="37" t="s">
        <v>207</v>
      </c>
      <c r="D330" s="38">
        <v>0</v>
      </c>
      <c r="E330" s="39">
        <v>150</v>
      </c>
      <c r="F330" s="39">
        <v>55</v>
      </c>
      <c r="G330" s="40">
        <v>0.36666666666666664</v>
      </c>
    </row>
    <row r="331" spans="1:7" ht="31.5">
      <c r="A331" s="41" t="s">
        <v>211</v>
      </c>
      <c r="B331" s="42" t="s">
        <v>473</v>
      </c>
      <c r="C331" s="43" t="s">
        <v>208</v>
      </c>
      <c r="D331" s="44">
        <v>0</v>
      </c>
      <c r="E331" s="45">
        <v>150</v>
      </c>
      <c r="F331" s="45">
        <v>55</v>
      </c>
      <c r="G331" s="46">
        <v>0.36666666666666664</v>
      </c>
    </row>
    <row r="332" spans="1:7">
      <c r="A332" s="41" t="s">
        <v>349</v>
      </c>
      <c r="B332" s="42" t="s">
        <v>473</v>
      </c>
      <c r="C332" s="43" t="s">
        <v>208</v>
      </c>
      <c r="D332" s="44">
        <v>113</v>
      </c>
      <c r="E332" s="45">
        <v>150</v>
      </c>
      <c r="F332" s="45">
        <v>55</v>
      </c>
      <c r="G332" s="46">
        <v>0.36666666666666664</v>
      </c>
    </row>
    <row r="333" spans="1:7" ht="47.25">
      <c r="A333" s="35" t="s">
        <v>472</v>
      </c>
      <c r="B333" s="36" t="s">
        <v>471</v>
      </c>
      <c r="C333" s="37" t="s">
        <v>207</v>
      </c>
      <c r="D333" s="38">
        <v>0</v>
      </c>
      <c r="E333" s="39">
        <v>515</v>
      </c>
      <c r="F333" s="39">
        <v>0</v>
      </c>
      <c r="G333" s="40">
        <v>0</v>
      </c>
    </row>
    <row r="334" spans="1:7" ht="31.5">
      <c r="A334" s="41" t="s">
        <v>211</v>
      </c>
      <c r="B334" s="42" t="s">
        <v>471</v>
      </c>
      <c r="C334" s="43" t="s">
        <v>208</v>
      </c>
      <c r="D334" s="44">
        <v>0</v>
      </c>
      <c r="E334" s="45">
        <v>515</v>
      </c>
      <c r="F334" s="45">
        <v>0</v>
      </c>
      <c r="G334" s="46">
        <v>0</v>
      </c>
    </row>
    <row r="335" spans="1:7">
      <c r="A335" s="41" t="s">
        <v>383</v>
      </c>
      <c r="B335" s="42" t="s">
        <v>471</v>
      </c>
      <c r="C335" s="43" t="s">
        <v>208</v>
      </c>
      <c r="D335" s="44">
        <v>412</v>
      </c>
      <c r="E335" s="45">
        <v>515</v>
      </c>
      <c r="F335" s="45">
        <v>0</v>
      </c>
      <c r="G335" s="46">
        <v>0</v>
      </c>
    </row>
    <row r="336" spans="1:7">
      <c r="A336" s="35" t="s">
        <v>470</v>
      </c>
      <c r="B336" s="36" t="s">
        <v>469</v>
      </c>
      <c r="C336" s="37" t="s">
        <v>207</v>
      </c>
      <c r="D336" s="38">
        <v>0</v>
      </c>
      <c r="E336" s="39">
        <v>317.13</v>
      </c>
      <c r="F336" s="39">
        <v>294.04000000000002</v>
      </c>
      <c r="G336" s="40">
        <v>0.92719074196701678</v>
      </c>
    </row>
    <row r="337" spans="1:7" ht="31.5">
      <c r="A337" s="41" t="s">
        <v>211</v>
      </c>
      <c r="B337" s="42" t="s">
        <v>469</v>
      </c>
      <c r="C337" s="43" t="s">
        <v>208</v>
      </c>
      <c r="D337" s="44">
        <v>0</v>
      </c>
      <c r="E337" s="45">
        <v>176.45</v>
      </c>
      <c r="F337" s="45">
        <v>162.99</v>
      </c>
      <c r="G337" s="46">
        <v>0.92371776707282527</v>
      </c>
    </row>
    <row r="338" spans="1:7">
      <c r="A338" s="41" t="s">
        <v>349</v>
      </c>
      <c r="B338" s="42" t="s">
        <v>469</v>
      </c>
      <c r="C338" s="43" t="s">
        <v>208</v>
      </c>
      <c r="D338" s="44">
        <v>113</v>
      </c>
      <c r="E338" s="45">
        <v>176.45</v>
      </c>
      <c r="F338" s="45">
        <v>162.99</v>
      </c>
      <c r="G338" s="46">
        <v>0.92371776707282527</v>
      </c>
    </row>
    <row r="339" spans="1:7">
      <c r="A339" s="41" t="s">
        <v>218</v>
      </c>
      <c r="B339" s="42" t="s">
        <v>469</v>
      </c>
      <c r="C339" s="43" t="s">
        <v>215</v>
      </c>
      <c r="D339" s="44">
        <v>0</v>
      </c>
      <c r="E339" s="45">
        <v>140.68</v>
      </c>
      <c r="F339" s="45">
        <v>131.05000000000001</v>
      </c>
      <c r="G339" s="46">
        <v>0.93154677281774245</v>
      </c>
    </row>
    <row r="340" spans="1:7">
      <c r="A340" s="41" t="s">
        <v>349</v>
      </c>
      <c r="B340" s="42" t="s">
        <v>469</v>
      </c>
      <c r="C340" s="43" t="s">
        <v>215</v>
      </c>
      <c r="D340" s="44">
        <v>113</v>
      </c>
      <c r="E340" s="45">
        <v>140.68</v>
      </c>
      <c r="F340" s="45">
        <v>131.05000000000001</v>
      </c>
      <c r="G340" s="46">
        <v>0.93154677281774245</v>
      </c>
    </row>
    <row r="341" spans="1:7" ht="31.5">
      <c r="A341" s="35" t="s">
        <v>468</v>
      </c>
      <c r="B341" s="36" t="s">
        <v>466</v>
      </c>
      <c r="C341" s="37" t="s">
        <v>207</v>
      </c>
      <c r="D341" s="38">
        <v>0</v>
      </c>
      <c r="E341" s="39">
        <v>559.54</v>
      </c>
      <c r="F341" s="39">
        <v>437.69</v>
      </c>
      <c r="G341" s="40">
        <v>0.78223183329163248</v>
      </c>
    </row>
    <row r="342" spans="1:7" ht="31.5">
      <c r="A342" s="41" t="s">
        <v>211</v>
      </c>
      <c r="B342" s="42" t="s">
        <v>466</v>
      </c>
      <c r="C342" s="43" t="s">
        <v>208</v>
      </c>
      <c r="D342" s="44">
        <v>0</v>
      </c>
      <c r="E342" s="45">
        <v>501.13</v>
      </c>
      <c r="F342" s="45">
        <v>400.21</v>
      </c>
      <c r="G342" s="46">
        <v>0.79861512980663696</v>
      </c>
    </row>
    <row r="343" spans="1:7">
      <c r="A343" s="41" t="s">
        <v>467</v>
      </c>
      <c r="B343" s="42" t="s">
        <v>466</v>
      </c>
      <c r="C343" s="43" t="s">
        <v>208</v>
      </c>
      <c r="D343" s="44">
        <v>501</v>
      </c>
      <c r="E343" s="45">
        <v>501.13</v>
      </c>
      <c r="F343" s="45">
        <v>400.21</v>
      </c>
      <c r="G343" s="46">
        <v>0.79861512980663696</v>
      </c>
    </row>
    <row r="344" spans="1:7">
      <c r="A344" s="41" t="s">
        <v>218</v>
      </c>
      <c r="B344" s="42" t="s">
        <v>466</v>
      </c>
      <c r="C344" s="43" t="s">
        <v>215</v>
      </c>
      <c r="D344" s="44">
        <v>0</v>
      </c>
      <c r="E344" s="45">
        <v>58.41</v>
      </c>
      <c r="F344" s="45">
        <v>37.479999999999997</v>
      </c>
      <c r="G344" s="46">
        <v>0.64167094675569247</v>
      </c>
    </row>
    <row r="345" spans="1:7">
      <c r="A345" s="41" t="s">
        <v>467</v>
      </c>
      <c r="B345" s="42" t="s">
        <v>466</v>
      </c>
      <c r="C345" s="43" t="s">
        <v>215</v>
      </c>
      <c r="D345" s="44">
        <v>501</v>
      </c>
      <c r="E345" s="45">
        <v>58.41</v>
      </c>
      <c r="F345" s="45">
        <v>37.479999999999997</v>
      </c>
      <c r="G345" s="46">
        <v>0.64167094675569247</v>
      </c>
    </row>
    <row r="346" spans="1:7">
      <c r="A346" s="35" t="s">
        <v>465</v>
      </c>
      <c r="B346" s="36" t="s">
        <v>463</v>
      </c>
      <c r="C346" s="37" t="s">
        <v>207</v>
      </c>
      <c r="D346" s="38">
        <v>0</v>
      </c>
      <c r="E346" s="39">
        <v>113.9</v>
      </c>
      <c r="F346" s="39">
        <v>0</v>
      </c>
      <c r="G346" s="40">
        <v>0</v>
      </c>
    </row>
    <row r="347" spans="1:7" ht="31.5">
      <c r="A347" s="41" t="s">
        <v>464</v>
      </c>
      <c r="B347" s="42" t="s">
        <v>463</v>
      </c>
      <c r="C347" s="43" t="s">
        <v>462</v>
      </c>
      <c r="D347" s="44">
        <v>0</v>
      </c>
      <c r="E347" s="45">
        <v>113.9</v>
      </c>
      <c r="F347" s="45">
        <v>0</v>
      </c>
      <c r="G347" s="46">
        <v>0</v>
      </c>
    </row>
    <row r="348" spans="1:7">
      <c r="A348" s="41" t="s">
        <v>270</v>
      </c>
      <c r="B348" s="42" t="s">
        <v>463</v>
      </c>
      <c r="C348" s="43" t="s">
        <v>462</v>
      </c>
      <c r="D348" s="44">
        <v>801</v>
      </c>
      <c r="E348" s="45">
        <v>113.9</v>
      </c>
      <c r="F348" s="45">
        <v>0</v>
      </c>
      <c r="G348" s="46">
        <v>0</v>
      </c>
    </row>
    <row r="349" spans="1:7" ht="31.5">
      <c r="A349" s="35" t="s">
        <v>461</v>
      </c>
      <c r="B349" s="36" t="s">
        <v>460</v>
      </c>
      <c r="C349" s="37" t="s">
        <v>207</v>
      </c>
      <c r="D349" s="38">
        <v>0</v>
      </c>
      <c r="E349" s="39">
        <v>146.9</v>
      </c>
      <c r="F349" s="39">
        <v>146.9</v>
      </c>
      <c r="G349" s="40">
        <v>1</v>
      </c>
    </row>
    <row r="350" spans="1:7" ht="31.5">
      <c r="A350" s="41" t="s">
        <v>211</v>
      </c>
      <c r="B350" s="42" t="s">
        <v>460</v>
      </c>
      <c r="C350" s="43" t="s">
        <v>208</v>
      </c>
      <c r="D350" s="44">
        <v>0</v>
      </c>
      <c r="E350" s="45">
        <v>146.9</v>
      </c>
      <c r="F350" s="45">
        <v>146.9</v>
      </c>
      <c r="G350" s="46">
        <v>1</v>
      </c>
    </row>
    <row r="351" spans="1:7">
      <c r="A351" s="41" t="s">
        <v>349</v>
      </c>
      <c r="B351" s="42" t="s">
        <v>460</v>
      </c>
      <c r="C351" s="43" t="s">
        <v>208</v>
      </c>
      <c r="D351" s="44">
        <v>113</v>
      </c>
      <c r="E351" s="45">
        <v>146.9</v>
      </c>
      <c r="F351" s="45">
        <v>146.9</v>
      </c>
      <c r="G351" s="46">
        <v>1</v>
      </c>
    </row>
    <row r="352" spans="1:7" ht="63">
      <c r="A352" s="35" t="s">
        <v>459</v>
      </c>
      <c r="B352" s="36" t="s">
        <v>458</v>
      </c>
      <c r="C352" s="37" t="s">
        <v>207</v>
      </c>
      <c r="D352" s="38">
        <v>0</v>
      </c>
      <c r="E352" s="39">
        <v>31073.38</v>
      </c>
      <c r="F352" s="39">
        <v>20220.54</v>
      </c>
      <c r="G352" s="40">
        <v>0.65073513084189749</v>
      </c>
    </row>
    <row r="353" spans="1:7" ht="63">
      <c r="A353" s="35" t="s">
        <v>457</v>
      </c>
      <c r="B353" s="36" t="s">
        <v>456</v>
      </c>
      <c r="C353" s="37" t="s">
        <v>207</v>
      </c>
      <c r="D353" s="38">
        <v>0</v>
      </c>
      <c r="E353" s="39">
        <v>28073.38</v>
      </c>
      <c r="F353" s="39">
        <v>17959.66</v>
      </c>
      <c r="G353" s="40">
        <v>0.63973985319900917</v>
      </c>
    </row>
    <row r="354" spans="1:7" ht="31.5">
      <c r="A354" s="35" t="s">
        <v>455</v>
      </c>
      <c r="B354" s="36" t="s">
        <v>454</v>
      </c>
      <c r="C354" s="37" t="s">
        <v>207</v>
      </c>
      <c r="D354" s="38">
        <v>0</v>
      </c>
      <c r="E354" s="39">
        <v>18431.740000000002</v>
      </c>
      <c r="F354" s="39">
        <v>14915.26</v>
      </c>
      <c r="G354" s="40">
        <v>0.80921605882027414</v>
      </c>
    </row>
    <row r="355" spans="1:7" ht="31.5">
      <c r="A355" s="41" t="s">
        <v>450</v>
      </c>
      <c r="B355" s="42" t="s">
        <v>454</v>
      </c>
      <c r="C355" s="43" t="s">
        <v>448</v>
      </c>
      <c r="D355" s="44">
        <v>0</v>
      </c>
      <c r="E355" s="45">
        <v>18431.740000000002</v>
      </c>
      <c r="F355" s="45">
        <v>14915.26</v>
      </c>
      <c r="G355" s="46">
        <v>0.80921605882027414</v>
      </c>
    </row>
    <row r="356" spans="1:7">
      <c r="A356" s="41" t="s">
        <v>349</v>
      </c>
      <c r="B356" s="42" t="s">
        <v>454</v>
      </c>
      <c r="C356" s="43" t="s">
        <v>448</v>
      </c>
      <c r="D356" s="44">
        <v>113</v>
      </c>
      <c r="E356" s="45">
        <v>18431.740000000002</v>
      </c>
      <c r="F356" s="45">
        <v>14915.26</v>
      </c>
      <c r="G356" s="46">
        <v>0.80921605882027414</v>
      </c>
    </row>
    <row r="357" spans="1:7" ht="31.5">
      <c r="A357" s="35" t="s">
        <v>453</v>
      </c>
      <c r="B357" s="36" t="s">
        <v>452</v>
      </c>
      <c r="C357" s="37" t="s">
        <v>207</v>
      </c>
      <c r="D357" s="38">
        <v>0</v>
      </c>
      <c r="E357" s="39">
        <v>1115.78</v>
      </c>
      <c r="F357" s="39">
        <v>813.4</v>
      </c>
      <c r="G357" s="40">
        <v>0.72899675563283084</v>
      </c>
    </row>
    <row r="358" spans="1:7" ht="31.5">
      <c r="A358" s="41" t="s">
        <v>450</v>
      </c>
      <c r="B358" s="42" t="s">
        <v>452</v>
      </c>
      <c r="C358" s="43" t="s">
        <v>448</v>
      </c>
      <c r="D358" s="44">
        <v>0</v>
      </c>
      <c r="E358" s="45">
        <v>1115.78</v>
      </c>
      <c r="F358" s="45">
        <v>813.4</v>
      </c>
      <c r="G358" s="46">
        <v>0.72899675563283084</v>
      </c>
    </row>
    <row r="359" spans="1:7">
      <c r="A359" s="41" t="s">
        <v>349</v>
      </c>
      <c r="B359" s="42" t="s">
        <v>452</v>
      </c>
      <c r="C359" s="43" t="s">
        <v>448</v>
      </c>
      <c r="D359" s="44">
        <v>113</v>
      </c>
      <c r="E359" s="45">
        <v>1115.78</v>
      </c>
      <c r="F359" s="45">
        <v>813.4</v>
      </c>
      <c r="G359" s="46">
        <v>0.72899675563283084</v>
      </c>
    </row>
    <row r="360" spans="1:7" ht="47.25">
      <c r="A360" s="35" t="s">
        <v>451</v>
      </c>
      <c r="B360" s="36" t="s">
        <v>449</v>
      </c>
      <c r="C360" s="37" t="s">
        <v>207</v>
      </c>
      <c r="D360" s="38">
        <v>0</v>
      </c>
      <c r="E360" s="39">
        <v>8525.86</v>
      </c>
      <c r="F360" s="39">
        <v>2231</v>
      </c>
      <c r="G360" s="40">
        <v>0.26167448210503103</v>
      </c>
    </row>
    <row r="361" spans="1:7" ht="31.5">
      <c r="A361" s="41" t="s">
        <v>450</v>
      </c>
      <c r="B361" s="42" t="s">
        <v>449</v>
      </c>
      <c r="C361" s="43" t="s">
        <v>448</v>
      </c>
      <c r="D361" s="44">
        <v>0</v>
      </c>
      <c r="E361" s="45">
        <v>8525.86</v>
      </c>
      <c r="F361" s="45">
        <v>2231</v>
      </c>
      <c r="G361" s="46">
        <v>0.26167448210503103</v>
      </c>
    </row>
    <row r="362" spans="1:7">
      <c r="A362" s="41" t="s">
        <v>371</v>
      </c>
      <c r="B362" s="42" t="s">
        <v>449</v>
      </c>
      <c r="C362" s="43" t="s">
        <v>448</v>
      </c>
      <c r="D362" s="44">
        <v>409</v>
      </c>
      <c r="E362" s="45">
        <v>8525.86</v>
      </c>
      <c r="F362" s="45">
        <v>2231</v>
      </c>
      <c r="G362" s="46">
        <v>0.26167448210503103</v>
      </c>
    </row>
    <row r="363" spans="1:7" ht="63">
      <c r="A363" s="35" t="s">
        <v>447</v>
      </c>
      <c r="B363" s="36" t="s">
        <v>446</v>
      </c>
      <c r="C363" s="37" t="s">
        <v>207</v>
      </c>
      <c r="D363" s="38">
        <v>0</v>
      </c>
      <c r="E363" s="39">
        <v>3000</v>
      </c>
      <c r="F363" s="39">
        <v>2260.89</v>
      </c>
      <c r="G363" s="40">
        <v>0.75362999999999991</v>
      </c>
    </row>
    <row r="364" spans="1:7" ht="31.5">
      <c r="A364" s="35" t="s">
        <v>445</v>
      </c>
      <c r="B364" s="36" t="s">
        <v>443</v>
      </c>
      <c r="C364" s="37" t="s">
        <v>207</v>
      </c>
      <c r="D364" s="38">
        <v>0</v>
      </c>
      <c r="E364" s="39">
        <v>3000</v>
      </c>
      <c r="F364" s="39">
        <v>2260.89</v>
      </c>
      <c r="G364" s="40">
        <v>0.75362999999999991</v>
      </c>
    </row>
    <row r="365" spans="1:7">
      <c r="A365" s="41" t="s">
        <v>218</v>
      </c>
      <c r="B365" s="42" t="s">
        <v>443</v>
      </c>
      <c r="C365" s="43" t="s">
        <v>215</v>
      </c>
      <c r="D365" s="44">
        <v>0</v>
      </c>
      <c r="E365" s="45">
        <v>3000</v>
      </c>
      <c r="F365" s="45">
        <v>2260.89</v>
      </c>
      <c r="G365" s="46">
        <v>0.75362999999999991</v>
      </c>
    </row>
    <row r="366" spans="1:7">
      <c r="A366" s="41" t="s">
        <v>444</v>
      </c>
      <c r="B366" s="42" t="s">
        <v>443</v>
      </c>
      <c r="C366" s="43" t="s">
        <v>215</v>
      </c>
      <c r="D366" s="44">
        <v>1202</v>
      </c>
      <c r="E366" s="45">
        <v>3000</v>
      </c>
      <c r="F366" s="45">
        <v>2260.89</v>
      </c>
      <c r="G366" s="46">
        <v>0.75362999999999991</v>
      </c>
    </row>
    <row r="367" spans="1:7" ht="63">
      <c r="A367" s="35" t="s">
        <v>442</v>
      </c>
      <c r="B367" s="36" t="s">
        <v>441</v>
      </c>
      <c r="C367" s="37" t="s">
        <v>207</v>
      </c>
      <c r="D367" s="38">
        <v>0</v>
      </c>
      <c r="E367" s="39">
        <v>3266.37</v>
      </c>
      <c r="F367" s="39">
        <v>2794.41</v>
      </c>
      <c r="G367" s="40">
        <v>0.85550932686743997</v>
      </c>
    </row>
    <row r="368" spans="1:7" ht="31.5">
      <c r="A368" s="35" t="s">
        <v>440</v>
      </c>
      <c r="B368" s="36" t="s">
        <v>439</v>
      </c>
      <c r="C368" s="37" t="s">
        <v>207</v>
      </c>
      <c r="D368" s="38">
        <v>0</v>
      </c>
      <c r="E368" s="39">
        <v>3266.37</v>
      </c>
      <c r="F368" s="39">
        <v>2794.41</v>
      </c>
      <c r="G368" s="40">
        <v>0.85550932686743997</v>
      </c>
    </row>
    <row r="369" spans="1:7" ht="31.5">
      <c r="A369" s="35" t="s">
        <v>345</v>
      </c>
      <c r="B369" s="36" t="s">
        <v>438</v>
      </c>
      <c r="C369" s="37" t="s">
        <v>207</v>
      </c>
      <c r="D369" s="38">
        <v>0</v>
      </c>
      <c r="E369" s="39">
        <v>15.5</v>
      </c>
      <c r="F369" s="39">
        <v>10</v>
      </c>
      <c r="G369" s="40">
        <v>0.64516129032258063</v>
      </c>
    </row>
    <row r="370" spans="1:7" ht="31.5">
      <c r="A370" s="41" t="s">
        <v>211</v>
      </c>
      <c r="B370" s="42" t="s">
        <v>438</v>
      </c>
      <c r="C370" s="43" t="s">
        <v>208</v>
      </c>
      <c r="D370" s="44">
        <v>0</v>
      </c>
      <c r="E370" s="45">
        <v>15.5</v>
      </c>
      <c r="F370" s="45">
        <v>10</v>
      </c>
      <c r="G370" s="46">
        <v>0.64516129032258063</v>
      </c>
    </row>
    <row r="371" spans="1:7" ht="31.5">
      <c r="A371" s="41" t="s">
        <v>271</v>
      </c>
      <c r="B371" s="42" t="s">
        <v>438</v>
      </c>
      <c r="C371" s="43" t="s">
        <v>208</v>
      </c>
      <c r="D371" s="44">
        <v>705</v>
      </c>
      <c r="E371" s="45">
        <v>15.5</v>
      </c>
      <c r="F371" s="45">
        <v>10</v>
      </c>
      <c r="G371" s="46">
        <v>0.64516129032258063</v>
      </c>
    </row>
    <row r="372" spans="1:7" ht="31.5">
      <c r="A372" s="35" t="s">
        <v>406</v>
      </c>
      <c r="B372" s="36" t="s">
        <v>437</v>
      </c>
      <c r="C372" s="37" t="s">
        <v>207</v>
      </c>
      <c r="D372" s="38">
        <v>0</v>
      </c>
      <c r="E372" s="39">
        <v>3250.87</v>
      </c>
      <c r="F372" s="39">
        <v>2784.41</v>
      </c>
      <c r="G372" s="40">
        <v>0.85651225671897058</v>
      </c>
    </row>
    <row r="373" spans="1:7" ht="63">
      <c r="A373" s="41" t="s">
        <v>225</v>
      </c>
      <c r="B373" s="42" t="s">
        <v>437</v>
      </c>
      <c r="C373" s="43" t="s">
        <v>224</v>
      </c>
      <c r="D373" s="44">
        <v>0</v>
      </c>
      <c r="E373" s="45">
        <v>3140.48</v>
      </c>
      <c r="F373" s="45">
        <v>2722.43</v>
      </c>
      <c r="G373" s="46">
        <v>0.86688340635826366</v>
      </c>
    </row>
    <row r="374" spans="1:7">
      <c r="A374" s="41" t="s">
        <v>349</v>
      </c>
      <c r="B374" s="42" t="s">
        <v>437</v>
      </c>
      <c r="C374" s="43" t="s">
        <v>224</v>
      </c>
      <c r="D374" s="44">
        <v>113</v>
      </c>
      <c r="E374" s="45">
        <v>3140.48</v>
      </c>
      <c r="F374" s="45">
        <v>2722.43</v>
      </c>
      <c r="G374" s="46">
        <v>0.86688340635826366</v>
      </c>
    </row>
    <row r="375" spans="1:7" ht="31.5">
      <c r="A375" s="41" t="s">
        <v>211</v>
      </c>
      <c r="B375" s="42" t="s">
        <v>437</v>
      </c>
      <c r="C375" s="43" t="s">
        <v>208</v>
      </c>
      <c r="D375" s="44">
        <v>0</v>
      </c>
      <c r="E375" s="45">
        <v>109.54</v>
      </c>
      <c r="F375" s="45">
        <v>61.98</v>
      </c>
      <c r="G375" s="46">
        <v>0.56582070476538249</v>
      </c>
    </row>
    <row r="376" spans="1:7">
      <c r="A376" s="41" t="s">
        <v>349</v>
      </c>
      <c r="B376" s="42" t="s">
        <v>437</v>
      </c>
      <c r="C376" s="43" t="s">
        <v>208</v>
      </c>
      <c r="D376" s="44">
        <v>113</v>
      </c>
      <c r="E376" s="45">
        <v>109.54</v>
      </c>
      <c r="F376" s="45">
        <v>61.98</v>
      </c>
      <c r="G376" s="46">
        <v>0.56582070476538249</v>
      </c>
    </row>
    <row r="377" spans="1:7">
      <c r="A377" s="41" t="s">
        <v>218</v>
      </c>
      <c r="B377" s="42" t="s">
        <v>437</v>
      </c>
      <c r="C377" s="43" t="s">
        <v>215</v>
      </c>
      <c r="D377" s="44">
        <v>0</v>
      </c>
      <c r="E377" s="45">
        <v>0.85</v>
      </c>
      <c r="F377" s="45">
        <v>0</v>
      </c>
      <c r="G377" s="46">
        <v>0</v>
      </c>
    </row>
    <row r="378" spans="1:7">
      <c r="A378" s="41" t="s">
        <v>349</v>
      </c>
      <c r="B378" s="42" t="s">
        <v>437</v>
      </c>
      <c r="C378" s="43" t="s">
        <v>215</v>
      </c>
      <c r="D378" s="44">
        <v>113</v>
      </c>
      <c r="E378" s="45">
        <v>0.85</v>
      </c>
      <c r="F378" s="45">
        <v>0</v>
      </c>
      <c r="G378" s="46">
        <v>0</v>
      </c>
    </row>
    <row r="379" spans="1:7" ht="47.25">
      <c r="A379" s="35" t="s">
        <v>436</v>
      </c>
      <c r="B379" s="36" t="s">
        <v>435</v>
      </c>
      <c r="C379" s="37" t="s">
        <v>207</v>
      </c>
      <c r="D379" s="38">
        <v>0</v>
      </c>
      <c r="E379" s="39">
        <v>43457.3</v>
      </c>
      <c r="F379" s="39">
        <v>33468.44</v>
      </c>
      <c r="G379" s="40">
        <v>0.77014540710076329</v>
      </c>
    </row>
    <row r="380" spans="1:7" ht="31.5">
      <c r="A380" s="35" t="s">
        <v>434</v>
      </c>
      <c r="B380" s="36" t="s">
        <v>433</v>
      </c>
      <c r="C380" s="37" t="s">
        <v>207</v>
      </c>
      <c r="D380" s="38">
        <v>0</v>
      </c>
      <c r="E380" s="39">
        <v>43447.3</v>
      </c>
      <c r="F380" s="39">
        <v>33458.44</v>
      </c>
      <c r="G380" s="40">
        <v>0.7700925028712946</v>
      </c>
    </row>
    <row r="381" spans="1:7" ht="47.25">
      <c r="A381" s="35" t="s">
        <v>432</v>
      </c>
      <c r="B381" s="36" t="s">
        <v>431</v>
      </c>
      <c r="C381" s="37" t="s">
        <v>207</v>
      </c>
      <c r="D381" s="38">
        <v>0</v>
      </c>
      <c r="E381" s="39">
        <v>83.5</v>
      </c>
      <c r="F381" s="39">
        <v>46.5</v>
      </c>
      <c r="G381" s="40">
        <v>0.55688622754491013</v>
      </c>
    </row>
    <row r="382" spans="1:7" ht="31.5">
      <c r="A382" s="35" t="s">
        <v>430</v>
      </c>
      <c r="B382" s="36" t="s">
        <v>429</v>
      </c>
      <c r="C382" s="37" t="s">
        <v>207</v>
      </c>
      <c r="D382" s="38">
        <v>0</v>
      </c>
      <c r="E382" s="39">
        <v>10</v>
      </c>
      <c r="F382" s="39">
        <v>10</v>
      </c>
      <c r="G382" s="40">
        <v>1</v>
      </c>
    </row>
    <row r="383" spans="1:7" ht="31.5">
      <c r="A383" s="41" t="s">
        <v>211</v>
      </c>
      <c r="B383" s="42" t="s">
        <v>429</v>
      </c>
      <c r="C383" s="43" t="s">
        <v>208</v>
      </c>
      <c r="D383" s="44">
        <v>0</v>
      </c>
      <c r="E383" s="45">
        <v>10</v>
      </c>
      <c r="F383" s="45">
        <v>10</v>
      </c>
      <c r="G383" s="46">
        <v>1</v>
      </c>
    </row>
    <row r="384" spans="1:7" ht="31.5">
      <c r="A384" s="41" t="s">
        <v>271</v>
      </c>
      <c r="B384" s="42" t="s">
        <v>429</v>
      </c>
      <c r="C384" s="43" t="s">
        <v>208</v>
      </c>
      <c r="D384" s="44">
        <v>705</v>
      </c>
      <c r="E384" s="45">
        <v>10</v>
      </c>
      <c r="F384" s="45">
        <v>10</v>
      </c>
      <c r="G384" s="46">
        <v>1</v>
      </c>
    </row>
    <row r="385" spans="1:7" ht="31.5">
      <c r="A385" s="35" t="s">
        <v>428</v>
      </c>
      <c r="B385" s="36" t="s">
        <v>427</v>
      </c>
      <c r="C385" s="37" t="s">
        <v>207</v>
      </c>
      <c r="D385" s="38">
        <v>0</v>
      </c>
      <c r="E385" s="39">
        <v>61.5</v>
      </c>
      <c r="F385" s="39">
        <v>36.5</v>
      </c>
      <c r="G385" s="40">
        <v>0.5934959349593496</v>
      </c>
    </row>
    <row r="386" spans="1:7" ht="31.5">
      <c r="A386" s="41" t="s">
        <v>211</v>
      </c>
      <c r="B386" s="42" t="s">
        <v>427</v>
      </c>
      <c r="C386" s="43" t="s">
        <v>208</v>
      </c>
      <c r="D386" s="44">
        <v>0</v>
      </c>
      <c r="E386" s="45">
        <v>61.5</v>
      </c>
      <c r="F386" s="45">
        <v>36.5</v>
      </c>
      <c r="G386" s="46">
        <v>0.5934959349593496</v>
      </c>
    </row>
    <row r="387" spans="1:7" ht="31.5">
      <c r="A387" s="41" t="s">
        <v>271</v>
      </c>
      <c r="B387" s="42" t="s">
        <v>427</v>
      </c>
      <c r="C387" s="43" t="s">
        <v>208</v>
      </c>
      <c r="D387" s="44">
        <v>705</v>
      </c>
      <c r="E387" s="45">
        <v>61.5</v>
      </c>
      <c r="F387" s="45">
        <v>36.5</v>
      </c>
      <c r="G387" s="46">
        <v>0.5934959349593496</v>
      </c>
    </row>
    <row r="388" spans="1:7" ht="47.25">
      <c r="A388" s="35" t="s">
        <v>426</v>
      </c>
      <c r="B388" s="36" t="s">
        <v>425</v>
      </c>
      <c r="C388" s="37" t="s">
        <v>207</v>
      </c>
      <c r="D388" s="38">
        <v>0</v>
      </c>
      <c r="E388" s="39">
        <v>12</v>
      </c>
      <c r="F388" s="39">
        <v>0</v>
      </c>
      <c r="G388" s="40">
        <v>0</v>
      </c>
    </row>
    <row r="389" spans="1:7" ht="31.5">
      <c r="A389" s="41" t="s">
        <v>211</v>
      </c>
      <c r="B389" s="42" t="s">
        <v>425</v>
      </c>
      <c r="C389" s="43" t="s">
        <v>208</v>
      </c>
      <c r="D389" s="44">
        <v>0</v>
      </c>
      <c r="E389" s="45">
        <v>12</v>
      </c>
      <c r="F389" s="45">
        <v>0</v>
      </c>
      <c r="G389" s="46">
        <v>0</v>
      </c>
    </row>
    <row r="390" spans="1:7" ht="31.5">
      <c r="A390" s="41" t="s">
        <v>271</v>
      </c>
      <c r="B390" s="42" t="s">
        <v>425</v>
      </c>
      <c r="C390" s="43" t="s">
        <v>208</v>
      </c>
      <c r="D390" s="44">
        <v>705</v>
      </c>
      <c r="E390" s="45">
        <v>12</v>
      </c>
      <c r="F390" s="45">
        <v>0</v>
      </c>
      <c r="G390" s="46">
        <v>0</v>
      </c>
    </row>
    <row r="391" spans="1:7" ht="31.5">
      <c r="A391" s="35" t="s">
        <v>424</v>
      </c>
      <c r="B391" s="36" t="s">
        <v>423</v>
      </c>
      <c r="C391" s="37" t="s">
        <v>207</v>
      </c>
      <c r="D391" s="38">
        <v>0</v>
      </c>
      <c r="E391" s="39">
        <v>4708.42</v>
      </c>
      <c r="F391" s="39">
        <v>3621.08</v>
      </c>
      <c r="G391" s="40">
        <v>0.76906478181640547</v>
      </c>
    </row>
    <row r="392" spans="1:7" ht="94.5">
      <c r="A392" s="35" t="s">
        <v>422</v>
      </c>
      <c r="B392" s="36" t="s">
        <v>420</v>
      </c>
      <c r="C392" s="37" t="s">
        <v>207</v>
      </c>
      <c r="D392" s="38">
        <v>0</v>
      </c>
      <c r="E392" s="39">
        <v>4708.42</v>
      </c>
      <c r="F392" s="39">
        <v>3621.08</v>
      </c>
      <c r="G392" s="40">
        <v>0.76906478181640547</v>
      </c>
    </row>
    <row r="393" spans="1:7">
      <c r="A393" s="41" t="s">
        <v>286</v>
      </c>
      <c r="B393" s="42" t="s">
        <v>420</v>
      </c>
      <c r="C393" s="43" t="s">
        <v>284</v>
      </c>
      <c r="D393" s="44">
        <v>0</v>
      </c>
      <c r="E393" s="45">
        <v>4708.42</v>
      </c>
      <c r="F393" s="45">
        <v>3621.08</v>
      </c>
      <c r="G393" s="46">
        <v>0.76906478181640547</v>
      </c>
    </row>
    <row r="394" spans="1:7">
      <c r="A394" s="41" t="s">
        <v>421</v>
      </c>
      <c r="B394" s="42" t="s">
        <v>420</v>
      </c>
      <c r="C394" s="43" t="s">
        <v>284</v>
      </c>
      <c r="D394" s="44">
        <v>1001</v>
      </c>
      <c r="E394" s="45">
        <v>4708.42</v>
      </c>
      <c r="F394" s="45">
        <v>3621.08</v>
      </c>
      <c r="G394" s="46">
        <v>0.76906478181640547</v>
      </c>
    </row>
    <row r="395" spans="1:7" ht="47.25">
      <c r="A395" s="35" t="s">
        <v>419</v>
      </c>
      <c r="B395" s="36" t="s">
        <v>418</v>
      </c>
      <c r="C395" s="37" t="s">
        <v>207</v>
      </c>
      <c r="D395" s="38">
        <v>0</v>
      </c>
      <c r="E395" s="39">
        <v>1365.53</v>
      </c>
      <c r="F395" s="39">
        <v>973.83</v>
      </c>
      <c r="G395" s="40">
        <v>0.71315167004752733</v>
      </c>
    </row>
    <row r="396" spans="1:7" ht="63">
      <c r="A396" s="35" t="s">
        <v>417</v>
      </c>
      <c r="B396" s="36" t="s">
        <v>416</v>
      </c>
      <c r="C396" s="37" t="s">
        <v>207</v>
      </c>
      <c r="D396" s="38">
        <v>0</v>
      </c>
      <c r="E396" s="39">
        <v>1365.53</v>
      </c>
      <c r="F396" s="39">
        <v>973.83</v>
      </c>
      <c r="G396" s="40">
        <v>0.71315167004752733</v>
      </c>
    </row>
    <row r="397" spans="1:7">
      <c r="A397" s="41" t="s">
        <v>286</v>
      </c>
      <c r="B397" s="42" t="s">
        <v>416</v>
      </c>
      <c r="C397" s="43" t="s">
        <v>284</v>
      </c>
      <c r="D397" s="44">
        <v>0</v>
      </c>
      <c r="E397" s="45">
        <v>1365.53</v>
      </c>
      <c r="F397" s="45">
        <v>973.83</v>
      </c>
      <c r="G397" s="46">
        <v>0.71315167004752733</v>
      </c>
    </row>
    <row r="398" spans="1:7">
      <c r="A398" s="41" t="s">
        <v>349</v>
      </c>
      <c r="B398" s="42" t="s">
        <v>416</v>
      </c>
      <c r="C398" s="43" t="s">
        <v>284</v>
      </c>
      <c r="D398" s="44">
        <v>113</v>
      </c>
      <c r="E398" s="45">
        <v>1365.53</v>
      </c>
      <c r="F398" s="45">
        <v>973.83</v>
      </c>
      <c r="G398" s="46">
        <v>0.71315167004752733</v>
      </c>
    </row>
    <row r="399" spans="1:7">
      <c r="A399" s="35" t="s">
        <v>415</v>
      </c>
      <c r="B399" s="36" t="s">
        <v>414</v>
      </c>
      <c r="C399" s="37" t="s">
        <v>207</v>
      </c>
      <c r="D399" s="38">
        <v>0</v>
      </c>
      <c r="E399" s="39">
        <v>136.16</v>
      </c>
      <c r="F399" s="39">
        <v>136.16</v>
      </c>
      <c r="G399" s="40">
        <v>1</v>
      </c>
    </row>
    <row r="400" spans="1:7" ht="47.25">
      <c r="A400" s="35" t="s">
        <v>413</v>
      </c>
      <c r="B400" s="36" t="s">
        <v>412</v>
      </c>
      <c r="C400" s="37" t="s">
        <v>207</v>
      </c>
      <c r="D400" s="38">
        <v>0</v>
      </c>
      <c r="E400" s="39">
        <v>136.16</v>
      </c>
      <c r="F400" s="39">
        <v>136.16</v>
      </c>
      <c r="G400" s="40">
        <v>1</v>
      </c>
    </row>
    <row r="401" spans="1:7">
      <c r="A401" s="41" t="s">
        <v>218</v>
      </c>
      <c r="B401" s="42" t="s">
        <v>412</v>
      </c>
      <c r="C401" s="43" t="s">
        <v>215</v>
      </c>
      <c r="D401" s="44">
        <v>0</v>
      </c>
      <c r="E401" s="45">
        <v>136.16</v>
      </c>
      <c r="F401" s="45">
        <v>136.16</v>
      </c>
      <c r="G401" s="46">
        <v>1</v>
      </c>
    </row>
    <row r="402" spans="1:7">
      <c r="A402" s="41" t="s">
        <v>349</v>
      </c>
      <c r="B402" s="42" t="s">
        <v>412</v>
      </c>
      <c r="C402" s="43" t="s">
        <v>215</v>
      </c>
      <c r="D402" s="44">
        <v>113</v>
      </c>
      <c r="E402" s="45">
        <v>136.16</v>
      </c>
      <c r="F402" s="45">
        <v>136.16</v>
      </c>
      <c r="G402" s="46">
        <v>1</v>
      </c>
    </row>
    <row r="403" spans="1:7" ht="31.5">
      <c r="A403" s="35" t="s">
        <v>411</v>
      </c>
      <c r="B403" s="36" t="s">
        <v>410</v>
      </c>
      <c r="C403" s="37" t="s">
        <v>207</v>
      </c>
      <c r="D403" s="38">
        <v>0</v>
      </c>
      <c r="E403" s="39">
        <v>30089.01</v>
      </c>
      <c r="F403" s="39">
        <v>23335.77</v>
      </c>
      <c r="G403" s="40">
        <v>0.7755579196523914</v>
      </c>
    </row>
    <row r="404" spans="1:7" ht="31.5">
      <c r="A404" s="35" t="s">
        <v>406</v>
      </c>
      <c r="B404" s="36" t="s">
        <v>409</v>
      </c>
      <c r="C404" s="37" t="s">
        <v>207</v>
      </c>
      <c r="D404" s="38">
        <v>0</v>
      </c>
      <c r="E404" s="39">
        <v>30089.01</v>
      </c>
      <c r="F404" s="39">
        <v>23335.77</v>
      </c>
      <c r="G404" s="40">
        <v>0.7755579196523914</v>
      </c>
    </row>
    <row r="405" spans="1:7" ht="63">
      <c r="A405" s="41" t="s">
        <v>225</v>
      </c>
      <c r="B405" s="42" t="s">
        <v>409</v>
      </c>
      <c r="C405" s="43" t="s">
        <v>224</v>
      </c>
      <c r="D405" s="44">
        <v>0</v>
      </c>
      <c r="E405" s="45">
        <v>25666.71</v>
      </c>
      <c r="F405" s="45">
        <v>21574.49</v>
      </c>
      <c r="G405" s="46">
        <v>0.84056312632199459</v>
      </c>
    </row>
    <row r="406" spans="1:7" ht="47.25">
      <c r="A406" s="41" t="s">
        <v>273</v>
      </c>
      <c r="B406" s="42" t="s">
        <v>409</v>
      </c>
      <c r="C406" s="43" t="s">
        <v>224</v>
      </c>
      <c r="D406" s="44">
        <v>104</v>
      </c>
      <c r="E406" s="45">
        <v>25666.71</v>
      </c>
      <c r="F406" s="45">
        <v>21574.49</v>
      </c>
      <c r="G406" s="46">
        <v>0.84056312632199459</v>
      </c>
    </row>
    <row r="407" spans="1:7" ht="31.5">
      <c r="A407" s="41" t="s">
        <v>211</v>
      </c>
      <c r="B407" s="42" t="s">
        <v>409</v>
      </c>
      <c r="C407" s="43" t="s">
        <v>208</v>
      </c>
      <c r="D407" s="44">
        <v>0</v>
      </c>
      <c r="E407" s="45">
        <v>4318.28</v>
      </c>
      <c r="F407" s="45">
        <v>1662.51</v>
      </c>
      <c r="G407" s="46">
        <v>0.38499356225163722</v>
      </c>
    </row>
    <row r="408" spans="1:7" ht="47.25">
      <c r="A408" s="41" t="s">
        <v>273</v>
      </c>
      <c r="B408" s="42" t="s">
        <v>409</v>
      </c>
      <c r="C408" s="43" t="s">
        <v>208</v>
      </c>
      <c r="D408" s="44">
        <v>104</v>
      </c>
      <c r="E408" s="45">
        <v>4318.28</v>
      </c>
      <c r="F408" s="45">
        <v>1662.51</v>
      </c>
      <c r="G408" s="46">
        <v>0.38499356225163722</v>
      </c>
    </row>
    <row r="409" spans="1:7">
      <c r="A409" s="41" t="s">
        <v>286</v>
      </c>
      <c r="B409" s="42" t="s">
        <v>409</v>
      </c>
      <c r="C409" s="43" t="s">
        <v>284</v>
      </c>
      <c r="D409" s="44">
        <v>0</v>
      </c>
      <c r="E409" s="45">
        <v>80.03</v>
      </c>
      <c r="F409" s="45">
        <v>80.03</v>
      </c>
      <c r="G409" s="46">
        <v>1</v>
      </c>
    </row>
    <row r="410" spans="1:7" ht="47.25">
      <c r="A410" s="41" t="s">
        <v>273</v>
      </c>
      <c r="B410" s="42" t="s">
        <v>409</v>
      </c>
      <c r="C410" s="43" t="s">
        <v>284</v>
      </c>
      <c r="D410" s="44">
        <v>104</v>
      </c>
      <c r="E410" s="45">
        <v>80.03</v>
      </c>
      <c r="F410" s="45">
        <v>80.03</v>
      </c>
      <c r="G410" s="46">
        <v>1</v>
      </c>
    </row>
    <row r="411" spans="1:7">
      <c r="A411" s="41" t="s">
        <v>218</v>
      </c>
      <c r="B411" s="42" t="s">
        <v>409</v>
      </c>
      <c r="C411" s="43" t="s">
        <v>215</v>
      </c>
      <c r="D411" s="44">
        <v>0</v>
      </c>
      <c r="E411" s="45">
        <v>23.99</v>
      </c>
      <c r="F411" s="45">
        <v>18.75</v>
      </c>
      <c r="G411" s="46">
        <v>0.78157565652355154</v>
      </c>
    </row>
    <row r="412" spans="1:7" ht="47.25">
      <c r="A412" s="41" t="s">
        <v>273</v>
      </c>
      <c r="B412" s="42" t="s">
        <v>409</v>
      </c>
      <c r="C412" s="43" t="s">
        <v>215</v>
      </c>
      <c r="D412" s="44">
        <v>104</v>
      </c>
      <c r="E412" s="45">
        <v>23.99</v>
      </c>
      <c r="F412" s="45">
        <v>18.75</v>
      </c>
      <c r="G412" s="46">
        <v>0.78157565652355154</v>
      </c>
    </row>
    <row r="413" spans="1:7" ht="31.5">
      <c r="A413" s="35" t="s">
        <v>408</v>
      </c>
      <c r="B413" s="36" t="s">
        <v>407</v>
      </c>
      <c r="C413" s="37" t="s">
        <v>207</v>
      </c>
      <c r="D413" s="38">
        <v>0</v>
      </c>
      <c r="E413" s="39">
        <v>3218.78</v>
      </c>
      <c r="F413" s="39">
        <v>2515.86</v>
      </c>
      <c r="G413" s="40">
        <v>0.78161912277322465</v>
      </c>
    </row>
    <row r="414" spans="1:7" ht="31.5">
      <c r="A414" s="35" t="s">
        <v>406</v>
      </c>
      <c r="B414" s="36" t="s">
        <v>404</v>
      </c>
      <c r="C414" s="37" t="s">
        <v>207</v>
      </c>
      <c r="D414" s="38">
        <v>0</v>
      </c>
      <c r="E414" s="39">
        <v>3218.78</v>
      </c>
      <c r="F414" s="39">
        <v>2515.86</v>
      </c>
      <c r="G414" s="40">
        <v>0.78161912277322465</v>
      </c>
    </row>
    <row r="415" spans="1:7" ht="63">
      <c r="A415" s="41" t="s">
        <v>225</v>
      </c>
      <c r="B415" s="42" t="s">
        <v>404</v>
      </c>
      <c r="C415" s="43" t="s">
        <v>224</v>
      </c>
      <c r="D415" s="44">
        <v>0</v>
      </c>
      <c r="E415" s="45">
        <v>3218.78</v>
      </c>
      <c r="F415" s="45">
        <v>2515.86</v>
      </c>
      <c r="G415" s="46">
        <v>0.78161912277322465</v>
      </c>
    </row>
    <row r="416" spans="1:7" ht="31.5">
      <c r="A416" s="41" t="s">
        <v>405</v>
      </c>
      <c r="B416" s="42" t="s">
        <v>404</v>
      </c>
      <c r="C416" s="43" t="s">
        <v>224</v>
      </c>
      <c r="D416" s="44">
        <v>102</v>
      </c>
      <c r="E416" s="45">
        <v>3218.78</v>
      </c>
      <c r="F416" s="45">
        <v>2515.86</v>
      </c>
      <c r="G416" s="46">
        <v>0.78161912277322465</v>
      </c>
    </row>
    <row r="417" spans="1:7" ht="31.5">
      <c r="A417" s="35" t="s">
        <v>403</v>
      </c>
      <c r="B417" s="36" t="s">
        <v>402</v>
      </c>
      <c r="C417" s="37" t="s">
        <v>207</v>
      </c>
      <c r="D417" s="38">
        <v>0</v>
      </c>
      <c r="E417" s="39">
        <v>3845.9</v>
      </c>
      <c r="F417" s="39">
        <v>2829.24</v>
      </c>
      <c r="G417" s="40">
        <v>0.73565095296289551</v>
      </c>
    </row>
    <row r="418" spans="1:7" ht="47.25">
      <c r="A418" s="35" t="s">
        <v>401</v>
      </c>
      <c r="B418" s="36" t="s">
        <v>399</v>
      </c>
      <c r="C418" s="37" t="s">
        <v>207</v>
      </c>
      <c r="D418" s="38">
        <v>0</v>
      </c>
      <c r="E418" s="39">
        <v>93.3</v>
      </c>
      <c r="F418" s="39">
        <v>76.3</v>
      </c>
      <c r="G418" s="40">
        <v>0.81779206859592712</v>
      </c>
    </row>
    <row r="419" spans="1:7" ht="31.5">
      <c r="A419" s="41" t="s">
        <v>211</v>
      </c>
      <c r="B419" s="42" t="s">
        <v>399</v>
      </c>
      <c r="C419" s="43" t="s">
        <v>208</v>
      </c>
      <c r="D419" s="44">
        <v>0</v>
      </c>
      <c r="E419" s="45">
        <v>93.3</v>
      </c>
      <c r="F419" s="45">
        <v>76.3</v>
      </c>
      <c r="G419" s="46">
        <v>0.81779206859592712</v>
      </c>
    </row>
    <row r="420" spans="1:7">
      <c r="A420" s="41" t="s">
        <v>400</v>
      </c>
      <c r="B420" s="42" t="s">
        <v>399</v>
      </c>
      <c r="C420" s="43" t="s">
        <v>208</v>
      </c>
      <c r="D420" s="44">
        <v>105</v>
      </c>
      <c r="E420" s="45">
        <v>93.3</v>
      </c>
      <c r="F420" s="45">
        <v>76.3</v>
      </c>
      <c r="G420" s="46">
        <v>0.81779206859592712</v>
      </c>
    </row>
    <row r="421" spans="1:7" ht="63">
      <c r="A421" s="35" t="s">
        <v>398</v>
      </c>
      <c r="B421" s="36" t="s">
        <v>397</v>
      </c>
      <c r="C421" s="37" t="s">
        <v>207</v>
      </c>
      <c r="D421" s="38">
        <v>0</v>
      </c>
      <c r="E421" s="39">
        <v>1268.5</v>
      </c>
      <c r="F421" s="39">
        <v>994.43</v>
      </c>
      <c r="G421" s="40">
        <v>0.78394166338194715</v>
      </c>
    </row>
    <row r="422" spans="1:7" ht="63">
      <c r="A422" s="41" t="s">
        <v>225</v>
      </c>
      <c r="B422" s="42" t="s">
        <v>397</v>
      </c>
      <c r="C422" s="43" t="s">
        <v>224</v>
      </c>
      <c r="D422" s="44">
        <v>0</v>
      </c>
      <c r="E422" s="45">
        <v>1162.68</v>
      </c>
      <c r="F422" s="45">
        <v>928.24</v>
      </c>
      <c r="G422" s="46">
        <v>0.79836240410087034</v>
      </c>
    </row>
    <row r="423" spans="1:7" ht="47.25">
      <c r="A423" s="41" t="s">
        <v>273</v>
      </c>
      <c r="B423" s="42" t="s">
        <v>397</v>
      </c>
      <c r="C423" s="43" t="s">
        <v>224</v>
      </c>
      <c r="D423" s="44">
        <v>104</v>
      </c>
      <c r="E423" s="45">
        <v>1162.68</v>
      </c>
      <c r="F423" s="45">
        <v>928.24</v>
      </c>
      <c r="G423" s="46">
        <v>0.79836240410087034</v>
      </c>
    </row>
    <row r="424" spans="1:7" ht="31.5">
      <c r="A424" s="41" t="s">
        <v>211</v>
      </c>
      <c r="B424" s="42" t="s">
        <v>397</v>
      </c>
      <c r="C424" s="43" t="s">
        <v>208</v>
      </c>
      <c r="D424" s="44">
        <v>0</v>
      </c>
      <c r="E424" s="45">
        <v>105.82</v>
      </c>
      <c r="F424" s="45">
        <v>66.19</v>
      </c>
      <c r="G424" s="46">
        <v>0.62549612549612554</v>
      </c>
    </row>
    <row r="425" spans="1:7" ht="47.25">
      <c r="A425" s="41" t="s">
        <v>273</v>
      </c>
      <c r="B425" s="42" t="s">
        <v>397</v>
      </c>
      <c r="C425" s="43" t="s">
        <v>208</v>
      </c>
      <c r="D425" s="44">
        <v>104</v>
      </c>
      <c r="E425" s="45">
        <v>105.82</v>
      </c>
      <c r="F425" s="45">
        <v>66.19</v>
      </c>
      <c r="G425" s="46">
        <v>0.62549612549612554</v>
      </c>
    </row>
    <row r="426" spans="1:7" ht="63">
      <c r="A426" s="35" t="s">
        <v>396</v>
      </c>
      <c r="B426" s="36" t="s">
        <v>395</v>
      </c>
      <c r="C426" s="37" t="s">
        <v>207</v>
      </c>
      <c r="D426" s="38">
        <v>0</v>
      </c>
      <c r="E426" s="39">
        <v>1224.2</v>
      </c>
      <c r="F426" s="39">
        <v>856.94</v>
      </c>
      <c r="G426" s="40">
        <v>0.7</v>
      </c>
    </row>
    <row r="427" spans="1:7" ht="63">
      <c r="A427" s="41" t="s">
        <v>225</v>
      </c>
      <c r="B427" s="42" t="s">
        <v>395</v>
      </c>
      <c r="C427" s="43" t="s">
        <v>224</v>
      </c>
      <c r="D427" s="44">
        <v>0</v>
      </c>
      <c r="E427" s="45">
        <v>1000.16</v>
      </c>
      <c r="F427" s="45">
        <v>749.67</v>
      </c>
      <c r="G427" s="46">
        <v>0.74955007198848178</v>
      </c>
    </row>
    <row r="428" spans="1:7" ht="47.25">
      <c r="A428" s="41" t="s">
        <v>273</v>
      </c>
      <c r="B428" s="42" t="s">
        <v>395</v>
      </c>
      <c r="C428" s="43" t="s">
        <v>224</v>
      </c>
      <c r="D428" s="44">
        <v>104</v>
      </c>
      <c r="E428" s="45">
        <v>1000.16</v>
      </c>
      <c r="F428" s="45">
        <v>749.67</v>
      </c>
      <c r="G428" s="46">
        <v>0.74955007198848178</v>
      </c>
    </row>
    <row r="429" spans="1:7" ht="31.5">
      <c r="A429" s="41" t="s">
        <v>211</v>
      </c>
      <c r="B429" s="42" t="s">
        <v>395</v>
      </c>
      <c r="C429" s="43" t="s">
        <v>208</v>
      </c>
      <c r="D429" s="44">
        <v>0</v>
      </c>
      <c r="E429" s="45">
        <v>224.04</v>
      </c>
      <c r="F429" s="45">
        <v>107.27</v>
      </c>
      <c r="G429" s="46">
        <v>0.4787984288519907</v>
      </c>
    </row>
    <row r="430" spans="1:7" ht="47.25">
      <c r="A430" s="41" t="s">
        <v>273</v>
      </c>
      <c r="B430" s="42" t="s">
        <v>395</v>
      </c>
      <c r="C430" s="43" t="s">
        <v>208</v>
      </c>
      <c r="D430" s="44">
        <v>104</v>
      </c>
      <c r="E430" s="45">
        <v>224.04</v>
      </c>
      <c r="F430" s="45">
        <v>107.27</v>
      </c>
      <c r="G430" s="46">
        <v>0.4787984288519907</v>
      </c>
    </row>
    <row r="431" spans="1:7" ht="31.5">
      <c r="A431" s="35" t="s">
        <v>394</v>
      </c>
      <c r="B431" s="36" t="s">
        <v>393</v>
      </c>
      <c r="C431" s="37" t="s">
        <v>207</v>
      </c>
      <c r="D431" s="38">
        <v>0</v>
      </c>
      <c r="E431" s="39">
        <v>629.6</v>
      </c>
      <c r="F431" s="39">
        <v>449.59</v>
      </c>
      <c r="G431" s="40">
        <v>0.71408831003811934</v>
      </c>
    </row>
    <row r="432" spans="1:7" ht="63">
      <c r="A432" s="41" t="s">
        <v>225</v>
      </c>
      <c r="B432" s="42" t="s">
        <v>393</v>
      </c>
      <c r="C432" s="43" t="s">
        <v>224</v>
      </c>
      <c r="D432" s="44">
        <v>0</v>
      </c>
      <c r="E432" s="45">
        <v>582.30999999999995</v>
      </c>
      <c r="F432" s="45">
        <v>423.02</v>
      </c>
      <c r="G432" s="46">
        <v>0.72645154642716081</v>
      </c>
    </row>
    <row r="433" spans="1:7" ht="47.25">
      <c r="A433" s="41" t="s">
        <v>273</v>
      </c>
      <c r="B433" s="42" t="s">
        <v>393</v>
      </c>
      <c r="C433" s="43" t="s">
        <v>224</v>
      </c>
      <c r="D433" s="44">
        <v>104</v>
      </c>
      <c r="E433" s="45">
        <v>582.30999999999995</v>
      </c>
      <c r="F433" s="45">
        <v>423.02</v>
      </c>
      <c r="G433" s="46">
        <v>0.72645154642716081</v>
      </c>
    </row>
    <row r="434" spans="1:7" ht="31.5">
      <c r="A434" s="41" t="s">
        <v>211</v>
      </c>
      <c r="B434" s="42" t="s">
        <v>393</v>
      </c>
      <c r="C434" s="43" t="s">
        <v>208</v>
      </c>
      <c r="D434" s="44">
        <v>0</v>
      </c>
      <c r="E434" s="45">
        <v>47.29</v>
      </c>
      <c r="F434" s="45">
        <v>26.57</v>
      </c>
      <c r="G434" s="46">
        <v>0.56185240008458448</v>
      </c>
    </row>
    <row r="435" spans="1:7" ht="47.25">
      <c r="A435" s="41" t="s">
        <v>273</v>
      </c>
      <c r="B435" s="42" t="s">
        <v>393</v>
      </c>
      <c r="C435" s="43" t="s">
        <v>208</v>
      </c>
      <c r="D435" s="44">
        <v>104</v>
      </c>
      <c r="E435" s="45">
        <v>47.29</v>
      </c>
      <c r="F435" s="45">
        <v>26.57</v>
      </c>
      <c r="G435" s="46">
        <v>0.56185240008458448</v>
      </c>
    </row>
    <row r="436" spans="1:7" ht="47.25">
      <c r="A436" s="35" t="s">
        <v>392</v>
      </c>
      <c r="B436" s="36" t="s">
        <v>391</v>
      </c>
      <c r="C436" s="37" t="s">
        <v>207</v>
      </c>
      <c r="D436" s="38">
        <v>0</v>
      </c>
      <c r="E436" s="39">
        <v>629.6</v>
      </c>
      <c r="F436" s="39">
        <v>451.98</v>
      </c>
      <c r="G436" s="40">
        <v>0.71788437102922487</v>
      </c>
    </row>
    <row r="437" spans="1:7" ht="63">
      <c r="A437" s="41" t="s">
        <v>225</v>
      </c>
      <c r="B437" s="42" t="s">
        <v>391</v>
      </c>
      <c r="C437" s="43" t="s">
        <v>224</v>
      </c>
      <c r="D437" s="44">
        <v>0</v>
      </c>
      <c r="E437" s="45">
        <v>576.55999999999995</v>
      </c>
      <c r="F437" s="45">
        <v>451.98</v>
      </c>
      <c r="G437" s="46">
        <v>0.78392535035382283</v>
      </c>
    </row>
    <row r="438" spans="1:7" ht="47.25">
      <c r="A438" s="41" t="s">
        <v>273</v>
      </c>
      <c r="B438" s="42" t="s">
        <v>391</v>
      </c>
      <c r="C438" s="43" t="s">
        <v>224</v>
      </c>
      <c r="D438" s="44">
        <v>104</v>
      </c>
      <c r="E438" s="45">
        <v>576.55999999999995</v>
      </c>
      <c r="F438" s="45">
        <v>451.98</v>
      </c>
      <c r="G438" s="46">
        <v>0.78392535035382283</v>
      </c>
    </row>
    <row r="439" spans="1:7" ht="31.5">
      <c r="A439" s="41" t="s">
        <v>211</v>
      </c>
      <c r="B439" s="42" t="s">
        <v>391</v>
      </c>
      <c r="C439" s="43" t="s">
        <v>208</v>
      </c>
      <c r="D439" s="44">
        <v>0</v>
      </c>
      <c r="E439" s="45">
        <v>53.04</v>
      </c>
      <c r="F439" s="45">
        <v>0</v>
      </c>
      <c r="G439" s="46">
        <v>0</v>
      </c>
    </row>
    <row r="440" spans="1:7" ht="47.25">
      <c r="A440" s="41" t="s">
        <v>273</v>
      </c>
      <c r="B440" s="42" t="s">
        <v>391</v>
      </c>
      <c r="C440" s="43" t="s">
        <v>208</v>
      </c>
      <c r="D440" s="44">
        <v>104</v>
      </c>
      <c r="E440" s="45">
        <v>53.04</v>
      </c>
      <c r="F440" s="45">
        <v>0</v>
      </c>
      <c r="G440" s="46">
        <v>0</v>
      </c>
    </row>
    <row r="441" spans="1:7" ht="94.5">
      <c r="A441" s="35" t="s">
        <v>390</v>
      </c>
      <c r="B441" s="36" t="s">
        <v>389</v>
      </c>
      <c r="C441" s="37" t="s">
        <v>207</v>
      </c>
      <c r="D441" s="38">
        <v>0</v>
      </c>
      <c r="E441" s="39">
        <v>0.7</v>
      </c>
      <c r="F441" s="39">
        <v>0</v>
      </c>
      <c r="G441" s="40">
        <v>0</v>
      </c>
    </row>
    <row r="442" spans="1:7" ht="31.5">
      <c r="A442" s="41" t="s">
        <v>211</v>
      </c>
      <c r="B442" s="42" t="s">
        <v>389</v>
      </c>
      <c r="C442" s="43" t="s">
        <v>208</v>
      </c>
      <c r="D442" s="44">
        <v>0</v>
      </c>
      <c r="E442" s="45">
        <v>0.7</v>
      </c>
      <c r="F442" s="45">
        <v>0</v>
      </c>
      <c r="G442" s="46">
        <v>0</v>
      </c>
    </row>
    <row r="443" spans="1:7" ht="47.25">
      <c r="A443" s="41" t="s">
        <v>273</v>
      </c>
      <c r="B443" s="42" t="s">
        <v>389</v>
      </c>
      <c r="C443" s="43" t="s">
        <v>208</v>
      </c>
      <c r="D443" s="44">
        <v>104</v>
      </c>
      <c r="E443" s="45">
        <v>0.7</v>
      </c>
      <c r="F443" s="45">
        <v>0</v>
      </c>
      <c r="G443" s="46">
        <v>0</v>
      </c>
    </row>
    <row r="444" spans="1:7" ht="31.5">
      <c r="A444" s="35" t="s">
        <v>388</v>
      </c>
      <c r="B444" s="36" t="s">
        <v>387</v>
      </c>
      <c r="C444" s="37" t="s">
        <v>207</v>
      </c>
      <c r="D444" s="38">
        <v>0</v>
      </c>
      <c r="E444" s="39">
        <v>10</v>
      </c>
      <c r="F444" s="39">
        <v>10</v>
      </c>
      <c r="G444" s="40">
        <v>1</v>
      </c>
    </row>
    <row r="445" spans="1:7" ht="47.25">
      <c r="A445" s="35" t="s">
        <v>386</v>
      </c>
      <c r="B445" s="36" t="s">
        <v>385</v>
      </c>
      <c r="C445" s="37" t="s">
        <v>207</v>
      </c>
      <c r="D445" s="38">
        <v>0</v>
      </c>
      <c r="E445" s="39">
        <v>10</v>
      </c>
      <c r="F445" s="39">
        <v>10</v>
      </c>
      <c r="G445" s="40">
        <v>1</v>
      </c>
    </row>
    <row r="446" spans="1:7">
      <c r="A446" s="35" t="s">
        <v>384</v>
      </c>
      <c r="B446" s="36" t="s">
        <v>382</v>
      </c>
      <c r="C446" s="37" t="s">
        <v>207</v>
      </c>
      <c r="D446" s="38">
        <v>0</v>
      </c>
      <c r="E446" s="39">
        <v>10</v>
      </c>
      <c r="F446" s="39">
        <v>10</v>
      </c>
      <c r="G446" s="40">
        <v>1</v>
      </c>
    </row>
    <row r="447" spans="1:7" ht="31.5">
      <c r="A447" s="41" t="s">
        <v>211</v>
      </c>
      <c r="B447" s="42" t="s">
        <v>382</v>
      </c>
      <c r="C447" s="43" t="s">
        <v>208</v>
      </c>
      <c r="D447" s="44">
        <v>0</v>
      </c>
      <c r="E447" s="45">
        <v>10</v>
      </c>
      <c r="F447" s="45">
        <v>10</v>
      </c>
      <c r="G447" s="46">
        <v>1</v>
      </c>
    </row>
    <row r="448" spans="1:7">
      <c r="A448" s="41" t="s">
        <v>383</v>
      </c>
      <c r="B448" s="42" t="s">
        <v>382</v>
      </c>
      <c r="C448" s="43" t="s">
        <v>208</v>
      </c>
      <c r="D448" s="44">
        <v>412</v>
      </c>
      <c r="E448" s="45">
        <v>10</v>
      </c>
      <c r="F448" s="45">
        <v>10</v>
      </c>
      <c r="G448" s="46">
        <v>1</v>
      </c>
    </row>
    <row r="449" spans="1:7" ht="47.25">
      <c r="A449" s="35" t="s">
        <v>381</v>
      </c>
      <c r="B449" s="36" t="s">
        <v>380</v>
      </c>
      <c r="C449" s="37" t="s">
        <v>207</v>
      </c>
      <c r="D449" s="38">
        <v>0</v>
      </c>
      <c r="E449" s="39">
        <v>8600.3799999999992</v>
      </c>
      <c r="F449" s="39">
        <v>1557.04</v>
      </c>
      <c r="G449" s="40">
        <v>0.18104316320906752</v>
      </c>
    </row>
    <row r="450" spans="1:7" ht="47.25">
      <c r="A450" s="35" t="s">
        <v>379</v>
      </c>
      <c r="B450" s="36" t="s">
        <v>378</v>
      </c>
      <c r="C450" s="37" t="s">
        <v>207</v>
      </c>
      <c r="D450" s="38">
        <v>0</v>
      </c>
      <c r="E450" s="39">
        <v>5233.1400000000003</v>
      </c>
      <c r="F450" s="39">
        <v>134</v>
      </c>
      <c r="G450" s="40">
        <v>2.5606041497074412E-2</v>
      </c>
    </row>
    <row r="451" spans="1:7" ht="47.25">
      <c r="A451" s="35" t="s">
        <v>377</v>
      </c>
      <c r="B451" s="36" t="s">
        <v>376</v>
      </c>
      <c r="C451" s="37" t="s">
        <v>207</v>
      </c>
      <c r="D451" s="38">
        <v>0</v>
      </c>
      <c r="E451" s="39">
        <v>5233.1400000000003</v>
      </c>
      <c r="F451" s="39">
        <v>134</v>
      </c>
      <c r="G451" s="40">
        <v>2.5606041497074412E-2</v>
      </c>
    </row>
    <row r="452" spans="1:7" ht="47.25">
      <c r="A452" s="35" t="s">
        <v>375</v>
      </c>
      <c r="B452" s="36" t="s">
        <v>373</v>
      </c>
      <c r="C452" s="37" t="s">
        <v>207</v>
      </c>
      <c r="D452" s="38">
        <v>0</v>
      </c>
      <c r="E452" s="39">
        <v>37.35</v>
      </c>
      <c r="F452" s="39">
        <v>26</v>
      </c>
      <c r="G452" s="40">
        <v>0.69611780455153949</v>
      </c>
    </row>
    <row r="453" spans="1:7" ht="31.5">
      <c r="A453" s="41" t="s">
        <v>211</v>
      </c>
      <c r="B453" s="42" t="s">
        <v>373</v>
      </c>
      <c r="C453" s="43" t="s">
        <v>208</v>
      </c>
      <c r="D453" s="44">
        <v>0</v>
      </c>
      <c r="E453" s="45">
        <v>37.35</v>
      </c>
      <c r="F453" s="45">
        <v>26</v>
      </c>
      <c r="G453" s="46">
        <v>0.69611780455153949</v>
      </c>
    </row>
    <row r="454" spans="1:7">
      <c r="A454" s="41" t="s">
        <v>374</v>
      </c>
      <c r="B454" s="42" t="s">
        <v>373</v>
      </c>
      <c r="C454" s="43" t="s">
        <v>208</v>
      </c>
      <c r="D454" s="44">
        <v>709</v>
      </c>
      <c r="E454" s="45">
        <v>37.35</v>
      </c>
      <c r="F454" s="45">
        <v>26</v>
      </c>
      <c r="G454" s="46">
        <v>0.69611780455153949</v>
      </c>
    </row>
    <row r="455" spans="1:7">
      <c r="A455" s="35" t="s">
        <v>372</v>
      </c>
      <c r="B455" s="36" t="s">
        <v>370</v>
      </c>
      <c r="C455" s="37" t="s">
        <v>207</v>
      </c>
      <c r="D455" s="38">
        <v>0</v>
      </c>
      <c r="E455" s="39">
        <v>295.79000000000002</v>
      </c>
      <c r="F455" s="39">
        <v>108</v>
      </c>
      <c r="G455" s="40">
        <v>0.36512390547347778</v>
      </c>
    </row>
    <row r="456" spans="1:7" ht="31.5">
      <c r="A456" s="41" t="s">
        <v>211</v>
      </c>
      <c r="B456" s="42" t="s">
        <v>370</v>
      </c>
      <c r="C456" s="43" t="s">
        <v>208</v>
      </c>
      <c r="D456" s="44">
        <v>0</v>
      </c>
      <c r="E456" s="45">
        <v>295.79000000000002</v>
      </c>
      <c r="F456" s="45">
        <v>108</v>
      </c>
      <c r="G456" s="46">
        <v>0.36512390547347778</v>
      </c>
    </row>
    <row r="457" spans="1:7">
      <c r="A457" s="41" t="s">
        <v>371</v>
      </c>
      <c r="B457" s="42" t="s">
        <v>370</v>
      </c>
      <c r="C457" s="43" t="s">
        <v>208</v>
      </c>
      <c r="D457" s="44">
        <v>409</v>
      </c>
      <c r="E457" s="45">
        <v>295.79000000000002</v>
      </c>
      <c r="F457" s="45">
        <v>108</v>
      </c>
      <c r="G457" s="46">
        <v>0.36512390547347778</v>
      </c>
    </row>
    <row r="458" spans="1:7" ht="47.25">
      <c r="A458" s="35" t="s">
        <v>369</v>
      </c>
      <c r="B458" s="36" t="s">
        <v>367</v>
      </c>
      <c r="C458" s="37" t="s">
        <v>207</v>
      </c>
      <c r="D458" s="38">
        <v>0</v>
      </c>
      <c r="E458" s="39">
        <v>4900</v>
      </c>
      <c r="F458" s="39">
        <v>0</v>
      </c>
      <c r="G458" s="40">
        <v>0</v>
      </c>
    </row>
    <row r="459" spans="1:7" ht="31.5">
      <c r="A459" s="41" t="s">
        <v>211</v>
      </c>
      <c r="B459" s="42" t="s">
        <v>367</v>
      </c>
      <c r="C459" s="43" t="s">
        <v>208</v>
      </c>
      <c r="D459" s="44">
        <v>0</v>
      </c>
      <c r="E459" s="45">
        <v>4900</v>
      </c>
      <c r="F459" s="45">
        <v>0</v>
      </c>
      <c r="G459" s="46">
        <v>0</v>
      </c>
    </row>
    <row r="460" spans="1:7">
      <c r="A460" s="41" t="s">
        <v>368</v>
      </c>
      <c r="B460" s="42" t="s">
        <v>367</v>
      </c>
      <c r="C460" s="43" t="s">
        <v>208</v>
      </c>
      <c r="D460" s="44">
        <v>503</v>
      </c>
      <c r="E460" s="45">
        <v>4900</v>
      </c>
      <c r="F460" s="45">
        <v>0</v>
      </c>
      <c r="G460" s="46">
        <v>0</v>
      </c>
    </row>
    <row r="461" spans="1:7" ht="47.25">
      <c r="A461" s="35" t="s">
        <v>366</v>
      </c>
      <c r="B461" s="36" t="s">
        <v>365</v>
      </c>
      <c r="C461" s="37" t="s">
        <v>207</v>
      </c>
      <c r="D461" s="38">
        <v>0</v>
      </c>
      <c r="E461" s="39">
        <v>33.5</v>
      </c>
      <c r="F461" s="39">
        <v>0</v>
      </c>
      <c r="G461" s="40">
        <v>0</v>
      </c>
    </row>
    <row r="462" spans="1:7" ht="63">
      <c r="A462" s="35" t="s">
        <v>364</v>
      </c>
      <c r="B462" s="36" t="s">
        <v>363</v>
      </c>
      <c r="C462" s="37" t="s">
        <v>207</v>
      </c>
      <c r="D462" s="38">
        <v>0</v>
      </c>
      <c r="E462" s="39">
        <v>33.5</v>
      </c>
      <c r="F462" s="39">
        <v>0</v>
      </c>
      <c r="G462" s="40">
        <v>0</v>
      </c>
    </row>
    <row r="463" spans="1:7" ht="31.5">
      <c r="A463" s="35" t="s">
        <v>362</v>
      </c>
      <c r="B463" s="36" t="s">
        <v>361</v>
      </c>
      <c r="C463" s="37" t="s">
        <v>207</v>
      </c>
      <c r="D463" s="38">
        <v>0</v>
      </c>
      <c r="E463" s="39">
        <v>30.5</v>
      </c>
      <c r="F463" s="39">
        <v>0</v>
      </c>
      <c r="G463" s="40">
        <v>0</v>
      </c>
    </row>
    <row r="464" spans="1:7" ht="31.5">
      <c r="A464" s="41" t="s">
        <v>211</v>
      </c>
      <c r="B464" s="42" t="s">
        <v>361</v>
      </c>
      <c r="C464" s="43" t="s">
        <v>208</v>
      </c>
      <c r="D464" s="44">
        <v>0</v>
      </c>
      <c r="E464" s="45">
        <v>30.5</v>
      </c>
      <c r="F464" s="45">
        <v>0</v>
      </c>
      <c r="G464" s="46">
        <v>0</v>
      </c>
    </row>
    <row r="465" spans="1:7">
      <c r="A465" s="41" t="s">
        <v>349</v>
      </c>
      <c r="B465" s="42" t="s">
        <v>361</v>
      </c>
      <c r="C465" s="43" t="s">
        <v>208</v>
      </c>
      <c r="D465" s="44">
        <v>113</v>
      </c>
      <c r="E465" s="45">
        <v>30.5</v>
      </c>
      <c r="F465" s="45">
        <v>0</v>
      </c>
      <c r="G465" s="46">
        <v>0</v>
      </c>
    </row>
    <row r="466" spans="1:7">
      <c r="A466" s="35" t="s">
        <v>360</v>
      </c>
      <c r="B466" s="36" t="s">
        <v>359</v>
      </c>
      <c r="C466" s="37" t="s">
        <v>207</v>
      </c>
      <c r="D466" s="38">
        <v>0</v>
      </c>
      <c r="E466" s="39">
        <v>3</v>
      </c>
      <c r="F466" s="39">
        <v>0</v>
      </c>
      <c r="G466" s="40">
        <v>0</v>
      </c>
    </row>
    <row r="467" spans="1:7" ht="31.5">
      <c r="A467" s="41" t="s">
        <v>211</v>
      </c>
      <c r="B467" s="42" t="s">
        <v>359</v>
      </c>
      <c r="C467" s="43" t="s">
        <v>208</v>
      </c>
      <c r="D467" s="44">
        <v>0</v>
      </c>
      <c r="E467" s="45">
        <v>3</v>
      </c>
      <c r="F467" s="45">
        <v>0</v>
      </c>
      <c r="G467" s="46">
        <v>0</v>
      </c>
    </row>
    <row r="468" spans="1:7">
      <c r="A468" s="41" t="s">
        <v>349</v>
      </c>
      <c r="B468" s="42" t="s">
        <v>359</v>
      </c>
      <c r="C468" s="43" t="s">
        <v>208</v>
      </c>
      <c r="D468" s="44">
        <v>113</v>
      </c>
      <c r="E468" s="45">
        <v>3</v>
      </c>
      <c r="F468" s="45">
        <v>0</v>
      </c>
      <c r="G468" s="46">
        <v>0</v>
      </c>
    </row>
    <row r="469" spans="1:7" ht="31.5">
      <c r="A469" s="35" t="s">
        <v>358</v>
      </c>
      <c r="B469" s="36" t="s">
        <v>357</v>
      </c>
      <c r="C469" s="37" t="s">
        <v>207</v>
      </c>
      <c r="D469" s="38">
        <v>0</v>
      </c>
      <c r="E469" s="39">
        <v>3333.74</v>
      </c>
      <c r="F469" s="39">
        <v>1423.04</v>
      </c>
      <c r="G469" s="40">
        <v>0.42685992308938309</v>
      </c>
    </row>
    <row r="470" spans="1:7" ht="47.25">
      <c r="A470" s="35" t="s">
        <v>356</v>
      </c>
      <c r="B470" s="36" t="s">
        <v>355</v>
      </c>
      <c r="C470" s="37" t="s">
        <v>207</v>
      </c>
      <c r="D470" s="38">
        <v>0</v>
      </c>
      <c r="E470" s="39">
        <v>55</v>
      </c>
      <c r="F470" s="39">
        <v>14.09</v>
      </c>
      <c r="G470" s="40">
        <v>0.25618181818181818</v>
      </c>
    </row>
    <row r="471" spans="1:7" ht="47.25">
      <c r="A471" s="35" t="s">
        <v>354</v>
      </c>
      <c r="B471" s="36" t="s">
        <v>353</v>
      </c>
      <c r="C471" s="37" t="s">
        <v>207</v>
      </c>
      <c r="D471" s="38">
        <v>0</v>
      </c>
      <c r="E471" s="39">
        <v>35</v>
      </c>
      <c r="F471" s="39">
        <v>11.09</v>
      </c>
      <c r="G471" s="40">
        <v>0.31685714285714284</v>
      </c>
    </row>
    <row r="472" spans="1:7" ht="31.5">
      <c r="A472" s="41" t="s">
        <v>211</v>
      </c>
      <c r="B472" s="42" t="s">
        <v>353</v>
      </c>
      <c r="C472" s="43" t="s">
        <v>208</v>
      </c>
      <c r="D472" s="44">
        <v>0</v>
      </c>
      <c r="E472" s="45">
        <v>35</v>
      </c>
      <c r="F472" s="45">
        <v>11.09</v>
      </c>
      <c r="G472" s="46">
        <v>0.31685714285714284</v>
      </c>
    </row>
    <row r="473" spans="1:7">
      <c r="A473" s="41" t="s">
        <v>349</v>
      </c>
      <c r="B473" s="42" t="s">
        <v>353</v>
      </c>
      <c r="C473" s="43" t="s">
        <v>208</v>
      </c>
      <c r="D473" s="44">
        <v>113</v>
      </c>
      <c r="E473" s="45">
        <v>35</v>
      </c>
      <c r="F473" s="45">
        <v>11.09</v>
      </c>
      <c r="G473" s="46">
        <v>0.31685714285714284</v>
      </c>
    </row>
    <row r="474" spans="1:7" ht="47.25">
      <c r="A474" s="35" t="s">
        <v>352</v>
      </c>
      <c r="B474" s="36" t="s">
        <v>351</v>
      </c>
      <c r="C474" s="37" t="s">
        <v>207</v>
      </c>
      <c r="D474" s="38">
        <v>0</v>
      </c>
      <c r="E474" s="39">
        <v>15</v>
      </c>
      <c r="F474" s="39">
        <v>3</v>
      </c>
      <c r="G474" s="40">
        <v>0.2</v>
      </c>
    </row>
    <row r="475" spans="1:7" ht="31.5">
      <c r="A475" s="41" t="s">
        <v>211</v>
      </c>
      <c r="B475" s="42" t="s">
        <v>351</v>
      </c>
      <c r="C475" s="43" t="s">
        <v>208</v>
      </c>
      <c r="D475" s="44">
        <v>0</v>
      </c>
      <c r="E475" s="45">
        <v>15</v>
      </c>
      <c r="F475" s="45">
        <v>3</v>
      </c>
      <c r="G475" s="46">
        <v>0.2</v>
      </c>
    </row>
    <row r="476" spans="1:7">
      <c r="A476" s="41" t="s">
        <v>349</v>
      </c>
      <c r="B476" s="42" t="s">
        <v>351</v>
      </c>
      <c r="C476" s="43" t="s">
        <v>208</v>
      </c>
      <c r="D476" s="44">
        <v>113</v>
      </c>
      <c r="E476" s="45">
        <v>15</v>
      </c>
      <c r="F476" s="45">
        <v>3</v>
      </c>
      <c r="G476" s="46">
        <v>0.2</v>
      </c>
    </row>
    <row r="477" spans="1:7" ht="78.75">
      <c r="A477" s="35" t="s">
        <v>350</v>
      </c>
      <c r="B477" s="36" t="s">
        <v>348</v>
      </c>
      <c r="C477" s="37" t="s">
        <v>207</v>
      </c>
      <c r="D477" s="38">
        <v>0</v>
      </c>
      <c r="E477" s="39">
        <v>5</v>
      </c>
      <c r="F477" s="39">
        <v>0</v>
      </c>
      <c r="G477" s="40">
        <v>0</v>
      </c>
    </row>
    <row r="478" spans="1:7" ht="31.5">
      <c r="A478" s="41" t="s">
        <v>211</v>
      </c>
      <c r="B478" s="42" t="s">
        <v>348</v>
      </c>
      <c r="C478" s="43" t="s">
        <v>208</v>
      </c>
      <c r="D478" s="44">
        <v>0</v>
      </c>
      <c r="E478" s="45">
        <v>5</v>
      </c>
      <c r="F478" s="45">
        <v>0</v>
      </c>
      <c r="G478" s="46">
        <v>0</v>
      </c>
    </row>
    <row r="479" spans="1:7">
      <c r="A479" s="41" t="s">
        <v>349</v>
      </c>
      <c r="B479" s="42" t="s">
        <v>348</v>
      </c>
      <c r="C479" s="43" t="s">
        <v>208</v>
      </c>
      <c r="D479" s="44">
        <v>113</v>
      </c>
      <c r="E479" s="45">
        <v>5</v>
      </c>
      <c r="F479" s="45">
        <v>0</v>
      </c>
      <c r="G479" s="46">
        <v>0</v>
      </c>
    </row>
    <row r="480" spans="1:7" ht="63">
      <c r="A480" s="35" t="s">
        <v>347</v>
      </c>
      <c r="B480" s="36" t="s">
        <v>346</v>
      </c>
      <c r="C480" s="37" t="s">
        <v>207</v>
      </c>
      <c r="D480" s="38">
        <v>0</v>
      </c>
      <c r="E480" s="39">
        <v>3278.74</v>
      </c>
      <c r="F480" s="39">
        <v>1408.95</v>
      </c>
      <c r="G480" s="40">
        <v>0.42972300334884744</v>
      </c>
    </row>
    <row r="481" spans="1:7" ht="31.5">
      <c r="A481" s="35" t="s">
        <v>345</v>
      </c>
      <c r="B481" s="36" t="s">
        <v>344</v>
      </c>
      <c r="C481" s="37" t="s">
        <v>207</v>
      </c>
      <c r="D481" s="38">
        <v>0</v>
      </c>
      <c r="E481" s="39">
        <v>40</v>
      </c>
      <c r="F481" s="39">
        <v>0</v>
      </c>
      <c r="G481" s="40">
        <v>0</v>
      </c>
    </row>
    <row r="482" spans="1:7" ht="31.5">
      <c r="A482" s="41" t="s">
        <v>211</v>
      </c>
      <c r="B482" s="42" t="s">
        <v>344</v>
      </c>
      <c r="C482" s="43" t="s">
        <v>208</v>
      </c>
      <c r="D482" s="44">
        <v>0</v>
      </c>
      <c r="E482" s="45">
        <v>40</v>
      </c>
      <c r="F482" s="45">
        <v>0</v>
      </c>
      <c r="G482" s="46">
        <v>0</v>
      </c>
    </row>
    <row r="483" spans="1:7" ht="31.5">
      <c r="A483" s="41" t="s">
        <v>271</v>
      </c>
      <c r="B483" s="42" t="s">
        <v>344</v>
      </c>
      <c r="C483" s="43" t="s">
        <v>208</v>
      </c>
      <c r="D483" s="44">
        <v>705</v>
      </c>
      <c r="E483" s="45">
        <v>40</v>
      </c>
      <c r="F483" s="45">
        <v>0</v>
      </c>
      <c r="G483" s="46">
        <v>0</v>
      </c>
    </row>
    <row r="484" spans="1:7">
      <c r="A484" s="35" t="s">
        <v>343</v>
      </c>
      <c r="B484" s="36" t="s">
        <v>341</v>
      </c>
      <c r="C484" s="37" t="s">
        <v>207</v>
      </c>
      <c r="D484" s="38">
        <v>0</v>
      </c>
      <c r="E484" s="39">
        <v>3238.74</v>
      </c>
      <c r="F484" s="39">
        <v>1408.95</v>
      </c>
      <c r="G484" s="40">
        <v>0.43503028955705003</v>
      </c>
    </row>
    <row r="485" spans="1:7" ht="63">
      <c r="A485" s="41" t="s">
        <v>225</v>
      </c>
      <c r="B485" s="42" t="s">
        <v>341</v>
      </c>
      <c r="C485" s="43" t="s">
        <v>224</v>
      </c>
      <c r="D485" s="44">
        <v>0</v>
      </c>
      <c r="E485" s="45">
        <v>2532.44</v>
      </c>
      <c r="F485" s="45">
        <v>1395.76</v>
      </c>
      <c r="G485" s="46">
        <v>0.55115224842444444</v>
      </c>
    </row>
    <row r="486" spans="1:7" ht="31.5">
      <c r="A486" s="41" t="s">
        <v>342</v>
      </c>
      <c r="B486" s="42" t="s">
        <v>341</v>
      </c>
      <c r="C486" s="43" t="s">
        <v>224</v>
      </c>
      <c r="D486" s="44">
        <v>314</v>
      </c>
      <c r="E486" s="45">
        <v>2532.44</v>
      </c>
      <c r="F486" s="45">
        <v>1395.76</v>
      </c>
      <c r="G486" s="46">
        <v>0.55115224842444444</v>
      </c>
    </row>
    <row r="487" spans="1:7" ht="31.5">
      <c r="A487" s="41" t="s">
        <v>211</v>
      </c>
      <c r="B487" s="42" t="s">
        <v>341</v>
      </c>
      <c r="C487" s="43" t="s">
        <v>208</v>
      </c>
      <c r="D487" s="44">
        <v>0</v>
      </c>
      <c r="E487" s="45">
        <v>702.3</v>
      </c>
      <c r="F487" s="45">
        <v>9.18</v>
      </c>
      <c r="G487" s="46">
        <v>1.3071337035454935E-2</v>
      </c>
    </row>
    <row r="488" spans="1:7" ht="31.5">
      <c r="A488" s="41" t="s">
        <v>342</v>
      </c>
      <c r="B488" s="42" t="s">
        <v>341</v>
      </c>
      <c r="C488" s="43" t="s">
        <v>208</v>
      </c>
      <c r="D488" s="44">
        <v>314</v>
      </c>
      <c r="E488" s="45">
        <v>702.3</v>
      </c>
      <c r="F488" s="45">
        <v>9.18</v>
      </c>
      <c r="G488" s="46">
        <v>1.3071337035454935E-2</v>
      </c>
    </row>
    <row r="489" spans="1:7">
      <c r="A489" s="41" t="s">
        <v>218</v>
      </c>
      <c r="B489" s="42" t="s">
        <v>341</v>
      </c>
      <c r="C489" s="43" t="s">
        <v>215</v>
      </c>
      <c r="D489" s="44">
        <v>0</v>
      </c>
      <c r="E489" s="45">
        <v>4</v>
      </c>
      <c r="F489" s="45">
        <v>4</v>
      </c>
      <c r="G489" s="46">
        <v>1</v>
      </c>
    </row>
    <row r="490" spans="1:7" ht="31.5">
      <c r="A490" s="41" t="s">
        <v>342</v>
      </c>
      <c r="B490" s="42" t="s">
        <v>341</v>
      </c>
      <c r="C490" s="43" t="s">
        <v>215</v>
      </c>
      <c r="D490" s="44">
        <v>314</v>
      </c>
      <c r="E490" s="45">
        <v>4</v>
      </c>
      <c r="F490" s="45">
        <v>4</v>
      </c>
      <c r="G490" s="46">
        <v>1</v>
      </c>
    </row>
    <row r="491" spans="1:7" ht="47.25">
      <c r="A491" s="35" t="s">
        <v>340</v>
      </c>
      <c r="B491" s="36" t="s">
        <v>339</v>
      </c>
      <c r="C491" s="37" t="s">
        <v>207</v>
      </c>
      <c r="D491" s="38">
        <v>0</v>
      </c>
      <c r="E491" s="39">
        <v>2470.6</v>
      </c>
      <c r="F491" s="39">
        <v>1254.8499999999999</v>
      </c>
      <c r="G491" s="40">
        <v>0.50791305755686877</v>
      </c>
    </row>
    <row r="492" spans="1:7" ht="31.5">
      <c r="A492" s="35" t="s">
        <v>338</v>
      </c>
      <c r="B492" s="36" t="s">
        <v>337</v>
      </c>
      <c r="C492" s="37" t="s">
        <v>207</v>
      </c>
      <c r="D492" s="38">
        <v>0</v>
      </c>
      <c r="E492" s="39">
        <v>424</v>
      </c>
      <c r="F492" s="39">
        <v>134.54</v>
      </c>
      <c r="G492" s="40">
        <v>0.31731132075471696</v>
      </c>
    </row>
    <row r="493" spans="1:7" ht="47.25">
      <c r="A493" s="35" t="s">
        <v>336</v>
      </c>
      <c r="B493" s="36" t="s">
        <v>335</v>
      </c>
      <c r="C493" s="37" t="s">
        <v>207</v>
      </c>
      <c r="D493" s="38">
        <v>0</v>
      </c>
      <c r="E493" s="39">
        <v>424</v>
      </c>
      <c r="F493" s="39">
        <v>134.54</v>
      </c>
      <c r="G493" s="40">
        <v>0.31731132075471696</v>
      </c>
    </row>
    <row r="494" spans="1:7" ht="47.25">
      <c r="A494" s="35" t="s">
        <v>334</v>
      </c>
      <c r="B494" s="36" t="s">
        <v>333</v>
      </c>
      <c r="C494" s="37" t="s">
        <v>207</v>
      </c>
      <c r="D494" s="38">
        <v>0</v>
      </c>
      <c r="E494" s="39">
        <v>104</v>
      </c>
      <c r="F494" s="39">
        <v>103.73</v>
      </c>
      <c r="G494" s="40">
        <v>0.99740384615384614</v>
      </c>
    </row>
    <row r="495" spans="1:7" ht="31.5">
      <c r="A495" s="41" t="s">
        <v>211</v>
      </c>
      <c r="B495" s="42" t="s">
        <v>333</v>
      </c>
      <c r="C495" s="43" t="s">
        <v>208</v>
      </c>
      <c r="D495" s="44">
        <v>0</v>
      </c>
      <c r="E495" s="45">
        <v>104</v>
      </c>
      <c r="F495" s="45">
        <v>103.73</v>
      </c>
      <c r="G495" s="46">
        <v>0.99740384615384614</v>
      </c>
    </row>
    <row r="496" spans="1:7">
      <c r="A496" s="41" t="s">
        <v>293</v>
      </c>
      <c r="B496" s="42" t="s">
        <v>333</v>
      </c>
      <c r="C496" s="43" t="s">
        <v>208</v>
      </c>
      <c r="D496" s="44">
        <v>707</v>
      </c>
      <c r="E496" s="45">
        <v>104</v>
      </c>
      <c r="F496" s="45">
        <v>103.73</v>
      </c>
      <c r="G496" s="46">
        <v>0.99740384615384614</v>
      </c>
    </row>
    <row r="497" spans="1:7" ht="47.25">
      <c r="A497" s="35" t="s">
        <v>332</v>
      </c>
      <c r="B497" s="36" t="s">
        <v>331</v>
      </c>
      <c r="C497" s="37" t="s">
        <v>207</v>
      </c>
      <c r="D497" s="38">
        <v>0</v>
      </c>
      <c r="E497" s="39">
        <v>40</v>
      </c>
      <c r="F497" s="39">
        <v>10.82</v>
      </c>
      <c r="G497" s="40">
        <v>0.27050000000000002</v>
      </c>
    </row>
    <row r="498" spans="1:7" ht="31.5">
      <c r="A498" s="41" t="s">
        <v>211</v>
      </c>
      <c r="B498" s="42" t="s">
        <v>331</v>
      </c>
      <c r="C498" s="43" t="s">
        <v>208</v>
      </c>
      <c r="D498" s="44">
        <v>0</v>
      </c>
      <c r="E498" s="45">
        <v>40</v>
      </c>
      <c r="F498" s="45">
        <v>10.82</v>
      </c>
      <c r="G498" s="46">
        <v>0.27050000000000002</v>
      </c>
    </row>
    <row r="499" spans="1:7">
      <c r="A499" s="41" t="s">
        <v>293</v>
      </c>
      <c r="B499" s="42" t="s">
        <v>331</v>
      </c>
      <c r="C499" s="43" t="s">
        <v>208</v>
      </c>
      <c r="D499" s="44">
        <v>707</v>
      </c>
      <c r="E499" s="45">
        <v>40</v>
      </c>
      <c r="F499" s="45">
        <v>10.82</v>
      </c>
      <c r="G499" s="46">
        <v>0.27050000000000002</v>
      </c>
    </row>
    <row r="500" spans="1:7" ht="47.25">
      <c r="A500" s="35" t="s">
        <v>330</v>
      </c>
      <c r="B500" s="36" t="s">
        <v>329</v>
      </c>
      <c r="C500" s="37" t="s">
        <v>207</v>
      </c>
      <c r="D500" s="38">
        <v>0</v>
      </c>
      <c r="E500" s="39">
        <v>20</v>
      </c>
      <c r="F500" s="39">
        <v>20</v>
      </c>
      <c r="G500" s="40">
        <v>1</v>
      </c>
    </row>
    <row r="501" spans="1:7" ht="31.5">
      <c r="A501" s="41" t="s">
        <v>211</v>
      </c>
      <c r="B501" s="42" t="s">
        <v>329</v>
      </c>
      <c r="C501" s="43" t="s">
        <v>208</v>
      </c>
      <c r="D501" s="44">
        <v>0</v>
      </c>
      <c r="E501" s="45">
        <v>20</v>
      </c>
      <c r="F501" s="45">
        <v>20</v>
      </c>
      <c r="G501" s="46">
        <v>1</v>
      </c>
    </row>
    <row r="502" spans="1:7">
      <c r="A502" s="41" t="s">
        <v>293</v>
      </c>
      <c r="B502" s="42" t="s">
        <v>329</v>
      </c>
      <c r="C502" s="43" t="s">
        <v>208</v>
      </c>
      <c r="D502" s="44">
        <v>707</v>
      </c>
      <c r="E502" s="45">
        <v>20</v>
      </c>
      <c r="F502" s="45">
        <v>20</v>
      </c>
      <c r="G502" s="46">
        <v>1</v>
      </c>
    </row>
    <row r="503" spans="1:7">
      <c r="A503" s="35" t="s">
        <v>328</v>
      </c>
      <c r="B503" s="36" t="s">
        <v>327</v>
      </c>
      <c r="C503" s="37" t="s">
        <v>207</v>
      </c>
      <c r="D503" s="38">
        <v>0</v>
      </c>
      <c r="E503" s="39">
        <v>260</v>
      </c>
      <c r="F503" s="39">
        <v>0</v>
      </c>
      <c r="G503" s="40">
        <v>0</v>
      </c>
    </row>
    <row r="504" spans="1:7" ht="31.5">
      <c r="A504" s="41" t="s">
        <v>211</v>
      </c>
      <c r="B504" s="42" t="s">
        <v>327</v>
      </c>
      <c r="C504" s="43" t="s">
        <v>208</v>
      </c>
      <c r="D504" s="44">
        <v>0</v>
      </c>
      <c r="E504" s="45">
        <v>260</v>
      </c>
      <c r="F504" s="45">
        <v>0</v>
      </c>
      <c r="G504" s="46">
        <v>0</v>
      </c>
    </row>
    <row r="505" spans="1:7">
      <c r="A505" s="41" t="s">
        <v>293</v>
      </c>
      <c r="B505" s="42" t="s">
        <v>327</v>
      </c>
      <c r="C505" s="43" t="s">
        <v>208</v>
      </c>
      <c r="D505" s="44">
        <v>707</v>
      </c>
      <c r="E505" s="45">
        <v>260</v>
      </c>
      <c r="F505" s="45">
        <v>0</v>
      </c>
      <c r="G505" s="46">
        <v>0</v>
      </c>
    </row>
    <row r="506" spans="1:7" ht="47.25">
      <c r="A506" s="35" t="s">
        <v>326</v>
      </c>
      <c r="B506" s="36" t="s">
        <v>325</v>
      </c>
      <c r="C506" s="37" t="s">
        <v>207</v>
      </c>
      <c r="D506" s="38">
        <v>0</v>
      </c>
      <c r="E506" s="39">
        <v>1182</v>
      </c>
      <c r="F506" s="39">
        <v>272.89</v>
      </c>
      <c r="G506" s="40">
        <v>0.23087140439932316</v>
      </c>
    </row>
    <row r="507" spans="1:7" ht="31.5">
      <c r="A507" s="35" t="s">
        <v>324</v>
      </c>
      <c r="B507" s="36" t="s">
        <v>323</v>
      </c>
      <c r="C507" s="37" t="s">
        <v>207</v>
      </c>
      <c r="D507" s="38">
        <v>0</v>
      </c>
      <c r="E507" s="39">
        <v>283</v>
      </c>
      <c r="F507" s="39">
        <v>272.89</v>
      </c>
      <c r="G507" s="40">
        <v>0.96427561837455822</v>
      </c>
    </row>
    <row r="508" spans="1:7" ht="31.5">
      <c r="A508" s="35" t="s">
        <v>322</v>
      </c>
      <c r="B508" s="36" t="s">
        <v>321</v>
      </c>
      <c r="C508" s="37" t="s">
        <v>207</v>
      </c>
      <c r="D508" s="38">
        <v>0</v>
      </c>
      <c r="E508" s="39">
        <v>241.8</v>
      </c>
      <c r="F508" s="39">
        <v>241.57</v>
      </c>
      <c r="G508" s="40">
        <v>0.99904880066170376</v>
      </c>
    </row>
    <row r="509" spans="1:7" ht="31.5">
      <c r="A509" s="41" t="s">
        <v>211</v>
      </c>
      <c r="B509" s="42" t="s">
        <v>321</v>
      </c>
      <c r="C509" s="43" t="s">
        <v>208</v>
      </c>
      <c r="D509" s="44">
        <v>0</v>
      </c>
      <c r="E509" s="45">
        <v>241.8</v>
      </c>
      <c r="F509" s="45">
        <v>241.57</v>
      </c>
      <c r="G509" s="46">
        <v>0.99904880066170376</v>
      </c>
    </row>
    <row r="510" spans="1:7">
      <c r="A510" s="41" t="s">
        <v>309</v>
      </c>
      <c r="B510" s="42" t="s">
        <v>321</v>
      </c>
      <c r="C510" s="43" t="s">
        <v>208</v>
      </c>
      <c r="D510" s="44">
        <v>1101</v>
      </c>
      <c r="E510" s="45">
        <v>241.8</v>
      </c>
      <c r="F510" s="45">
        <v>241.57</v>
      </c>
      <c r="G510" s="46">
        <v>0.99904880066170376</v>
      </c>
    </row>
    <row r="511" spans="1:7" ht="31.5">
      <c r="A511" s="35" t="s">
        <v>320</v>
      </c>
      <c r="B511" s="36" t="s">
        <v>319</v>
      </c>
      <c r="C511" s="37" t="s">
        <v>207</v>
      </c>
      <c r="D511" s="38">
        <v>0</v>
      </c>
      <c r="E511" s="39">
        <v>12</v>
      </c>
      <c r="F511" s="39">
        <v>9.32</v>
      </c>
      <c r="G511" s="40">
        <v>0.77666666666666673</v>
      </c>
    </row>
    <row r="512" spans="1:7" ht="31.5">
      <c r="A512" s="41" t="s">
        <v>211</v>
      </c>
      <c r="B512" s="42" t="s">
        <v>319</v>
      </c>
      <c r="C512" s="43" t="s">
        <v>208</v>
      </c>
      <c r="D512" s="44">
        <v>0</v>
      </c>
      <c r="E512" s="45">
        <v>12</v>
      </c>
      <c r="F512" s="45">
        <v>9.32</v>
      </c>
      <c r="G512" s="46">
        <v>0.77666666666666673</v>
      </c>
    </row>
    <row r="513" spans="1:7">
      <c r="A513" s="41" t="s">
        <v>309</v>
      </c>
      <c r="B513" s="42" t="s">
        <v>319</v>
      </c>
      <c r="C513" s="43" t="s">
        <v>208</v>
      </c>
      <c r="D513" s="44">
        <v>1101</v>
      </c>
      <c r="E513" s="45">
        <v>12</v>
      </c>
      <c r="F513" s="45">
        <v>9.32</v>
      </c>
      <c r="G513" s="46">
        <v>0.77666666666666673</v>
      </c>
    </row>
    <row r="514" spans="1:7" ht="47.25">
      <c r="A514" s="35" t="s">
        <v>318</v>
      </c>
      <c r="B514" s="36" t="s">
        <v>317</v>
      </c>
      <c r="C514" s="37" t="s">
        <v>207</v>
      </c>
      <c r="D514" s="38">
        <v>0</v>
      </c>
      <c r="E514" s="39">
        <v>10</v>
      </c>
      <c r="F514" s="39">
        <v>10</v>
      </c>
      <c r="G514" s="40">
        <v>1</v>
      </c>
    </row>
    <row r="515" spans="1:7" ht="31.5">
      <c r="A515" s="41" t="s">
        <v>211</v>
      </c>
      <c r="B515" s="42" t="s">
        <v>317</v>
      </c>
      <c r="C515" s="43" t="s">
        <v>208</v>
      </c>
      <c r="D515" s="44">
        <v>0</v>
      </c>
      <c r="E515" s="45">
        <v>10</v>
      </c>
      <c r="F515" s="45">
        <v>10</v>
      </c>
      <c r="G515" s="46">
        <v>1</v>
      </c>
    </row>
    <row r="516" spans="1:7">
      <c r="A516" s="41" t="s">
        <v>309</v>
      </c>
      <c r="B516" s="42" t="s">
        <v>317</v>
      </c>
      <c r="C516" s="43" t="s">
        <v>208</v>
      </c>
      <c r="D516" s="44">
        <v>1101</v>
      </c>
      <c r="E516" s="45">
        <v>10</v>
      </c>
      <c r="F516" s="45">
        <v>10</v>
      </c>
      <c r="G516" s="46">
        <v>1</v>
      </c>
    </row>
    <row r="517" spans="1:7" ht="47.25">
      <c r="A517" s="35" t="s">
        <v>316</v>
      </c>
      <c r="B517" s="36" t="s">
        <v>315</v>
      </c>
      <c r="C517" s="37" t="s">
        <v>207</v>
      </c>
      <c r="D517" s="38">
        <v>0</v>
      </c>
      <c r="E517" s="39">
        <v>19.2</v>
      </c>
      <c r="F517" s="39">
        <v>12</v>
      </c>
      <c r="G517" s="40">
        <v>0.625</v>
      </c>
    </row>
    <row r="518" spans="1:7" ht="31.5">
      <c r="A518" s="41" t="s">
        <v>211</v>
      </c>
      <c r="B518" s="42" t="s">
        <v>315</v>
      </c>
      <c r="C518" s="43" t="s">
        <v>208</v>
      </c>
      <c r="D518" s="44">
        <v>0</v>
      </c>
      <c r="E518" s="45">
        <v>19.2</v>
      </c>
      <c r="F518" s="45">
        <v>12</v>
      </c>
      <c r="G518" s="46">
        <v>0.625</v>
      </c>
    </row>
    <row r="519" spans="1:7" ht="31.5">
      <c r="A519" s="41" t="s">
        <v>271</v>
      </c>
      <c r="B519" s="42" t="s">
        <v>315</v>
      </c>
      <c r="C519" s="43" t="s">
        <v>208</v>
      </c>
      <c r="D519" s="44">
        <v>705</v>
      </c>
      <c r="E519" s="45">
        <v>19.2</v>
      </c>
      <c r="F519" s="45">
        <v>12</v>
      </c>
      <c r="G519" s="46">
        <v>0.625</v>
      </c>
    </row>
    <row r="520" spans="1:7" ht="31.5">
      <c r="A520" s="35" t="s">
        <v>314</v>
      </c>
      <c r="B520" s="36" t="s">
        <v>313</v>
      </c>
      <c r="C520" s="37" t="s">
        <v>207</v>
      </c>
      <c r="D520" s="38">
        <v>0</v>
      </c>
      <c r="E520" s="39">
        <v>899</v>
      </c>
      <c r="F520" s="39">
        <v>0</v>
      </c>
      <c r="G520" s="40">
        <v>0</v>
      </c>
    </row>
    <row r="521" spans="1:7" ht="31.5">
      <c r="A521" s="35" t="s">
        <v>312</v>
      </c>
      <c r="B521" s="36" t="s">
        <v>311</v>
      </c>
      <c r="C521" s="37" t="s">
        <v>207</v>
      </c>
      <c r="D521" s="38">
        <v>0</v>
      </c>
      <c r="E521" s="39">
        <v>74</v>
      </c>
      <c r="F521" s="39">
        <v>0</v>
      </c>
      <c r="G521" s="40">
        <v>0</v>
      </c>
    </row>
    <row r="522" spans="1:7" ht="31.5">
      <c r="A522" s="41" t="s">
        <v>211</v>
      </c>
      <c r="B522" s="42" t="s">
        <v>311</v>
      </c>
      <c r="C522" s="43" t="s">
        <v>208</v>
      </c>
      <c r="D522" s="44">
        <v>0</v>
      </c>
      <c r="E522" s="45">
        <v>74</v>
      </c>
      <c r="F522" s="45">
        <v>0</v>
      </c>
      <c r="G522" s="46">
        <v>0</v>
      </c>
    </row>
    <row r="523" spans="1:7">
      <c r="A523" s="41" t="s">
        <v>309</v>
      </c>
      <c r="B523" s="42" t="s">
        <v>311</v>
      </c>
      <c r="C523" s="43" t="s">
        <v>208</v>
      </c>
      <c r="D523" s="44">
        <v>1101</v>
      </c>
      <c r="E523" s="45">
        <v>74</v>
      </c>
      <c r="F523" s="45">
        <v>0</v>
      </c>
      <c r="G523" s="46">
        <v>0</v>
      </c>
    </row>
    <row r="524" spans="1:7" ht="47.25">
      <c r="A524" s="35" t="s">
        <v>310</v>
      </c>
      <c r="B524" s="36" t="s">
        <v>308</v>
      </c>
      <c r="C524" s="37" t="s">
        <v>207</v>
      </c>
      <c r="D524" s="38">
        <v>0</v>
      </c>
      <c r="E524" s="39">
        <v>825</v>
      </c>
      <c r="F524" s="39">
        <v>0</v>
      </c>
      <c r="G524" s="40">
        <v>0</v>
      </c>
    </row>
    <row r="525" spans="1:7" ht="31.5">
      <c r="A525" s="41" t="s">
        <v>211</v>
      </c>
      <c r="B525" s="42" t="s">
        <v>308</v>
      </c>
      <c r="C525" s="43" t="s">
        <v>208</v>
      </c>
      <c r="D525" s="44">
        <v>0</v>
      </c>
      <c r="E525" s="45">
        <v>825</v>
      </c>
      <c r="F525" s="45">
        <v>0</v>
      </c>
      <c r="G525" s="46">
        <v>0</v>
      </c>
    </row>
    <row r="526" spans="1:7">
      <c r="A526" s="41" t="s">
        <v>309</v>
      </c>
      <c r="B526" s="42" t="s">
        <v>308</v>
      </c>
      <c r="C526" s="43" t="s">
        <v>208</v>
      </c>
      <c r="D526" s="44">
        <v>1101</v>
      </c>
      <c r="E526" s="45">
        <v>825</v>
      </c>
      <c r="F526" s="45">
        <v>0</v>
      </c>
      <c r="G526" s="46">
        <v>0</v>
      </c>
    </row>
    <row r="527" spans="1:7" ht="31.5">
      <c r="A527" s="35" t="s">
        <v>307</v>
      </c>
      <c r="B527" s="36" t="s">
        <v>306</v>
      </c>
      <c r="C527" s="37" t="s">
        <v>207</v>
      </c>
      <c r="D527" s="38">
        <v>0</v>
      </c>
      <c r="E527" s="39">
        <v>800.6</v>
      </c>
      <c r="F527" s="39">
        <v>791.43</v>
      </c>
      <c r="G527" s="40">
        <v>0.98854609043217578</v>
      </c>
    </row>
    <row r="528" spans="1:7" ht="31.5">
      <c r="A528" s="35" t="s">
        <v>305</v>
      </c>
      <c r="B528" s="36" t="s">
        <v>304</v>
      </c>
      <c r="C528" s="37" t="s">
        <v>207</v>
      </c>
      <c r="D528" s="38">
        <v>0</v>
      </c>
      <c r="E528" s="39">
        <v>800.6</v>
      </c>
      <c r="F528" s="39">
        <v>791.43</v>
      </c>
      <c r="G528" s="40">
        <v>0.98854609043217578</v>
      </c>
    </row>
    <row r="529" spans="1:7" ht="63">
      <c r="A529" s="35" t="s">
        <v>303</v>
      </c>
      <c r="B529" s="36" t="s">
        <v>302</v>
      </c>
      <c r="C529" s="37" t="s">
        <v>207</v>
      </c>
      <c r="D529" s="38">
        <v>0</v>
      </c>
      <c r="E529" s="39">
        <v>23</v>
      </c>
      <c r="F529" s="39">
        <v>13.83</v>
      </c>
      <c r="G529" s="40">
        <v>0.60130434782608699</v>
      </c>
    </row>
    <row r="530" spans="1:7">
      <c r="A530" s="41" t="s">
        <v>286</v>
      </c>
      <c r="B530" s="42" t="s">
        <v>302</v>
      </c>
      <c r="C530" s="43" t="s">
        <v>284</v>
      </c>
      <c r="D530" s="44">
        <v>0</v>
      </c>
      <c r="E530" s="45">
        <v>23</v>
      </c>
      <c r="F530" s="45">
        <v>13.83</v>
      </c>
      <c r="G530" s="46">
        <v>0.60130434782608699</v>
      </c>
    </row>
    <row r="531" spans="1:7">
      <c r="A531" s="41" t="s">
        <v>300</v>
      </c>
      <c r="B531" s="42" t="s">
        <v>302</v>
      </c>
      <c r="C531" s="43" t="s">
        <v>284</v>
      </c>
      <c r="D531" s="44">
        <v>1003</v>
      </c>
      <c r="E531" s="45">
        <v>23</v>
      </c>
      <c r="F531" s="45">
        <v>13.83</v>
      </c>
      <c r="G531" s="46">
        <v>0.60130434782608699</v>
      </c>
    </row>
    <row r="532" spans="1:7" ht="31.5">
      <c r="A532" s="35" t="s">
        <v>301</v>
      </c>
      <c r="B532" s="36" t="s">
        <v>299</v>
      </c>
      <c r="C532" s="37" t="s">
        <v>207</v>
      </c>
      <c r="D532" s="38">
        <v>0</v>
      </c>
      <c r="E532" s="39">
        <v>777.6</v>
      </c>
      <c r="F532" s="39">
        <v>777.6</v>
      </c>
      <c r="G532" s="40">
        <v>1</v>
      </c>
    </row>
    <row r="533" spans="1:7">
      <c r="A533" s="41" t="s">
        <v>286</v>
      </c>
      <c r="B533" s="42" t="s">
        <v>299</v>
      </c>
      <c r="C533" s="43" t="s">
        <v>284</v>
      </c>
      <c r="D533" s="44">
        <v>0</v>
      </c>
      <c r="E533" s="45">
        <v>777.6</v>
      </c>
      <c r="F533" s="45">
        <v>777.6</v>
      </c>
      <c r="G533" s="46">
        <v>1</v>
      </c>
    </row>
    <row r="534" spans="1:7">
      <c r="A534" s="41" t="s">
        <v>300</v>
      </c>
      <c r="B534" s="42" t="s">
        <v>299</v>
      </c>
      <c r="C534" s="43" t="s">
        <v>284</v>
      </c>
      <c r="D534" s="44">
        <v>1003</v>
      </c>
      <c r="E534" s="45">
        <v>777.6</v>
      </c>
      <c r="F534" s="45">
        <v>777.6</v>
      </c>
      <c r="G534" s="46">
        <v>1</v>
      </c>
    </row>
    <row r="535" spans="1:7" ht="63">
      <c r="A535" s="35" t="s">
        <v>298</v>
      </c>
      <c r="B535" s="36" t="s">
        <v>297</v>
      </c>
      <c r="C535" s="37" t="s">
        <v>207</v>
      </c>
      <c r="D535" s="38">
        <v>0</v>
      </c>
      <c r="E535" s="39">
        <v>64</v>
      </c>
      <c r="F535" s="39">
        <v>55.99</v>
      </c>
      <c r="G535" s="40">
        <v>0.87484375000000003</v>
      </c>
    </row>
    <row r="536" spans="1:7" ht="47.25">
      <c r="A536" s="35" t="s">
        <v>296</v>
      </c>
      <c r="B536" s="36" t="s">
        <v>295</v>
      </c>
      <c r="C536" s="37" t="s">
        <v>207</v>
      </c>
      <c r="D536" s="38">
        <v>0</v>
      </c>
      <c r="E536" s="39">
        <v>64</v>
      </c>
      <c r="F536" s="39">
        <v>55.99</v>
      </c>
      <c r="G536" s="40">
        <v>0.87484375000000003</v>
      </c>
    </row>
    <row r="537" spans="1:7" ht="31.5">
      <c r="A537" s="35" t="s">
        <v>294</v>
      </c>
      <c r="B537" s="36" t="s">
        <v>292</v>
      </c>
      <c r="C537" s="37" t="s">
        <v>207</v>
      </c>
      <c r="D537" s="38">
        <v>0</v>
      </c>
      <c r="E537" s="39">
        <v>64</v>
      </c>
      <c r="F537" s="39">
        <v>55.99</v>
      </c>
      <c r="G537" s="40">
        <v>0.87484375000000003</v>
      </c>
    </row>
    <row r="538" spans="1:7" ht="31.5">
      <c r="A538" s="41" t="s">
        <v>211</v>
      </c>
      <c r="B538" s="42" t="s">
        <v>292</v>
      </c>
      <c r="C538" s="43" t="s">
        <v>208</v>
      </c>
      <c r="D538" s="44">
        <v>0</v>
      </c>
      <c r="E538" s="45">
        <v>64</v>
      </c>
      <c r="F538" s="45">
        <v>55.99</v>
      </c>
      <c r="G538" s="46">
        <v>0.87484375000000003</v>
      </c>
    </row>
    <row r="539" spans="1:7">
      <c r="A539" s="41" t="s">
        <v>293</v>
      </c>
      <c r="B539" s="42" t="s">
        <v>292</v>
      </c>
      <c r="C539" s="43" t="s">
        <v>208</v>
      </c>
      <c r="D539" s="44">
        <v>707</v>
      </c>
      <c r="E539" s="45">
        <v>64</v>
      </c>
      <c r="F539" s="45">
        <v>55.99</v>
      </c>
      <c r="G539" s="46">
        <v>0.87484375000000003</v>
      </c>
    </row>
    <row r="540" spans="1:7" ht="47.25">
      <c r="A540" s="35" t="s">
        <v>291</v>
      </c>
      <c r="B540" s="36" t="s">
        <v>290</v>
      </c>
      <c r="C540" s="37" t="s">
        <v>207</v>
      </c>
      <c r="D540" s="38">
        <v>0</v>
      </c>
      <c r="E540" s="39">
        <v>70</v>
      </c>
      <c r="F540" s="39">
        <v>8.59</v>
      </c>
      <c r="G540" s="40">
        <v>0.12271428571428571</v>
      </c>
    </row>
    <row r="541" spans="1:7" ht="47.25">
      <c r="A541" s="35" t="s">
        <v>291</v>
      </c>
      <c r="B541" s="36" t="s">
        <v>290</v>
      </c>
      <c r="C541" s="37" t="s">
        <v>207</v>
      </c>
      <c r="D541" s="38">
        <v>0</v>
      </c>
      <c r="E541" s="39">
        <v>70</v>
      </c>
      <c r="F541" s="39">
        <v>8.59</v>
      </c>
      <c r="G541" s="40">
        <v>0.12271428571428571</v>
      </c>
    </row>
    <row r="542" spans="1:7" ht="47.25">
      <c r="A542" s="35" t="s">
        <v>289</v>
      </c>
      <c r="B542" s="36" t="s">
        <v>288</v>
      </c>
      <c r="C542" s="37" t="s">
        <v>207</v>
      </c>
      <c r="D542" s="38">
        <v>0</v>
      </c>
      <c r="E542" s="39">
        <v>70</v>
      </c>
      <c r="F542" s="39">
        <v>8.59</v>
      </c>
      <c r="G542" s="40">
        <v>0.12271428571428571</v>
      </c>
    </row>
    <row r="543" spans="1:7" ht="47.25">
      <c r="A543" s="35" t="s">
        <v>287</v>
      </c>
      <c r="B543" s="36" t="s">
        <v>285</v>
      </c>
      <c r="C543" s="37" t="s">
        <v>207</v>
      </c>
      <c r="D543" s="38">
        <v>0</v>
      </c>
      <c r="E543" s="39">
        <v>50</v>
      </c>
      <c r="F543" s="39">
        <v>0</v>
      </c>
      <c r="G543" s="40">
        <v>0</v>
      </c>
    </row>
    <row r="544" spans="1:7">
      <c r="A544" s="41" t="s">
        <v>286</v>
      </c>
      <c r="B544" s="42" t="s">
        <v>285</v>
      </c>
      <c r="C544" s="43" t="s">
        <v>284</v>
      </c>
      <c r="D544" s="44">
        <v>0</v>
      </c>
      <c r="E544" s="45">
        <v>50</v>
      </c>
      <c r="F544" s="45">
        <v>0</v>
      </c>
      <c r="G544" s="46">
        <v>0</v>
      </c>
    </row>
    <row r="545" spans="1:7">
      <c r="A545" s="41" t="s">
        <v>282</v>
      </c>
      <c r="B545" s="42" t="s">
        <v>285</v>
      </c>
      <c r="C545" s="43" t="s">
        <v>284</v>
      </c>
      <c r="D545" s="44">
        <v>909</v>
      </c>
      <c r="E545" s="45">
        <v>50</v>
      </c>
      <c r="F545" s="45">
        <v>0</v>
      </c>
      <c r="G545" s="46">
        <v>0</v>
      </c>
    </row>
    <row r="546" spans="1:7" ht="31.5">
      <c r="A546" s="35" t="s">
        <v>283</v>
      </c>
      <c r="B546" s="36" t="s">
        <v>281</v>
      </c>
      <c r="C546" s="37" t="s">
        <v>207</v>
      </c>
      <c r="D546" s="38">
        <v>0</v>
      </c>
      <c r="E546" s="39">
        <v>20</v>
      </c>
      <c r="F546" s="39">
        <v>8.59</v>
      </c>
      <c r="G546" s="40">
        <v>0.42949999999999999</v>
      </c>
    </row>
    <row r="547" spans="1:7" ht="31.5">
      <c r="A547" s="41" t="s">
        <v>211</v>
      </c>
      <c r="B547" s="42" t="s">
        <v>281</v>
      </c>
      <c r="C547" s="43" t="s">
        <v>208</v>
      </c>
      <c r="D547" s="44">
        <v>0</v>
      </c>
      <c r="E547" s="45">
        <v>20</v>
      </c>
      <c r="F547" s="45">
        <v>8.59</v>
      </c>
      <c r="G547" s="46">
        <v>0.42949999999999999</v>
      </c>
    </row>
    <row r="548" spans="1:7">
      <c r="A548" s="41" t="s">
        <v>282</v>
      </c>
      <c r="B548" s="42" t="s">
        <v>281</v>
      </c>
      <c r="C548" s="43" t="s">
        <v>208</v>
      </c>
      <c r="D548" s="44">
        <v>909</v>
      </c>
      <c r="E548" s="45">
        <v>20</v>
      </c>
      <c r="F548" s="45">
        <v>8.59</v>
      </c>
      <c r="G548" s="46">
        <v>0.42949999999999999</v>
      </c>
    </row>
    <row r="549" spans="1:7" ht="47.25">
      <c r="A549" s="35" t="s">
        <v>280</v>
      </c>
      <c r="B549" s="36" t="s">
        <v>279</v>
      </c>
      <c r="C549" s="37" t="s">
        <v>207</v>
      </c>
      <c r="D549" s="38">
        <v>0</v>
      </c>
      <c r="E549" s="39">
        <v>213</v>
      </c>
      <c r="F549" s="39">
        <v>50</v>
      </c>
      <c r="G549" s="40">
        <v>0.23474178403755869</v>
      </c>
    </row>
    <row r="550" spans="1:7" ht="47.25">
      <c r="A550" s="35" t="s">
        <v>278</v>
      </c>
      <c r="B550" s="36" t="s">
        <v>277</v>
      </c>
      <c r="C550" s="37" t="s">
        <v>207</v>
      </c>
      <c r="D550" s="38">
        <v>0</v>
      </c>
      <c r="E550" s="39">
        <v>113</v>
      </c>
      <c r="F550" s="39">
        <v>0</v>
      </c>
      <c r="G550" s="40">
        <v>0</v>
      </c>
    </row>
    <row r="551" spans="1:7" ht="63">
      <c r="A551" s="35" t="s">
        <v>276</v>
      </c>
      <c r="B551" s="36" t="s">
        <v>275</v>
      </c>
      <c r="C551" s="37" t="s">
        <v>207</v>
      </c>
      <c r="D551" s="38">
        <v>0</v>
      </c>
      <c r="E551" s="39">
        <v>108</v>
      </c>
      <c r="F551" s="39">
        <v>0</v>
      </c>
      <c r="G551" s="40">
        <v>0</v>
      </c>
    </row>
    <row r="552" spans="1:7" ht="31.5">
      <c r="A552" s="35" t="s">
        <v>274</v>
      </c>
      <c r="B552" s="36" t="s">
        <v>272</v>
      </c>
      <c r="C552" s="37" t="s">
        <v>207</v>
      </c>
      <c r="D552" s="38">
        <v>0</v>
      </c>
      <c r="E552" s="39">
        <v>33</v>
      </c>
      <c r="F552" s="39">
        <v>0</v>
      </c>
      <c r="G552" s="40">
        <v>0</v>
      </c>
    </row>
    <row r="553" spans="1:7" ht="31.5">
      <c r="A553" s="41" t="s">
        <v>211</v>
      </c>
      <c r="B553" s="42" t="s">
        <v>272</v>
      </c>
      <c r="C553" s="43" t="s">
        <v>208</v>
      </c>
      <c r="D553" s="44">
        <v>0</v>
      </c>
      <c r="E553" s="45">
        <v>33</v>
      </c>
      <c r="F553" s="45">
        <v>0</v>
      </c>
      <c r="G553" s="46">
        <v>0</v>
      </c>
    </row>
    <row r="554" spans="1:7" ht="47.25">
      <c r="A554" s="41" t="s">
        <v>273</v>
      </c>
      <c r="B554" s="42" t="s">
        <v>272</v>
      </c>
      <c r="C554" s="43" t="s">
        <v>208</v>
      </c>
      <c r="D554" s="44">
        <v>104</v>
      </c>
      <c r="E554" s="45">
        <v>33</v>
      </c>
      <c r="F554" s="45">
        <v>0</v>
      </c>
      <c r="G554" s="46">
        <v>0</v>
      </c>
    </row>
    <row r="555" spans="1:7" ht="47.25">
      <c r="A555" s="35" t="s">
        <v>269</v>
      </c>
      <c r="B555" s="36" t="s">
        <v>266</v>
      </c>
      <c r="C555" s="37" t="s">
        <v>207</v>
      </c>
      <c r="D555" s="38">
        <v>0</v>
      </c>
      <c r="E555" s="39">
        <v>75</v>
      </c>
      <c r="F555" s="39">
        <v>0</v>
      </c>
      <c r="G555" s="40">
        <v>0</v>
      </c>
    </row>
    <row r="556" spans="1:7" ht="31.5">
      <c r="A556" s="41" t="s">
        <v>211</v>
      </c>
      <c r="B556" s="42" t="s">
        <v>266</v>
      </c>
      <c r="C556" s="43" t="s">
        <v>208</v>
      </c>
      <c r="D556" s="44">
        <v>0</v>
      </c>
      <c r="E556" s="45">
        <v>75</v>
      </c>
      <c r="F556" s="45">
        <v>0</v>
      </c>
      <c r="G556" s="46">
        <v>0</v>
      </c>
    </row>
    <row r="557" spans="1:7">
      <c r="A557" s="41" t="s">
        <v>268</v>
      </c>
      <c r="B557" s="42" t="s">
        <v>266</v>
      </c>
      <c r="C557" s="43" t="s">
        <v>208</v>
      </c>
      <c r="D557" s="44">
        <v>702</v>
      </c>
      <c r="E557" s="45">
        <v>50</v>
      </c>
      <c r="F557" s="45">
        <v>0</v>
      </c>
      <c r="G557" s="46">
        <v>0</v>
      </c>
    </row>
    <row r="558" spans="1:7">
      <c r="A558" s="41" t="s">
        <v>267</v>
      </c>
      <c r="B558" s="42" t="s">
        <v>266</v>
      </c>
      <c r="C558" s="43" t="s">
        <v>208</v>
      </c>
      <c r="D558" s="44">
        <v>703</v>
      </c>
      <c r="E558" s="45">
        <v>25</v>
      </c>
      <c r="F558" s="45">
        <v>0</v>
      </c>
      <c r="G558" s="46">
        <v>0</v>
      </c>
    </row>
    <row r="559" spans="1:7" ht="78.75">
      <c r="A559" s="35" t="s">
        <v>265</v>
      </c>
      <c r="B559" s="36" t="s">
        <v>264</v>
      </c>
      <c r="C559" s="37" t="s">
        <v>207</v>
      </c>
      <c r="D559" s="38">
        <v>0</v>
      </c>
      <c r="E559" s="39">
        <v>5</v>
      </c>
      <c r="F559" s="39">
        <v>0</v>
      </c>
      <c r="G559" s="40">
        <v>0</v>
      </c>
    </row>
    <row r="560" spans="1:7" ht="31.5">
      <c r="A560" s="35" t="s">
        <v>263</v>
      </c>
      <c r="B560" s="36" t="s">
        <v>262</v>
      </c>
      <c r="C560" s="37" t="s">
        <v>207</v>
      </c>
      <c r="D560" s="38">
        <v>0</v>
      </c>
      <c r="E560" s="39">
        <v>5</v>
      </c>
      <c r="F560" s="39">
        <v>0</v>
      </c>
      <c r="G560" s="40">
        <v>0</v>
      </c>
    </row>
    <row r="561" spans="1:7" ht="31.5">
      <c r="A561" s="41" t="s">
        <v>211</v>
      </c>
      <c r="B561" s="42" t="s">
        <v>262</v>
      </c>
      <c r="C561" s="43" t="s">
        <v>208</v>
      </c>
      <c r="D561" s="44">
        <v>0</v>
      </c>
      <c r="E561" s="45">
        <v>5</v>
      </c>
      <c r="F561" s="45">
        <v>0</v>
      </c>
      <c r="G561" s="46">
        <v>0</v>
      </c>
    </row>
    <row r="562" spans="1:7">
      <c r="A562" s="41" t="s">
        <v>246</v>
      </c>
      <c r="B562" s="42" t="s">
        <v>262</v>
      </c>
      <c r="C562" s="43" t="s">
        <v>208</v>
      </c>
      <c r="D562" s="44">
        <v>1006</v>
      </c>
      <c r="E562" s="45">
        <v>5</v>
      </c>
      <c r="F562" s="45">
        <v>0</v>
      </c>
      <c r="G562" s="46">
        <v>0</v>
      </c>
    </row>
    <row r="563" spans="1:7" ht="47.25">
      <c r="A563" s="35" t="s">
        <v>261</v>
      </c>
      <c r="B563" s="36" t="s">
        <v>260</v>
      </c>
      <c r="C563" s="37" t="s">
        <v>207</v>
      </c>
      <c r="D563" s="38">
        <v>0</v>
      </c>
      <c r="E563" s="39">
        <v>100</v>
      </c>
      <c r="F563" s="39">
        <v>50</v>
      </c>
      <c r="G563" s="40">
        <v>0.5</v>
      </c>
    </row>
    <row r="564" spans="1:7" ht="47.25">
      <c r="A564" s="35" t="s">
        <v>259</v>
      </c>
      <c r="B564" s="36" t="s">
        <v>258</v>
      </c>
      <c r="C564" s="37" t="s">
        <v>207</v>
      </c>
      <c r="D564" s="38">
        <v>0</v>
      </c>
      <c r="E564" s="39">
        <v>100</v>
      </c>
      <c r="F564" s="39">
        <v>50</v>
      </c>
      <c r="G564" s="40">
        <v>0.5</v>
      </c>
    </row>
    <row r="565" spans="1:7" ht="31.5">
      <c r="A565" s="35" t="s">
        <v>257</v>
      </c>
      <c r="B565" s="36" t="s">
        <v>256</v>
      </c>
      <c r="C565" s="37" t="s">
        <v>207</v>
      </c>
      <c r="D565" s="38">
        <v>0</v>
      </c>
      <c r="E565" s="39">
        <v>5</v>
      </c>
      <c r="F565" s="39">
        <v>5</v>
      </c>
      <c r="G565" s="40">
        <v>1</v>
      </c>
    </row>
    <row r="566" spans="1:7" ht="31.5">
      <c r="A566" s="41" t="s">
        <v>211</v>
      </c>
      <c r="B566" s="42" t="s">
        <v>256</v>
      </c>
      <c r="C566" s="43" t="s">
        <v>208</v>
      </c>
      <c r="D566" s="44">
        <v>0</v>
      </c>
      <c r="E566" s="45">
        <v>5</v>
      </c>
      <c r="F566" s="45">
        <v>5</v>
      </c>
      <c r="G566" s="46">
        <v>1</v>
      </c>
    </row>
    <row r="567" spans="1:7">
      <c r="A567" s="41" t="s">
        <v>246</v>
      </c>
      <c r="B567" s="42" t="s">
        <v>256</v>
      </c>
      <c r="C567" s="43" t="s">
        <v>208</v>
      </c>
      <c r="D567" s="44">
        <v>1006</v>
      </c>
      <c r="E567" s="45">
        <v>5</v>
      </c>
      <c r="F567" s="45">
        <v>5</v>
      </c>
      <c r="G567" s="46">
        <v>1</v>
      </c>
    </row>
    <row r="568" spans="1:7" ht="31.5">
      <c r="A568" s="35" t="s">
        <v>255</v>
      </c>
      <c r="B568" s="36" t="s">
        <v>254</v>
      </c>
      <c r="C568" s="37" t="s">
        <v>207</v>
      </c>
      <c r="D568" s="38">
        <v>0</v>
      </c>
      <c r="E568" s="39">
        <v>13</v>
      </c>
      <c r="F568" s="39">
        <v>13</v>
      </c>
      <c r="G568" s="40">
        <v>1</v>
      </c>
    </row>
    <row r="569" spans="1:7" ht="31.5">
      <c r="A569" s="41" t="s">
        <v>211</v>
      </c>
      <c r="B569" s="42" t="s">
        <v>254</v>
      </c>
      <c r="C569" s="43" t="s">
        <v>208</v>
      </c>
      <c r="D569" s="44">
        <v>0</v>
      </c>
      <c r="E569" s="45">
        <v>13</v>
      </c>
      <c r="F569" s="45">
        <v>13</v>
      </c>
      <c r="G569" s="46">
        <v>1</v>
      </c>
    </row>
    <row r="570" spans="1:7">
      <c r="A570" s="41" t="s">
        <v>246</v>
      </c>
      <c r="B570" s="42" t="s">
        <v>254</v>
      </c>
      <c r="C570" s="43" t="s">
        <v>208</v>
      </c>
      <c r="D570" s="44">
        <v>1006</v>
      </c>
      <c r="E570" s="45">
        <v>13</v>
      </c>
      <c r="F570" s="45">
        <v>13</v>
      </c>
      <c r="G570" s="46">
        <v>1</v>
      </c>
    </row>
    <row r="571" spans="1:7" ht="31.5">
      <c r="A571" s="35" t="s">
        <v>253</v>
      </c>
      <c r="B571" s="36" t="s">
        <v>252</v>
      </c>
      <c r="C571" s="37" t="s">
        <v>207</v>
      </c>
      <c r="D571" s="38">
        <v>0</v>
      </c>
      <c r="E571" s="39">
        <v>30</v>
      </c>
      <c r="F571" s="39">
        <v>30</v>
      </c>
      <c r="G571" s="40">
        <v>1</v>
      </c>
    </row>
    <row r="572" spans="1:7" ht="31.5">
      <c r="A572" s="41" t="s">
        <v>211</v>
      </c>
      <c r="B572" s="42" t="s">
        <v>252</v>
      </c>
      <c r="C572" s="43" t="s">
        <v>208</v>
      </c>
      <c r="D572" s="44">
        <v>0</v>
      </c>
      <c r="E572" s="45">
        <v>30</v>
      </c>
      <c r="F572" s="45">
        <v>30</v>
      </c>
      <c r="G572" s="46">
        <v>1</v>
      </c>
    </row>
    <row r="573" spans="1:7">
      <c r="A573" s="41" t="s">
        <v>246</v>
      </c>
      <c r="B573" s="42" t="s">
        <v>252</v>
      </c>
      <c r="C573" s="43" t="s">
        <v>208</v>
      </c>
      <c r="D573" s="44">
        <v>1006</v>
      </c>
      <c r="E573" s="45">
        <v>30</v>
      </c>
      <c r="F573" s="45">
        <v>30</v>
      </c>
      <c r="G573" s="46">
        <v>1</v>
      </c>
    </row>
    <row r="574" spans="1:7" ht="31.5">
      <c r="A574" s="35" t="s">
        <v>251</v>
      </c>
      <c r="B574" s="36" t="s">
        <v>250</v>
      </c>
      <c r="C574" s="37" t="s">
        <v>207</v>
      </c>
      <c r="D574" s="38">
        <v>0</v>
      </c>
      <c r="E574" s="39">
        <v>39</v>
      </c>
      <c r="F574" s="39">
        <v>0</v>
      </c>
      <c r="G574" s="40">
        <v>0</v>
      </c>
    </row>
    <row r="575" spans="1:7" ht="31.5">
      <c r="A575" s="41" t="s">
        <v>211</v>
      </c>
      <c r="B575" s="42" t="s">
        <v>250</v>
      </c>
      <c r="C575" s="43" t="s">
        <v>208</v>
      </c>
      <c r="D575" s="44">
        <v>0</v>
      </c>
      <c r="E575" s="45">
        <v>39</v>
      </c>
      <c r="F575" s="45">
        <v>0</v>
      </c>
      <c r="G575" s="46">
        <v>0</v>
      </c>
    </row>
    <row r="576" spans="1:7">
      <c r="A576" s="41" t="s">
        <v>246</v>
      </c>
      <c r="B576" s="42" t="s">
        <v>250</v>
      </c>
      <c r="C576" s="43" t="s">
        <v>208</v>
      </c>
      <c r="D576" s="44">
        <v>1006</v>
      </c>
      <c r="E576" s="45">
        <v>39</v>
      </c>
      <c r="F576" s="45">
        <v>0</v>
      </c>
      <c r="G576" s="46">
        <v>0</v>
      </c>
    </row>
    <row r="577" spans="1:7" ht="31.5">
      <c r="A577" s="35" t="s">
        <v>249</v>
      </c>
      <c r="B577" s="36" t="s">
        <v>248</v>
      </c>
      <c r="C577" s="37" t="s">
        <v>207</v>
      </c>
      <c r="D577" s="38">
        <v>0</v>
      </c>
      <c r="E577" s="39">
        <v>2</v>
      </c>
      <c r="F577" s="39">
        <v>0</v>
      </c>
      <c r="G577" s="40">
        <v>0</v>
      </c>
    </row>
    <row r="578" spans="1:7" ht="31.5">
      <c r="A578" s="41" t="s">
        <v>211</v>
      </c>
      <c r="B578" s="42" t="s">
        <v>248</v>
      </c>
      <c r="C578" s="43" t="s">
        <v>208</v>
      </c>
      <c r="D578" s="44">
        <v>0</v>
      </c>
      <c r="E578" s="45">
        <v>2</v>
      </c>
      <c r="F578" s="45">
        <v>0</v>
      </c>
      <c r="G578" s="46">
        <v>0</v>
      </c>
    </row>
    <row r="579" spans="1:7">
      <c r="A579" s="41" t="s">
        <v>246</v>
      </c>
      <c r="B579" s="42" t="s">
        <v>248</v>
      </c>
      <c r="C579" s="43" t="s">
        <v>208</v>
      </c>
      <c r="D579" s="44">
        <v>1006</v>
      </c>
      <c r="E579" s="45">
        <v>2</v>
      </c>
      <c r="F579" s="45">
        <v>0</v>
      </c>
      <c r="G579" s="46">
        <v>0</v>
      </c>
    </row>
    <row r="580" spans="1:7" ht="31.5">
      <c r="A580" s="35" t="s">
        <v>247</v>
      </c>
      <c r="B580" s="36" t="s">
        <v>245</v>
      </c>
      <c r="C580" s="37" t="s">
        <v>207</v>
      </c>
      <c r="D580" s="38">
        <v>0</v>
      </c>
      <c r="E580" s="39">
        <v>11</v>
      </c>
      <c r="F580" s="39">
        <v>2</v>
      </c>
      <c r="G580" s="40">
        <v>0.18181818181818182</v>
      </c>
    </row>
    <row r="581" spans="1:7" ht="31.5">
      <c r="A581" s="41" t="s">
        <v>211</v>
      </c>
      <c r="B581" s="42" t="s">
        <v>245</v>
      </c>
      <c r="C581" s="43" t="s">
        <v>208</v>
      </c>
      <c r="D581" s="44">
        <v>0</v>
      </c>
      <c r="E581" s="45">
        <v>11</v>
      </c>
      <c r="F581" s="45">
        <v>2</v>
      </c>
      <c r="G581" s="46">
        <v>0.18181818181818182</v>
      </c>
    </row>
    <row r="582" spans="1:7">
      <c r="A582" s="41" t="s">
        <v>246</v>
      </c>
      <c r="B582" s="42" t="s">
        <v>245</v>
      </c>
      <c r="C582" s="43" t="s">
        <v>208</v>
      </c>
      <c r="D582" s="44">
        <v>1006</v>
      </c>
      <c r="E582" s="45">
        <v>11</v>
      </c>
      <c r="F582" s="45">
        <v>2</v>
      </c>
      <c r="G582" s="46">
        <v>0.18181818181818182</v>
      </c>
    </row>
    <row r="583" spans="1:7">
      <c r="A583" s="35" t="s">
        <v>244</v>
      </c>
      <c r="B583" s="36" t="s">
        <v>243</v>
      </c>
      <c r="C583" s="37" t="s">
        <v>207</v>
      </c>
      <c r="D583" s="38">
        <v>0</v>
      </c>
      <c r="E583" s="39">
        <v>3506.38</v>
      </c>
      <c r="F583" s="39">
        <v>2073.66</v>
      </c>
      <c r="G583" s="40">
        <v>0.59139625482691549</v>
      </c>
    </row>
    <row r="584" spans="1:7" ht="31.5">
      <c r="A584" s="35" t="s">
        <v>242</v>
      </c>
      <c r="B584" s="36" t="s">
        <v>241</v>
      </c>
      <c r="C584" s="37" t="s">
        <v>207</v>
      </c>
      <c r="D584" s="38">
        <v>0</v>
      </c>
      <c r="E584" s="39">
        <v>1280.4000000000001</v>
      </c>
      <c r="F584" s="39">
        <v>1066.1600000000001</v>
      </c>
      <c r="G584" s="40">
        <v>0.83267728834739141</v>
      </c>
    </row>
    <row r="585" spans="1:7" ht="31.5">
      <c r="A585" s="35" t="s">
        <v>240</v>
      </c>
      <c r="B585" s="36" t="s">
        <v>239</v>
      </c>
      <c r="C585" s="37" t="s">
        <v>207</v>
      </c>
      <c r="D585" s="38">
        <v>0</v>
      </c>
      <c r="E585" s="39">
        <v>934.9</v>
      </c>
      <c r="F585" s="39">
        <v>802.1</v>
      </c>
      <c r="G585" s="40">
        <v>0.85795272221627983</v>
      </c>
    </row>
    <row r="586" spans="1:7">
      <c r="A586" s="35" t="s">
        <v>226</v>
      </c>
      <c r="B586" s="36" t="s">
        <v>238</v>
      </c>
      <c r="C586" s="37" t="s">
        <v>207</v>
      </c>
      <c r="D586" s="38">
        <v>0</v>
      </c>
      <c r="E586" s="39">
        <v>934.9</v>
      </c>
      <c r="F586" s="39">
        <v>802.1</v>
      </c>
      <c r="G586" s="40">
        <v>0.85795272221627983</v>
      </c>
    </row>
    <row r="587" spans="1:7" ht="63">
      <c r="A587" s="41" t="s">
        <v>225</v>
      </c>
      <c r="B587" s="42" t="s">
        <v>238</v>
      </c>
      <c r="C587" s="43" t="s">
        <v>224</v>
      </c>
      <c r="D587" s="44">
        <v>0</v>
      </c>
      <c r="E587" s="45">
        <v>934.9</v>
      </c>
      <c r="F587" s="45">
        <v>802.1</v>
      </c>
      <c r="G587" s="46">
        <v>0.85795272221627983</v>
      </c>
    </row>
    <row r="588" spans="1:7" ht="47.25">
      <c r="A588" s="41" t="s">
        <v>235</v>
      </c>
      <c r="B588" s="42" t="s">
        <v>238</v>
      </c>
      <c r="C588" s="43" t="s">
        <v>224</v>
      </c>
      <c r="D588" s="44">
        <v>103</v>
      </c>
      <c r="E588" s="45">
        <v>934.9</v>
      </c>
      <c r="F588" s="45">
        <v>802.1</v>
      </c>
      <c r="G588" s="46">
        <v>0.85795272221627983</v>
      </c>
    </row>
    <row r="589" spans="1:7" ht="31.5">
      <c r="A589" s="35" t="s">
        <v>237</v>
      </c>
      <c r="B589" s="36" t="s">
        <v>236</v>
      </c>
      <c r="C589" s="37" t="s">
        <v>207</v>
      </c>
      <c r="D589" s="38">
        <v>0</v>
      </c>
      <c r="E589" s="39">
        <v>345.5</v>
      </c>
      <c r="F589" s="39">
        <v>264.06</v>
      </c>
      <c r="G589" s="40">
        <v>0.76428364688856731</v>
      </c>
    </row>
    <row r="590" spans="1:7">
      <c r="A590" s="35" t="s">
        <v>226</v>
      </c>
      <c r="B590" s="36" t="s">
        <v>234</v>
      </c>
      <c r="C590" s="37" t="s">
        <v>207</v>
      </c>
      <c r="D590" s="38">
        <v>0</v>
      </c>
      <c r="E590" s="39">
        <v>345.5</v>
      </c>
      <c r="F590" s="39">
        <v>264.06</v>
      </c>
      <c r="G590" s="40">
        <v>0.76428364688856731</v>
      </c>
    </row>
    <row r="591" spans="1:7" ht="63">
      <c r="A591" s="41" t="s">
        <v>225</v>
      </c>
      <c r="B591" s="42" t="s">
        <v>234</v>
      </c>
      <c r="C591" s="43" t="s">
        <v>224</v>
      </c>
      <c r="D591" s="44">
        <v>0</v>
      </c>
      <c r="E591" s="45">
        <v>340.6</v>
      </c>
      <c r="F591" s="45">
        <v>259.45999999999998</v>
      </c>
      <c r="G591" s="46">
        <v>0.76177334116265405</v>
      </c>
    </row>
    <row r="592" spans="1:7" ht="47.25">
      <c r="A592" s="41" t="s">
        <v>235</v>
      </c>
      <c r="B592" s="42" t="s">
        <v>234</v>
      </c>
      <c r="C592" s="43" t="s">
        <v>224</v>
      </c>
      <c r="D592" s="44">
        <v>103</v>
      </c>
      <c r="E592" s="45">
        <v>340.6</v>
      </c>
      <c r="F592" s="45">
        <v>259.45999999999998</v>
      </c>
      <c r="G592" s="46">
        <v>0.76177334116265405</v>
      </c>
    </row>
    <row r="593" spans="1:7" ht="31.5">
      <c r="A593" s="41" t="s">
        <v>211</v>
      </c>
      <c r="B593" s="42" t="s">
        <v>234</v>
      </c>
      <c r="C593" s="43" t="s">
        <v>208</v>
      </c>
      <c r="D593" s="44">
        <v>0</v>
      </c>
      <c r="E593" s="45">
        <v>4.9000000000000004</v>
      </c>
      <c r="F593" s="45">
        <v>4.5999999999999996</v>
      </c>
      <c r="G593" s="46">
        <v>0.93877551020408145</v>
      </c>
    </row>
    <row r="594" spans="1:7" ht="47.25">
      <c r="A594" s="41" t="s">
        <v>235</v>
      </c>
      <c r="B594" s="42" t="s">
        <v>234</v>
      </c>
      <c r="C594" s="43" t="s">
        <v>208</v>
      </c>
      <c r="D594" s="44">
        <v>103</v>
      </c>
      <c r="E594" s="45">
        <v>4.9000000000000004</v>
      </c>
      <c r="F594" s="45">
        <v>4.5999999999999996</v>
      </c>
      <c r="G594" s="46">
        <v>0.93877551020408145</v>
      </c>
    </row>
    <row r="595" spans="1:7" ht="31.5">
      <c r="A595" s="35" t="s">
        <v>233</v>
      </c>
      <c r="B595" s="36" t="s">
        <v>232</v>
      </c>
      <c r="C595" s="37" t="s">
        <v>207</v>
      </c>
      <c r="D595" s="38">
        <v>0</v>
      </c>
      <c r="E595" s="39">
        <v>1516.83</v>
      </c>
      <c r="F595" s="39">
        <v>976.13</v>
      </c>
      <c r="G595" s="40">
        <v>0.64353289425973914</v>
      </c>
    </row>
    <row r="596" spans="1:7" ht="31.5">
      <c r="A596" s="35" t="s">
        <v>231</v>
      </c>
      <c r="B596" s="36" t="s">
        <v>230</v>
      </c>
      <c r="C596" s="37" t="s">
        <v>207</v>
      </c>
      <c r="D596" s="38">
        <v>0</v>
      </c>
      <c r="E596" s="39">
        <v>948.62</v>
      </c>
      <c r="F596" s="39">
        <v>833.81</v>
      </c>
      <c r="G596" s="40">
        <v>0.87897155868524801</v>
      </c>
    </row>
    <row r="597" spans="1:7">
      <c r="A597" s="35" t="s">
        <v>226</v>
      </c>
      <c r="B597" s="36" t="s">
        <v>229</v>
      </c>
      <c r="C597" s="37" t="s">
        <v>207</v>
      </c>
      <c r="D597" s="38">
        <v>0</v>
      </c>
      <c r="E597" s="39">
        <v>948.62</v>
      </c>
      <c r="F597" s="39">
        <v>833.81</v>
      </c>
      <c r="G597" s="40">
        <v>0.87897155868524801</v>
      </c>
    </row>
    <row r="598" spans="1:7" ht="63">
      <c r="A598" s="41" t="s">
        <v>225</v>
      </c>
      <c r="B598" s="42" t="s">
        <v>229</v>
      </c>
      <c r="C598" s="43" t="s">
        <v>224</v>
      </c>
      <c r="D598" s="44">
        <v>0</v>
      </c>
      <c r="E598" s="45">
        <v>948.62</v>
      </c>
      <c r="F598" s="45">
        <v>833.81</v>
      </c>
      <c r="G598" s="46">
        <v>0.87897155868524801</v>
      </c>
    </row>
    <row r="599" spans="1:7" ht="47.25">
      <c r="A599" s="41" t="s">
        <v>223</v>
      </c>
      <c r="B599" s="42" t="s">
        <v>229</v>
      </c>
      <c r="C599" s="43" t="s">
        <v>224</v>
      </c>
      <c r="D599" s="44">
        <v>106</v>
      </c>
      <c r="E599" s="45">
        <v>948.62</v>
      </c>
      <c r="F599" s="45">
        <v>833.81</v>
      </c>
      <c r="G599" s="46">
        <v>0.87897155868524801</v>
      </c>
    </row>
    <row r="600" spans="1:7" ht="31.5">
      <c r="A600" s="35" t="s">
        <v>228</v>
      </c>
      <c r="B600" s="36" t="s">
        <v>227</v>
      </c>
      <c r="C600" s="37" t="s">
        <v>207</v>
      </c>
      <c r="D600" s="38">
        <v>0</v>
      </c>
      <c r="E600" s="39">
        <v>568.21</v>
      </c>
      <c r="F600" s="39">
        <v>142.32</v>
      </c>
      <c r="G600" s="40">
        <v>0.25047077664947814</v>
      </c>
    </row>
    <row r="601" spans="1:7">
      <c r="A601" s="35" t="s">
        <v>226</v>
      </c>
      <c r="B601" s="36" t="s">
        <v>222</v>
      </c>
      <c r="C601" s="37" t="s">
        <v>207</v>
      </c>
      <c r="D601" s="38">
        <v>0</v>
      </c>
      <c r="E601" s="39">
        <v>568.21</v>
      </c>
      <c r="F601" s="39">
        <v>142.32</v>
      </c>
      <c r="G601" s="40">
        <v>0.25047077664947814</v>
      </c>
    </row>
    <row r="602" spans="1:7" ht="63">
      <c r="A602" s="41" t="s">
        <v>225</v>
      </c>
      <c r="B602" s="42" t="s">
        <v>222</v>
      </c>
      <c r="C602" s="43" t="s">
        <v>224</v>
      </c>
      <c r="D602" s="44">
        <v>0</v>
      </c>
      <c r="E602" s="45">
        <v>564.41</v>
      </c>
      <c r="F602" s="45">
        <v>142.32</v>
      </c>
      <c r="G602" s="46">
        <v>0.25215711982424127</v>
      </c>
    </row>
    <row r="603" spans="1:7" ht="47.25">
      <c r="A603" s="41" t="s">
        <v>223</v>
      </c>
      <c r="B603" s="42" t="s">
        <v>222</v>
      </c>
      <c r="C603" s="43" t="s">
        <v>224</v>
      </c>
      <c r="D603" s="44">
        <v>106</v>
      </c>
      <c r="E603" s="45">
        <v>564.41</v>
      </c>
      <c r="F603" s="45">
        <v>142.32</v>
      </c>
      <c r="G603" s="46">
        <v>0.25215711982424127</v>
      </c>
    </row>
    <row r="604" spans="1:7" ht="31.5">
      <c r="A604" s="41" t="s">
        <v>211</v>
      </c>
      <c r="B604" s="42" t="s">
        <v>222</v>
      </c>
      <c r="C604" s="43" t="s">
        <v>208</v>
      </c>
      <c r="D604" s="44">
        <v>0</v>
      </c>
      <c r="E604" s="45">
        <v>3.8</v>
      </c>
      <c r="F604" s="45">
        <v>0</v>
      </c>
      <c r="G604" s="46">
        <v>0</v>
      </c>
    </row>
    <row r="605" spans="1:7" ht="47.25">
      <c r="A605" s="41" t="s">
        <v>223</v>
      </c>
      <c r="B605" s="42" t="s">
        <v>222</v>
      </c>
      <c r="C605" s="43" t="s">
        <v>208</v>
      </c>
      <c r="D605" s="44">
        <v>106</v>
      </c>
      <c r="E605" s="45">
        <v>3.8</v>
      </c>
      <c r="F605" s="45">
        <v>0</v>
      </c>
      <c r="G605" s="46">
        <v>0</v>
      </c>
    </row>
    <row r="606" spans="1:7">
      <c r="A606" s="35" t="s">
        <v>221</v>
      </c>
      <c r="B606" s="36" t="s">
        <v>220</v>
      </c>
      <c r="C606" s="37" t="s">
        <v>207</v>
      </c>
      <c r="D606" s="38">
        <v>0</v>
      </c>
      <c r="E606" s="39">
        <v>300</v>
      </c>
      <c r="F606" s="39">
        <v>0</v>
      </c>
      <c r="G606" s="40">
        <v>0</v>
      </c>
    </row>
    <row r="607" spans="1:7" ht="31.5">
      <c r="A607" s="35" t="s">
        <v>219</v>
      </c>
      <c r="B607" s="36" t="s">
        <v>216</v>
      </c>
      <c r="C607" s="37" t="s">
        <v>207</v>
      </c>
      <c r="D607" s="38">
        <v>0</v>
      </c>
      <c r="E607" s="39">
        <v>300</v>
      </c>
      <c r="F607" s="39">
        <v>0</v>
      </c>
      <c r="G607" s="40">
        <v>0</v>
      </c>
    </row>
    <row r="608" spans="1:7" ht="31.5">
      <c r="A608" s="35" t="s">
        <v>219</v>
      </c>
      <c r="B608" s="36" t="s">
        <v>216</v>
      </c>
      <c r="C608" s="37" t="s">
        <v>207</v>
      </c>
      <c r="D608" s="38">
        <v>0</v>
      </c>
      <c r="E608" s="39">
        <v>300</v>
      </c>
      <c r="F608" s="39">
        <v>0</v>
      </c>
      <c r="G608" s="40">
        <v>0</v>
      </c>
    </row>
    <row r="609" spans="1:7">
      <c r="A609" s="41" t="s">
        <v>218</v>
      </c>
      <c r="B609" s="42" t="s">
        <v>216</v>
      </c>
      <c r="C609" s="43" t="s">
        <v>215</v>
      </c>
      <c r="D609" s="44">
        <v>0</v>
      </c>
      <c r="E609" s="45">
        <v>300</v>
      </c>
      <c r="F609" s="45">
        <v>0</v>
      </c>
      <c r="G609" s="46">
        <v>0</v>
      </c>
    </row>
    <row r="610" spans="1:7">
      <c r="A610" s="41" t="s">
        <v>217</v>
      </c>
      <c r="B610" s="42" t="s">
        <v>216</v>
      </c>
      <c r="C610" s="43" t="s">
        <v>215</v>
      </c>
      <c r="D610" s="44">
        <v>111</v>
      </c>
      <c r="E610" s="45">
        <v>300</v>
      </c>
      <c r="F610" s="45">
        <v>0</v>
      </c>
      <c r="G610" s="46">
        <v>0</v>
      </c>
    </row>
    <row r="611" spans="1:7" ht="31.5">
      <c r="A611" s="35" t="s">
        <v>214</v>
      </c>
      <c r="B611" s="36" t="s">
        <v>213</v>
      </c>
      <c r="C611" s="37" t="s">
        <v>207</v>
      </c>
      <c r="D611" s="38">
        <v>0</v>
      </c>
      <c r="E611" s="39">
        <v>409.15</v>
      </c>
      <c r="F611" s="39">
        <v>31.37</v>
      </c>
      <c r="G611" s="40">
        <v>7.6671147500916539E-2</v>
      </c>
    </row>
    <row r="612" spans="1:7" ht="63">
      <c r="A612" s="35" t="s">
        <v>212</v>
      </c>
      <c r="B612" s="36" t="s">
        <v>209</v>
      </c>
      <c r="C612" s="37" t="s">
        <v>207</v>
      </c>
      <c r="D612" s="38">
        <v>0</v>
      </c>
      <c r="E612" s="39">
        <v>409.15</v>
      </c>
      <c r="F612" s="39">
        <v>31.37</v>
      </c>
      <c r="G612" s="40">
        <v>7.6671147500916539E-2</v>
      </c>
    </row>
    <row r="613" spans="1:7" ht="63">
      <c r="A613" s="35" t="s">
        <v>212</v>
      </c>
      <c r="B613" s="36" t="s">
        <v>209</v>
      </c>
      <c r="C613" s="37" t="s">
        <v>207</v>
      </c>
      <c r="D613" s="38">
        <v>0</v>
      </c>
      <c r="E613" s="39">
        <v>409.15</v>
      </c>
      <c r="F613" s="39">
        <v>31.37</v>
      </c>
      <c r="G613" s="40">
        <v>7.6671147500916539E-2</v>
      </c>
    </row>
    <row r="614" spans="1:7" ht="31.5">
      <c r="A614" s="41" t="s">
        <v>211</v>
      </c>
      <c r="B614" s="42" t="s">
        <v>209</v>
      </c>
      <c r="C614" s="43" t="s">
        <v>208</v>
      </c>
      <c r="D614" s="44">
        <v>0</v>
      </c>
      <c r="E614" s="45">
        <v>409.15</v>
      </c>
      <c r="F614" s="45">
        <v>31.37</v>
      </c>
      <c r="G614" s="46">
        <v>7.6671147500916539E-2</v>
      </c>
    </row>
    <row r="615" spans="1:7">
      <c r="A615" s="41" t="s">
        <v>210</v>
      </c>
      <c r="B615" s="42" t="s">
        <v>209</v>
      </c>
      <c r="C615" s="43" t="s">
        <v>208</v>
      </c>
      <c r="D615" s="44">
        <v>204</v>
      </c>
      <c r="E615" s="45">
        <v>409.15</v>
      </c>
      <c r="F615" s="45">
        <v>31.37</v>
      </c>
      <c r="G615" s="46">
        <v>7.6671147500916539E-2</v>
      </c>
    </row>
    <row r="616" spans="1:7">
      <c r="A616" s="216" t="s">
        <v>729</v>
      </c>
      <c r="B616" s="216"/>
      <c r="C616" s="216"/>
      <c r="D616" s="216"/>
      <c r="E616" s="39">
        <v>1010614.33</v>
      </c>
      <c r="F616" s="39">
        <v>727384.37</v>
      </c>
      <c r="G616" s="40">
        <v>0.71974476158476797</v>
      </c>
    </row>
    <row r="617" spans="1:7" ht="25.5" customHeight="1">
      <c r="A617" s="34"/>
      <c r="B617" s="34"/>
      <c r="C617" s="34"/>
      <c r="D617" s="34"/>
      <c r="E617" s="34"/>
      <c r="F617" s="22"/>
      <c r="G617" s="22"/>
    </row>
    <row r="618" spans="1:7" ht="13.15" customHeight="1">
      <c r="A618" s="22"/>
      <c r="B618" s="22"/>
      <c r="C618" s="22"/>
      <c r="D618" s="22"/>
      <c r="E618" s="22"/>
      <c r="F618" s="22"/>
      <c r="G618" s="22"/>
    </row>
    <row r="620" spans="1:7">
      <c r="A620" s="61" t="s">
        <v>725</v>
      </c>
      <c r="B620" s="62"/>
      <c r="C620" s="62"/>
      <c r="D620" s="62"/>
      <c r="E620" s="20"/>
      <c r="F620" s="215" t="s">
        <v>726</v>
      </c>
      <c r="G620" s="215"/>
    </row>
  </sheetData>
  <autoFilter ref="B1:G618"/>
  <mergeCells count="9">
    <mergeCell ref="F620:G620"/>
    <mergeCell ref="A616:D616"/>
    <mergeCell ref="D3:G3"/>
    <mergeCell ref="A7:G7"/>
    <mergeCell ref="A10:A11"/>
    <mergeCell ref="B10:D10"/>
    <mergeCell ref="E10:E11"/>
    <mergeCell ref="F10:F11"/>
    <mergeCell ref="G10:G11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67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workbookViewId="0">
      <selection activeCell="D13" sqref="D13"/>
    </sheetView>
  </sheetViews>
  <sheetFormatPr defaultColWidth="8.25" defaultRowHeight="19.899999999999999" customHeight="1"/>
  <cols>
    <col min="1" max="1" width="45.875" style="21" customWidth="1"/>
    <col min="2" max="2" width="6.75" style="21" customWidth="1"/>
    <col min="3" max="3" width="9.875" style="21" customWidth="1"/>
    <col min="4" max="4" width="11.875" style="21" customWidth="1"/>
    <col min="5" max="5" width="10.375" style="21" customWidth="1"/>
    <col min="6" max="6" width="10.25" style="21" customWidth="1"/>
    <col min="7" max="235" width="8.25" style="21" customWidth="1"/>
    <col min="236" max="16384" width="8.25" style="21"/>
  </cols>
  <sheetData>
    <row r="1" spans="1:6" ht="19.899999999999999" customHeight="1">
      <c r="A1" s="3"/>
      <c r="B1" s="3"/>
      <c r="C1" s="47"/>
      <c r="D1" s="27"/>
      <c r="E1" s="3"/>
      <c r="F1" s="3"/>
    </row>
    <row r="2" spans="1:6" ht="19.899999999999999" customHeight="1">
      <c r="A2" s="3"/>
      <c r="B2" s="3"/>
      <c r="C2" s="47"/>
      <c r="D2" s="27"/>
      <c r="E2" s="3"/>
      <c r="F2" s="3"/>
    </row>
    <row r="3" spans="1:6" ht="41.45" customHeight="1">
      <c r="A3" s="3"/>
      <c r="B3" s="3"/>
      <c r="C3" s="227"/>
      <c r="D3" s="227"/>
      <c r="E3" s="227"/>
      <c r="F3" s="227"/>
    </row>
    <row r="4" spans="1:6" ht="19.899999999999999" customHeight="1">
      <c r="A4" s="3"/>
      <c r="B4" s="3"/>
      <c r="C4" s="47"/>
      <c r="D4" s="27"/>
      <c r="E4" s="3"/>
      <c r="F4" s="3"/>
    </row>
    <row r="5" spans="1:6" ht="19.899999999999999" customHeight="1">
      <c r="A5" s="3"/>
      <c r="B5" s="3"/>
      <c r="C5" s="3"/>
      <c r="D5" s="3"/>
      <c r="E5" s="3"/>
      <c r="F5" s="3"/>
    </row>
    <row r="6" spans="1:6" ht="33.6" customHeight="1">
      <c r="A6" s="228" t="s">
        <v>741</v>
      </c>
      <c r="B6" s="228"/>
      <c r="C6" s="228"/>
      <c r="D6" s="228"/>
      <c r="E6" s="228"/>
      <c r="F6" s="228"/>
    </row>
    <row r="7" spans="1:6" ht="19.899999999999999" customHeight="1">
      <c r="A7" s="29"/>
      <c r="B7" s="22"/>
      <c r="C7" s="22"/>
      <c r="D7" s="22"/>
      <c r="E7" s="22"/>
      <c r="F7" s="22"/>
    </row>
    <row r="8" spans="1:6" ht="15.75">
      <c r="A8" s="229" t="s">
        <v>730</v>
      </c>
      <c r="B8" s="229" t="s">
        <v>731</v>
      </c>
      <c r="C8" s="229"/>
      <c r="D8" s="230" t="s">
        <v>737</v>
      </c>
      <c r="E8" s="230" t="s">
        <v>738</v>
      </c>
      <c r="F8" s="230" t="s">
        <v>676</v>
      </c>
    </row>
    <row r="9" spans="1:6" ht="19.899999999999999" customHeight="1">
      <c r="A9" s="229"/>
      <c r="B9" s="48" t="s">
        <v>739</v>
      </c>
      <c r="C9" s="48" t="s">
        <v>740</v>
      </c>
      <c r="D9" s="230"/>
      <c r="E9" s="230"/>
      <c r="F9" s="230"/>
    </row>
    <row r="10" spans="1:6" ht="19.899999999999999" customHeight="1">
      <c r="A10" s="49">
        <v>1</v>
      </c>
      <c r="B10" s="49">
        <v>2</v>
      </c>
      <c r="C10" s="49">
        <v>3</v>
      </c>
      <c r="D10" s="49">
        <v>4</v>
      </c>
      <c r="E10" s="50">
        <v>5</v>
      </c>
      <c r="F10" s="50">
        <v>6</v>
      </c>
    </row>
    <row r="11" spans="1:6" s="54" customFormat="1" ht="15.75">
      <c r="A11" s="53" t="s">
        <v>678</v>
      </c>
      <c r="B11" s="55">
        <v>1</v>
      </c>
      <c r="C11" s="55">
        <v>0</v>
      </c>
      <c r="D11" s="57">
        <v>93369.8</v>
      </c>
      <c r="E11" s="57">
        <v>74737.52</v>
      </c>
      <c r="F11" s="58">
        <v>0.80044639701488063</v>
      </c>
    </row>
    <row r="12" spans="1:6" ht="47.25">
      <c r="A12" s="52" t="s">
        <v>405</v>
      </c>
      <c r="B12" s="56">
        <v>1</v>
      </c>
      <c r="C12" s="56">
        <v>2</v>
      </c>
      <c r="D12" s="59">
        <v>3218.78</v>
      </c>
      <c r="E12" s="59">
        <v>2515.86</v>
      </c>
      <c r="F12" s="60">
        <v>0.78161912277322465</v>
      </c>
    </row>
    <row r="13" spans="1:6" ht="63">
      <c r="A13" s="52" t="s">
        <v>235</v>
      </c>
      <c r="B13" s="56">
        <v>1</v>
      </c>
      <c r="C13" s="56">
        <v>3</v>
      </c>
      <c r="D13" s="59">
        <v>1280.4000000000001</v>
      </c>
      <c r="E13" s="59">
        <v>1066.1600000000001</v>
      </c>
      <c r="F13" s="60">
        <v>0.83267728834739141</v>
      </c>
    </row>
    <row r="14" spans="1:6" ht="63">
      <c r="A14" s="52" t="s">
        <v>273</v>
      </c>
      <c r="B14" s="56">
        <v>1</v>
      </c>
      <c r="C14" s="56">
        <v>4</v>
      </c>
      <c r="D14" s="59">
        <v>33877.019999999997</v>
      </c>
      <c r="E14" s="59">
        <v>26089.91</v>
      </c>
      <c r="F14" s="60">
        <v>0.77013592104618422</v>
      </c>
    </row>
    <row r="15" spans="1:6" ht="15.75">
      <c r="A15" s="52" t="s">
        <v>400</v>
      </c>
      <c r="B15" s="56">
        <v>1</v>
      </c>
      <c r="C15" s="56">
        <v>5</v>
      </c>
      <c r="D15" s="59">
        <v>93.3</v>
      </c>
      <c r="E15" s="59">
        <v>76.3</v>
      </c>
      <c r="F15" s="60">
        <v>0.81779206859592712</v>
      </c>
    </row>
    <row r="16" spans="1:6" ht="47.25">
      <c r="A16" s="52" t="s">
        <v>223</v>
      </c>
      <c r="B16" s="56">
        <v>1</v>
      </c>
      <c r="C16" s="56">
        <v>6</v>
      </c>
      <c r="D16" s="59">
        <v>10318.35</v>
      </c>
      <c r="E16" s="59">
        <v>8110.91</v>
      </c>
      <c r="F16" s="60">
        <v>0.78606657072109398</v>
      </c>
    </row>
    <row r="17" spans="1:6" ht="15.75">
      <c r="A17" s="52" t="s">
        <v>217</v>
      </c>
      <c r="B17" s="56">
        <v>1</v>
      </c>
      <c r="C17" s="56">
        <v>11</v>
      </c>
      <c r="D17" s="59">
        <v>300</v>
      </c>
      <c r="E17" s="59">
        <v>0</v>
      </c>
      <c r="F17" s="60">
        <v>0</v>
      </c>
    </row>
    <row r="18" spans="1:6" ht="15.75">
      <c r="A18" s="52" t="s">
        <v>349</v>
      </c>
      <c r="B18" s="56">
        <v>1</v>
      </c>
      <c r="C18" s="56">
        <v>13</v>
      </c>
      <c r="D18" s="59">
        <v>44281.95</v>
      </c>
      <c r="E18" s="59">
        <v>36878.379999999997</v>
      </c>
      <c r="F18" s="60">
        <v>0.83280840161736325</v>
      </c>
    </row>
    <row r="19" spans="1:6" s="54" customFormat="1" ht="15.75">
      <c r="A19" s="53" t="s">
        <v>689</v>
      </c>
      <c r="B19" s="55">
        <v>2</v>
      </c>
      <c r="C19" s="55">
        <v>0</v>
      </c>
      <c r="D19" s="57">
        <v>409.15</v>
      </c>
      <c r="E19" s="57">
        <v>31.37</v>
      </c>
      <c r="F19" s="58">
        <v>7.6671147500916539E-2</v>
      </c>
    </row>
    <row r="20" spans="1:6" ht="15.75">
      <c r="A20" s="52" t="s">
        <v>210</v>
      </c>
      <c r="B20" s="56">
        <v>2</v>
      </c>
      <c r="C20" s="56">
        <v>4</v>
      </c>
      <c r="D20" s="59">
        <v>409.15</v>
      </c>
      <c r="E20" s="59">
        <v>31.37</v>
      </c>
      <c r="F20" s="60">
        <v>7.6671147500916539E-2</v>
      </c>
    </row>
    <row r="21" spans="1:6" s="54" customFormat="1" ht="31.5">
      <c r="A21" s="53" t="s">
        <v>686</v>
      </c>
      <c r="B21" s="55">
        <v>3</v>
      </c>
      <c r="C21" s="55">
        <v>0</v>
      </c>
      <c r="D21" s="57">
        <v>3238.74</v>
      </c>
      <c r="E21" s="57">
        <v>1408.95</v>
      </c>
      <c r="F21" s="58">
        <v>0.43503028955705003</v>
      </c>
    </row>
    <row r="22" spans="1:6" ht="31.5">
      <c r="A22" s="52" t="s">
        <v>342</v>
      </c>
      <c r="B22" s="56">
        <v>3</v>
      </c>
      <c r="C22" s="56">
        <v>14</v>
      </c>
      <c r="D22" s="59">
        <v>3238.74</v>
      </c>
      <c r="E22" s="59">
        <v>1408.95</v>
      </c>
      <c r="F22" s="60">
        <v>0.43503028955705003</v>
      </c>
    </row>
    <row r="23" spans="1:6" s="54" customFormat="1" ht="15.75">
      <c r="A23" s="53" t="s">
        <v>685</v>
      </c>
      <c r="B23" s="55">
        <v>4</v>
      </c>
      <c r="C23" s="55">
        <v>0</v>
      </c>
      <c r="D23" s="57">
        <v>9989.15</v>
      </c>
      <c r="E23" s="57">
        <v>2526.5</v>
      </c>
      <c r="F23" s="58">
        <v>0.2529244229989539</v>
      </c>
    </row>
    <row r="24" spans="1:6" ht="15.75">
      <c r="A24" s="52" t="s">
        <v>542</v>
      </c>
      <c r="B24" s="56">
        <v>4</v>
      </c>
      <c r="C24" s="56">
        <v>5</v>
      </c>
      <c r="D24" s="59">
        <v>542.5</v>
      </c>
      <c r="E24" s="59">
        <v>177.5</v>
      </c>
      <c r="F24" s="60">
        <v>0.32718894009216593</v>
      </c>
    </row>
    <row r="25" spans="1:6" ht="15.75">
      <c r="A25" s="52" t="s">
        <v>371</v>
      </c>
      <c r="B25" s="56">
        <v>4</v>
      </c>
      <c r="C25" s="56">
        <v>9</v>
      </c>
      <c r="D25" s="59">
        <v>8821.65</v>
      </c>
      <c r="E25" s="59">
        <v>2339</v>
      </c>
      <c r="F25" s="60">
        <v>0.26514314215594592</v>
      </c>
    </row>
    <row r="26" spans="1:6" ht="31.5">
      <c r="A26" s="52" t="s">
        <v>383</v>
      </c>
      <c r="B26" s="56">
        <v>4</v>
      </c>
      <c r="C26" s="56">
        <v>12</v>
      </c>
      <c r="D26" s="59">
        <v>625</v>
      </c>
      <c r="E26" s="59">
        <v>10</v>
      </c>
      <c r="F26" s="60">
        <v>1.6E-2</v>
      </c>
    </row>
    <row r="27" spans="1:6" s="54" customFormat="1" ht="15.75">
      <c r="A27" s="53" t="s">
        <v>684</v>
      </c>
      <c r="B27" s="55">
        <v>5</v>
      </c>
      <c r="C27" s="55">
        <v>0</v>
      </c>
      <c r="D27" s="57">
        <v>11370.58</v>
      </c>
      <c r="E27" s="57">
        <v>5486.08</v>
      </c>
      <c r="F27" s="58">
        <v>0.48248022528314299</v>
      </c>
    </row>
    <row r="28" spans="1:6" ht="15.75">
      <c r="A28" s="52" t="s">
        <v>467</v>
      </c>
      <c r="B28" s="56">
        <v>5</v>
      </c>
      <c r="C28" s="56">
        <v>1</v>
      </c>
      <c r="D28" s="59">
        <v>559.54</v>
      </c>
      <c r="E28" s="59">
        <v>437.69</v>
      </c>
      <c r="F28" s="60">
        <v>0.78223183329163248</v>
      </c>
    </row>
    <row r="29" spans="1:6" ht="15.75">
      <c r="A29" s="52" t="s">
        <v>368</v>
      </c>
      <c r="B29" s="56">
        <v>5</v>
      </c>
      <c r="C29" s="56">
        <v>3</v>
      </c>
      <c r="D29" s="59">
        <v>4900</v>
      </c>
      <c r="E29" s="59">
        <v>0</v>
      </c>
      <c r="F29" s="60">
        <v>0</v>
      </c>
    </row>
    <row r="30" spans="1:6" ht="31.5">
      <c r="A30" s="52" t="s">
        <v>522</v>
      </c>
      <c r="B30" s="56">
        <v>5</v>
      </c>
      <c r="C30" s="56">
        <v>5</v>
      </c>
      <c r="D30" s="59">
        <v>5911.04</v>
      </c>
      <c r="E30" s="59">
        <v>5048.3900000000003</v>
      </c>
      <c r="F30" s="60">
        <v>0.85406121427024695</v>
      </c>
    </row>
    <row r="31" spans="1:6" s="54" customFormat="1" ht="15.75">
      <c r="A31" s="53" t="s">
        <v>683</v>
      </c>
      <c r="B31" s="55">
        <v>6</v>
      </c>
      <c r="C31" s="55">
        <v>0</v>
      </c>
      <c r="D31" s="57">
        <v>33972</v>
      </c>
      <c r="E31" s="57">
        <v>20727.7</v>
      </c>
      <c r="F31" s="58">
        <v>0.61014070410926646</v>
      </c>
    </row>
    <row r="32" spans="1:6" ht="31.5">
      <c r="A32" s="52" t="s">
        <v>547</v>
      </c>
      <c r="B32" s="56">
        <v>6</v>
      </c>
      <c r="C32" s="56">
        <v>5</v>
      </c>
      <c r="D32" s="59">
        <v>33972</v>
      </c>
      <c r="E32" s="59">
        <v>20727.7</v>
      </c>
      <c r="F32" s="60">
        <v>0.61014070410926646</v>
      </c>
    </row>
    <row r="33" spans="1:6" s="54" customFormat="1" ht="15.75">
      <c r="A33" s="53" t="s">
        <v>682</v>
      </c>
      <c r="B33" s="55">
        <v>7</v>
      </c>
      <c r="C33" s="55">
        <v>0</v>
      </c>
      <c r="D33" s="57">
        <v>702719.51</v>
      </c>
      <c r="E33" s="57">
        <v>520840.27</v>
      </c>
      <c r="F33" s="58">
        <v>0.74117804129274856</v>
      </c>
    </row>
    <row r="34" spans="1:6" ht="15.75">
      <c r="A34" s="52" t="s">
        <v>536</v>
      </c>
      <c r="B34" s="56">
        <v>7</v>
      </c>
      <c r="C34" s="56">
        <v>1</v>
      </c>
      <c r="D34" s="59">
        <v>204622.21</v>
      </c>
      <c r="E34" s="59">
        <v>155064.97</v>
      </c>
      <c r="F34" s="60">
        <v>0.75781104113771425</v>
      </c>
    </row>
    <row r="35" spans="1:6" ht="15.75">
      <c r="A35" s="52" t="s">
        <v>268</v>
      </c>
      <c r="B35" s="56">
        <v>7</v>
      </c>
      <c r="C35" s="56">
        <v>2</v>
      </c>
      <c r="D35" s="59">
        <v>433953.71</v>
      </c>
      <c r="E35" s="59">
        <v>317494.01</v>
      </c>
      <c r="F35" s="60">
        <v>0.73163105345959589</v>
      </c>
    </row>
    <row r="36" spans="1:6" ht="15.75">
      <c r="A36" s="52" t="s">
        <v>267</v>
      </c>
      <c r="B36" s="56">
        <v>7</v>
      </c>
      <c r="C36" s="56">
        <v>3</v>
      </c>
      <c r="D36" s="59">
        <v>48290.92</v>
      </c>
      <c r="E36" s="59">
        <v>34684.51</v>
      </c>
      <c r="F36" s="60">
        <v>0.71824082042752557</v>
      </c>
    </row>
    <row r="37" spans="1:6" ht="31.5">
      <c r="A37" s="52" t="s">
        <v>271</v>
      </c>
      <c r="B37" s="56">
        <v>7</v>
      </c>
      <c r="C37" s="56">
        <v>5</v>
      </c>
      <c r="D37" s="59">
        <v>413.74</v>
      </c>
      <c r="E37" s="59">
        <v>193.54</v>
      </c>
      <c r="F37" s="60">
        <v>0.4677816986513269</v>
      </c>
    </row>
    <row r="38" spans="1:6" ht="15.75">
      <c r="A38" s="52" t="s">
        <v>293</v>
      </c>
      <c r="B38" s="56">
        <v>7</v>
      </c>
      <c r="C38" s="56">
        <v>7</v>
      </c>
      <c r="D38" s="59">
        <v>3301.82</v>
      </c>
      <c r="E38" s="59">
        <v>2889.44</v>
      </c>
      <c r="F38" s="60">
        <v>0.87510524498609854</v>
      </c>
    </row>
    <row r="39" spans="1:6" ht="15.75">
      <c r="A39" s="52" t="s">
        <v>374</v>
      </c>
      <c r="B39" s="56">
        <v>7</v>
      </c>
      <c r="C39" s="56">
        <v>9</v>
      </c>
      <c r="D39" s="59">
        <v>12137.11</v>
      </c>
      <c r="E39" s="59">
        <v>10513.8</v>
      </c>
      <c r="F39" s="60">
        <v>0.86625234508050097</v>
      </c>
    </row>
    <row r="40" spans="1:6" s="54" customFormat="1" ht="15.75">
      <c r="A40" s="53" t="s">
        <v>693</v>
      </c>
      <c r="B40" s="55">
        <v>8</v>
      </c>
      <c r="C40" s="55">
        <v>0</v>
      </c>
      <c r="D40" s="57">
        <v>32355.52</v>
      </c>
      <c r="E40" s="57">
        <v>25275.68</v>
      </c>
      <c r="F40" s="58">
        <v>0.78118602328134423</v>
      </c>
    </row>
    <row r="41" spans="1:6" ht="15.75">
      <c r="A41" s="52" t="s">
        <v>270</v>
      </c>
      <c r="B41" s="56">
        <v>8</v>
      </c>
      <c r="C41" s="56">
        <v>1</v>
      </c>
      <c r="D41" s="59">
        <v>31064.03</v>
      </c>
      <c r="E41" s="59">
        <v>24154.54</v>
      </c>
      <c r="F41" s="60">
        <v>0.77757264591876851</v>
      </c>
    </row>
    <row r="42" spans="1:6" ht="31.5">
      <c r="A42" s="52" t="s">
        <v>568</v>
      </c>
      <c r="B42" s="56">
        <v>8</v>
      </c>
      <c r="C42" s="56">
        <v>4</v>
      </c>
      <c r="D42" s="59">
        <v>1291.49</v>
      </c>
      <c r="E42" s="59">
        <v>1121.1300000000001</v>
      </c>
      <c r="F42" s="60">
        <v>0.86809034526012596</v>
      </c>
    </row>
    <row r="43" spans="1:6" s="54" customFormat="1" ht="15.75">
      <c r="A43" s="53" t="s">
        <v>688</v>
      </c>
      <c r="B43" s="55">
        <v>9</v>
      </c>
      <c r="C43" s="55">
        <v>0</v>
      </c>
      <c r="D43" s="57">
        <v>70</v>
      </c>
      <c r="E43" s="57">
        <v>8.59</v>
      </c>
      <c r="F43" s="58">
        <v>0.12271428571428571</v>
      </c>
    </row>
    <row r="44" spans="1:6" ht="15.75">
      <c r="A44" s="52" t="s">
        <v>282</v>
      </c>
      <c r="B44" s="56">
        <v>9</v>
      </c>
      <c r="C44" s="56">
        <v>9</v>
      </c>
      <c r="D44" s="59">
        <v>70</v>
      </c>
      <c r="E44" s="59">
        <v>8.59</v>
      </c>
      <c r="F44" s="60">
        <v>0.12271428571428571</v>
      </c>
    </row>
    <row r="45" spans="1:6" s="54" customFormat="1" ht="15.75">
      <c r="A45" s="53" t="s">
        <v>681</v>
      </c>
      <c r="B45" s="55">
        <v>10</v>
      </c>
      <c r="C45" s="55">
        <v>0</v>
      </c>
      <c r="D45" s="57">
        <v>34199.72</v>
      </c>
      <c r="E45" s="57">
        <v>14160.29</v>
      </c>
      <c r="F45" s="58">
        <v>0.41404695710959039</v>
      </c>
    </row>
    <row r="46" spans="1:6" ht="15.75">
      <c r="A46" s="52" t="s">
        <v>421</v>
      </c>
      <c r="B46" s="56">
        <v>10</v>
      </c>
      <c r="C46" s="56">
        <v>1</v>
      </c>
      <c r="D46" s="59">
        <v>4708.42</v>
      </c>
      <c r="E46" s="59">
        <v>3621.08</v>
      </c>
      <c r="F46" s="60">
        <v>0.76906478181640547</v>
      </c>
    </row>
    <row r="47" spans="1:6" ht="15.75">
      <c r="A47" s="52" t="s">
        <v>300</v>
      </c>
      <c r="B47" s="56">
        <v>10</v>
      </c>
      <c r="C47" s="56">
        <v>3</v>
      </c>
      <c r="D47" s="59">
        <v>14116.9</v>
      </c>
      <c r="E47" s="59">
        <v>7385.5</v>
      </c>
      <c r="F47" s="60">
        <v>0.52316726760124388</v>
      </c>
    </row>
    <row r="48" spans="1:6" ht="15.75">
      <c r="A48" s="52" t="s">
        <v>639</v>
      </c>
      <c r="B48" s="56">
        <v>10</v>
      </c>
      <c r="C48" s="56">
        <v>4</v>
      </c>
      <c r="D48" s="59">
        <v>15269.4</v>
      </c>
      <c r="E48" s="59">
        <v>3103.71</v>
      </c>
      <c r="F48" s="60">
        <v>0.20326338952414633</v>
      </c>
    </row>
    <row r="49" spans="1:6" ht="15.75">
      <c r="A49" s="52" t="s">
        <v>246</v>
      </c>
      <c r="B49" s="56">
        <v>10</v>
      </c>
      <c r="C49" s="56">
        <v>6</v>
      </c>
      <c r="D49" s="59">
        <v>105</v>
      </c>
      <c r="E49" s="59">
        <v>50</v>
      </c>
      <c r="F49" s="60">
        <v>0.47619047619047616</v>
      </c>
    </row>
    <row r="50" spans="1:6" s="54" customFormat="1" ht="15.75">
      <c r="A50" s="53" t="s">
        <v>680</v>
      </c>
      <c r="B50" s="55">
        <v>11</v>
      </c>
      <c r="C50" s="55">
        <v>0</v>
      </c>
      <c r="D50" s="57">
        <v>4807</v>
      </c>
      <c r="E50" s="57">
        <v>260.89</v>
      </c>
      <c r="F50" s="58">
        <v>5.4272935302683581E-2</v>
      </c>
    </row>
    <row r="51" spans="1:6" ht="15.75">
      <c r="A51" s="52" t="s">
        <v>309</v>
      </c>
      <c r="B51" s="56">
        <v>11</v>
      </c>
      <c r="C51" s="56">
        <v>1</v>
      </c>
      <c r="D51" s="59">
        <v>4807</v>
      </c>
      <c r="E51" s="59">
        <v>260.89</v>
      </c>
      <c r="F51" s="60">
        <v>5.4272935302683581E-2</v>
      </c>
    </row>
    <row r="52" spans="1:6" s="54" customFormat="1" ht="15.75">
      <c r="A52" s="53" t="s">
        <v>692</v>
      </c>
      <c r="B52" s="55">
        <v>12</v>
      </c>
      <c r="C52" s="55">
        <v>0</v>
      </c>
      <c r="D52" s="57">
        <v>3000</v>
      </c>
      <c r="E52" s="57">
        <v>2260.89</v>
      </c>
      <c r="F52" s="58">
        <v>0.75362999999999991</v>
      </c>
    </row>
    <row r="53" spans="1:6" ht="15.75">
      <c r="A53" s="52" t="s">
        <v>444</v>
      </c>
      <c r="B53" s="56">
        <v>12</v>
      </c>
      <c r="C53" s="56">
        <v>2</v>
      </c>
      <c r="D53" s="59">
        <v>3000</v>
      </c>
      <c r="E53" s="59">
        <v>2260.89</v>
      </c>
      <c r="F53" s="60">
        <v>0.75362999999999991</v>
      </c>
    </row>
    <row r="54" spans="1:6" s="54" customFormat="1" ht="31.5">
      <c r="A54" s="53" t="s">
        <v>696</v>
      </c>
      <c r="B54" s="55">
        <v>13</v>
      </c>
      <c r="C54" s="55">
        <v>0</v>
      </c>
      <c r="D54" s="57">
        <v>12.86</v>
      </c>
      <c r="E54" s="57">
        <v>1.04</v>
      </c>
      <c r="F54" s="58">
        <v>8.0870917573872478E-2</v>
      </c>
    </row>
    <row r="55" spans="1:6" ht="31.5">
      <c r="A55" s="52" t="s">
        <v>499</v>
      </c>
      <c r="B55" s="56">
        <v>13</v>
      </c>
      <c r="C55" s="56">
        <v>1</v>
      </c>
      <c r="D55" s="59">
        <v>12.86</v>
      </c>
      <c r="E55" s="59">
        <v>1.04</v>
      </c>
      <c r="F55" s="60">
        <v>8.0870917573872478E-2</v>
      </c>
    </row>
    <row r="56" spans="1:6" s="54" customFormat="1" ht="47.25">
      <c r="A56" s="53" t="s">
        <v>695</v>
      </c>
      <c r="B56" s="55">
        <v>14</v>
      </c>
      <c r="C56" s="55">
        <v>0</v>
      </c>
      <c r="D56" s="57">
        <v>81100.3</v>
      </c>
      <c r="E56" s="57">
        <v>59658.6</v>
      </c>
      <c r="F56" s="58">
        <v>0.73561503471627099</v>
      </c>
    </row>
    <row r="57" spans="1:6" ht="47.25">
      <c r="A57" s="52" t="s">
        <v>485</v>
      </c>
      <c r="B57" s="56">
        <v>14</v>
      </c>
      <c r="C57" s="56">
        <v>1</v>
      </c>
      <c r="D57" s="59">
        <v>67163.399999999994</v>
      </c>
      <c r="E57" s="59">
        <v>49187</v>
      </c>
      <c r="F57" s="60">
        <v>0.73234827301774486</v>
      </c>
    </row>
    <row r="58" spans="1:6" ht="31.5">
      <c r="A58" s="52" t="s">
        <v>491</v>
      </c>
      <c r="B58" s="56">
        <v>14</v>
      </c>
      <c r="C58" s="56">
        <v>3</v>
      </c>
      <c r="D58" s="59">
        <v>13936.9</v>
      </c>
      <c r="E58" s="59">
        <v>10471.6</v>
      </c>
      <c r="F58" s="60">
        <v>0.75135790599057184</v>
      </c>
    </row>
    <row r="59" spans="1:6" ht="15.75">
      <c r="A59" s="223" t="s">
        <v>729</v>
      </c>
      <c r="B59" s="224"/>
      <c r="C59" s="225"/>
      <c r="D59" s="57">
        <v>1010614.33</v>
      </c>
      <c r="E59" s="57">
        <v>727384.37</v>
      </c>
      <c r="F59" s="58">
        <v>0.71974476158476797</v>
      </c>
    </row>
    <row r="60" spans="1:6" ht="19.899999999999999" customHeight="1">
      <c r="A60" s="51"/>
      <c r="B60" s="51"/>
      <c r="C60" s="51"/>
      <c r="D60" s="20"/>
      <c r="E60" s="20"/>
      <c r="F60" s="20"/>
    </row>
    <row r="61" spans="1:6" ht="19.899999999999999" customHeight="1">
      <c r="A61" s="20"/>
      <c r="B61" s="20"/>
      <c r="C61" s="20"/>
      <c r="D61" s="20"/>
      <c r="E61" s="20"/>
      <c r="F61" s="20"/>
    </row>
    <row r="63" spans="1:6" ht="19.899999999999999" customHeight="1">
      <c r="A63" s="23" t="s">
        <v>725</v>
      </c>
      <c r="B63" s="23"/>
      <c r="C63" s="23"/>
      <c r="D63" s="23"/>
      <c r="E63" s="226" t="s">
        <v>726</v>
      </c>
      <c r="F63" s="226"/>
    </row>
  </sheetData>
  <mergeCells count="9">
    <mergeCell ref="A59:C59"/>
    <mergeCell ref="E63:F63"/>
    <mergeCell ref="C3:F3"/>
    <mergeCell ref="A6:F6"/>
    <mergeCell ref="A8:A9"/>
    <mergeCell ref="B8:C8"/>
    <mergeCell ref="D8:D9"/>
    <mergeCell ref="E8:E9"/>
    <mergeCell ref="F8:F9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89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1"/>
  <sheetViews>
    <sheetView showGridLines="0" workbookViewId="0">
      <selection activeCell="G15" sqref="G15"/>
    </sheetView>
  </sheetViews>
  <sheetFormatPr defaultColWidth="8.25" defaultRowHeight="15.75"/>
  <cols>
    <col min="1" max="1" width="44" style="21" customWidth="1"/>
    <col min="2" max="2" width="5.5" style="21" customWidth="1"/>
    <col min="3" max="3" width="6.75" style="21" customWidth="1"/>
    <col min="4" max="4" width="9.75" style="21" customWidth="1"/>
    <col min="5" max="5" width="11.25" style="21" customWidth="1"/>
    <col min="6" max="6" width="7.75" style="21" customWidth="1"/>
    <col min="7" max="7" width="12.75" style="21" customWidth="1"/>
    <col min="8" max="8" width="11.75" style="21" customWidth="1"/>
    <col min="9" max="9" width="9.375" style="21" customWidth="1"/>
    <col min="10" max="10" width="0.625" style="21" customWidth="1"/>
    <col min="11" max="239" width="8.25" style="21" customWidth="1"/>
    <col min="240" max="16384" width="8.25" style="21"/>
  </cols>
  <sheetData>
    <row r="1" spans="1:10">
      <c r="A1" s="3"/>
      <c r="B1" s="3"/>
      <c r="C1" s="3"/>
      <c r="D1" s="3"/>
      <c r="E1" s="3"/>
      <c r="F1" s="47"/>
      <c r="G1" s="3"/>
      <c r="H1" s="3"/>
      <c r="I1" s="3"/>
    </row>
    <row r="2" spans="1:10">
      <c r="A2" s="3"/>
      <c r="B2" s="3"/>
      <c r="C2" s="3"/>
      <c r="D2" s="3"/>
      <c r="E2" s="3"/>
      <c r="F2" s="47"/>
      <c r="G2" s="3"/>
      <c r="H2" s="3"/>
      <c r="I2" s="3"/>
    </row>
    <row r="3" spans="1:10" ht="42.6" customHeight="1">
      <c r="A3" s="3"/>
      <c r="B3" s="3"/>
      <c r="C3" s="3"/>
      <c r="D3" s="3"/>
      <c r="E3" s="3"/>
      <c r="F3" s="227"/>
      <c r="G3" s="227"/>
      <c r="H3" s="227"/>
      <c r="I3" s="227"/>
    </row>
    <row r="4" spans="1:10">
      <c r="A4" s="3"/>
      <c r="B4" s="3"/>
      <c r="C4" s="3"/>
      <c r="D4" s="3"/>
      <c r="E4" s="3"/>
      <c r="F4" s="232"/>
      <c r="G4" s="232"/>
      <c r="H4" s="232"/>
      <c r="I4" s="232"/>
    </row>
    <row r="5" spans="1:10">
      <c r="A5" s="3"/>
      <c r="B5" s="3"/>
      <c r="C5" s="3"/>
      <c r="D5" s="3"/>
      <c r="E5" s="3"/>
      <c r="F5" s="3"/>
      <c r="G5" s="3"/>
      <c r="H5" s="3"/>
      <c r="I5" s="3"/>
    </row>
    <row r="6" spans="1:10">
      <c r="A6" s="3"/>
      <c r="B6" s="3"/>
      <c r="C6" s="3"/>
      <c r="D6" s="3"/>
      <c r="E6" s="3"/>
      <c r="F6" s="3"/>
      <c r="G6" s="3"/>
      <c r="H6" s="3"/>
      <c r="I6" s="3"/>
    </row>
    <row r="7" spans="1:10" ht="35.450000000000003" customHeight="1">
      <c r="A7" s="233" t="s">
        <v>743</v>
      </c>
      <c r="B7" s="234"/>
      <c r="C7" s="234"/>
      <c r="D7" s="234"/>
      <c r="E7" s="234"/>
      <c r="F7" s="234"/>
      <c r="G7" s="234"/>
      <c r="H7" s="234"/>
      <c r="I7" s="234"/>
    </row>
    <row r="8" spans="1:10">
      <c r="A8" s="63"/>
      <c r="B8" s="62"/>
      <c r="C8" s="62"/>
      <c r="D8" s="62"/>
      <c r="E8" s="62"/>
      <c r="F8" s="62"/>
      <c r="G8" s="20"/>
      <c r="H8" s="20"/>
      <c r="I8" s="20"/>
    </row>
    <row r="9" spans="1:10">
      <c r="A9" s="211" t="s">
        <v>730</v>
      </c>
      <c r="B9" s="235" t="s">
        <v>731</v>
      </c>
      <c r="C9" s="236"/>
      <c r="D9" s="236"/>
      <c r="E9" s="236"/>
      <c r="F9" s="236"/>
      <c r="G9" s="211" t="s">
        <v>737</v>
      </c>
      <c r="H9" s="211" t="s">
        <v>738</v>
      </c>
      <c r="I9" s="211" t="s">
        <v>676</v>
      </c>
    </row>
    <row r="10" spans="1:10" ht="25.5">
      <c r="A10" s="212"/>
      <c r="B10" s="64" t="s">
        <v>742</v>
      </c>
      <c r="C10" s="64" t="s">
        <v>739</v>
      </c>
      <c r="D10" s="64" t="s">
        <v>740</v>
      </c>
      <c r="E10" s="64" t="s">
        <v>733</v>
      </c>
      <c r="F10" s="64" t="s">
        <v>734</v>
      </c>
      <c r="G10" s="212"/>
      <c r="H10" s="213"/>
      <c r="I10" s="213"/>
    </row>
    <row r="11" spans="1:10">
      <c r="A11" s="65">
        <v>1</v>
      </c>
      <c r="B11" s="65">
        <v>2</v>
      </c>
      <c r="C11" s="65">
        <v>3</v>
      </c>
      <c r="D11" s="65">
        <v>4</v>
      </c>
      <c r="E11" s="65">
        <v>5</v>
      </c>
      <c r="F11" s="65">
        <v>6</v>
      </c>
      <c r="G11" s="65">
        <v>7</v>
      </c>
      <c r="H11" s="65">
        <v>8</v>
      </c>
      <c r="I11" s="65">
        <v>9</v>
      </c>
    </row>
    <row r="12" spans="1:10" s="54" customFormat="1" ht="31.5">
      <c r="A12" s="53" t="s">
        <v>699</v>
      </c>
      <c r="B12" s="71">
        <v>904</v>
      </c>
      <c r="C12" s="55">
        <v>0</v>
      </c>
      <c r="D12" s="55">
        <v>0</v>
      </c>
      <c r="E12" s="72" t="s">
        <v>207</v>
      </c>
      <c r="F12" s="73" t="s">
        <v>207</v>
      </c>
      <c r="G12" s="57">
        <v>39576.93</v>
      </c>
      <c r="H12" s="57">
        <v>31365.94</v>
      </c>
      <c r="I12" s="58">
        <v>0.79253090120936609</v>
      </c>
      <c r="J12" s="74"/>
    </row>
    <row r="13" spans="1:10" s="54" customFormat="1">
      <c r="A13" s="53" t="s">
        <v>682</v>
      </c>
      <c r="B13" s="71">
        <v>904</v>
      </c>
      <c r="C13" s="55">
        <v>7</v>
      </c>
      <c r="D13" s="55">
        <v>0</v>
      </c>
      <c r="E13" s="72" t="s">
        <v>207</v>
      </c>
      <c r="F13" s="73" t="s">
        <v>207</v>
      </c>
      <c r="G13" s="57">
        <v>7335.31</v>
      </c>
      <c r="H13" s="57">
        <v>6090.26</v>
      </c>
      <c r="I13" s="58">
        <v>0.83026620551823982</v>
      </c>
      <c r="J13" s="74"/>
    </row>
    <row r="14" spans="1:10" s="54" customFormat="1">
      <c r="A14" s="53" t="s">
        <v>267</v>
      </c>
      <c r="B14" s="71">
        <v>904</v>
      </c>
      <c r="C14" s="55">
        <v>7</v>
      </c>
      <c r="D14" s="55">
        <v>3</v>
      </c>
      <c r="E14" s="72" t="s">
        <v>207</v>
      </c>
      <c r="F14" s="73" t="s">
        <v>207</v>
      </c>
      <c r="G14" s="57">
        <v>7296.85</v>
      </c>
      <c r="H14" s="57">
        <v>6083.14</v>
      </c>
      <c r="I14" s="58">
        <v>0.83366658215531364</v>
      </c>
      <c r="J14" s="74"/>
    </row>
    <row r="15" spans="1:10" ht="49.15" customHeight="1">
      <c r="A15" s="52" t="s">
        <v>603</v>
      </c>
      <c r="B15" s="68">
        <v>904</v>
      </c>
      <c r="C15" s="56">
        <v>7</v>
      </c>
      <c r="D15" s="56">
        <v>3</v>
      </c>
      <c r="E15" s="69" t="s">
        <v>602</v>
      </c>
      <c r="F15" s="70" t="s">
        <v>207</v>
      </c>
      <c r="G15" s="59">
        <v>7276.85</v>
      </c>
      <c r="H15" s="59">
        <v>6083.14</v>
      </c>
      <c r="I15" s="60">
        <v>0.83595786638449332</v>
      </c>
      <c r="J15" s="66"/>
    </row>
    <row r="16" spans="1:10" ht="63">
      <c r="A16" s="52" t="s">
        <v>601</v>
      </c>
      <c r="B16" s="68">
        <v>904</v>
      </c>
      <c r="C16" s="56">
        <v>7</v>
      </c>
      <c r="D16" s="56">
        <v>3</v>
      </c>
      <c r="E16" s="69" t="s">
        <v>600</v>
      </c>
      <c r="F16" s="70" t="s">
        <v>207</v>
      </c>
      <c r="G16" s="59">
        <v>7276.85</v>
      </c>
      <c r="H16" s="59">
        <v>6083.14</v>
      </c>
      <c r="I16" s="60">
        <v>0.83595786638449332</v>
      </c>
      <c r="J16" s="66"/>
    </row>
    <row r="17" spans="1:10" ht="47.25">
      <c r="A17" s="52" t="s">
        <v>579</v>
      </c>
      <c r="B17" s="68">
        <v>904</v>
      </c>
      <c r="C17" s="56">
        <v>7</v>
      </c>
      <c r="D17" s="56">
        <v>3</v>
      </c>
      <c r="E17" s="69" t="s">
        <v>578</v>
      </c>
      <c r="F17" s="70" t="s">
        <v>207</v>
      </c>
      <c r="G17" s="59">
        <v>7276.85</v>
      </c>
      <c r="H17" s="59">
        <v>6083.14</v>
      </c>
      <c r="I17" s="60">
        <v>0.83595786638449332</v>
      </c>
      <c r="J17" s="66"/>
    </row>
    <row r="18" spans="1:10" ht="31.5">
      <c r="A18" s="52" t="s">
        <v>577</v>
      </c>
      <c r="B18" s="68">
        <v>904</v>
      </c>
      <c r="C18" s="56">
        <v>7</v>
      </c>
      <c r="D18" s="56">
        <v>3</v>
      </c>
      <c r="E18" s="69" t="s">
        <v>576</v>
      </c>
      <c r="F18" s="70" t="s">
        <v>207</v>
      </c>
      <c r="G18" s="59">
        <v>14.4</v>
      </c>
      <c r="H18" s="59">
        <v>7.2</v>
      </c>
      <c r="I18" s="60">
        <v>0.5</v>
      </c>
      <c r="J18" s="66"/>
    </row>
    <row r="19" spans="1:10" ht="31.5">
      <c r="A19" s="52" t="s">
        <v>286</v>
      </c>
      <c r="B19" s="68">
        <v>904</v>
      </c>
      <c r="C19" s="56">
        <v>7</v>
      </c>
      <c r="D19" s="56">
        <v>3</v>
      </c>
      <c r="E19" s="69" t="s">
        <v>576</v>
      </c>
      <c r="F19" s="70" t="s">
        <v>284</v>
      </c>
      <c r="G19" s="59">
        <v>14.4</v>
      </c>
      <c r="H19" s="59">
        <v>7.2</v>
      </c>
      <c r="I19" s="60">
        <v>0.5</v>
      </c>
      <c r="J19" s="66"/>
    </row>
    <row r="20" spans="1:10" ht="31.5">
      <c r="A20" s="52" t="s">
        <v>343</v>
      </c>
      <c r="B20" s="68">
        <v>904</v>
      </c>
      <c r="C20" s="56">
        <v>7</v>
      </c>
      <c r="D20" s="56">
        <v>3</v>
      </c>
      <c r="E20" s="69" t="s">
        <v>574</v>
      </c>
      <c r="F20" s="70" t="s">
        <v>207</v>
      </c>
      <c r="G20" s="59">
        <v>6762.45</v>
      </c>
      <c r="H20" s="59">
        <v>5575.94</v>
      </c>
      <c r="I20" s="60">
        <v>0.82454435892317135</v>
      </c>
      <c r="J20" s="66"/>
    </row>
    <row r="21" spans="1:10" ht="78.75">
      <c r="A21" s="52" t="s">
        <v>225</v>
      </c>
      <c r="B21" s="68">
        <v>904</v>
      </c>
      <c r="C21" s="56">
        <v>7</v>
      </c>
      <c r="D21" s="56">
        <v>3</v>
      </c>
      <c r="E21" s="69" t="s">
        <v>574</v>
      </c>
      <c r="F21" s="70" t="s">
        <v>224</v>
      </c>
      <c r="G21" s="59">
        <v>6310.52</v>
      </c>
      <c r="H21" s="59">
        <v>5298.34</v>
      </c>
      <c r="I21" s="60">
        <v>0.83960434322369626</v>
      </c>
      <c r="J21" s="66"/>
    </row>
    <row r="22" spans="1:10" ht="31.5">
      <c r="A22" s="52" t="s">
        <v>211</v>
      </c>
      <c r="B22" s="68">
        <v>904</v>
      </c>
      <c r="C22" s="56">
        <v>7</v>
      </c>
      <c r="D22" s="56">
        <v>3</v>
      </c>
      <c r="E22" s="69" t="s">
        <v>574</v>
      </c>
      <c r="F22" s="70" t="s">
        <v>208</v>
      </c>
      <c r="G22" s="59">
        <v>451.93</v>
      </c>
      <c r="H22" s="59">
        <v>277.61</v>
      </c>
      <c r="I22" s="60">
        <v>0.61427654725289316</v>
      </c>
      <c r="J22" s="66"/>
    </row>
    <row r="23" spans="1:10" ht="31.5">
      <c r="A23" s="52" t="s">
        <v>461</v>
      </c>
      <c r="B23" s="68">
        <v>904</v>
      </c>
      <c r="C23" s="56">
        <v>7</v>
      </c>
      <c r="D23" s="56">
        <v>3</v>
      </c>
      <c r="E23" s="69" t="s">
        <v>573</v>
      </c>
      <c r="F23" s="70" t="s">
        <v>207</v>
      </c>
      <c r="G23" s="59">
        <v>500</v>
      </c>
      <c r="H23" s="59">
        <v>500</v>
      </c>
      <c r="I23" s="60">
        <v>1</v>
      </c>
      <c r="J23" s="66"/>
    </row>
    <row r="24" spans="1:10" ht="31.5">
      <c r="A24" s="52" t="s">
        <v>211</v>
      </c>
      <c r="B24" s="68">
        <v>904</v>
      </c>
      <c r="C24" s="56">
        <v>7</v>
      </c>
      <c r="D24" s="56">
        <v>3</v>
      </c>
      <c r="E24" s="69" t="s">
        <v>573</v>
      </c>
      <c r="F24" s="70" t="s">
        <v>208</v>
      </c>
      <c r="G24" s="59">
        <v>500</v>
      </c>
      <c r="H24" s="59">
        <v>500</v>
      </c>
      <c r="I24" s="60">
        <v>1</v>
      </c>
      <c r="J24" s="66"/>
    </row>
    <row r="25" spans="1:10" ht="78.75">
      <c r="A25" s="52" t="s">
        <v>566</v>
      </c>
      <c r="B25" s="68">
        <v>904</v>
      </c>
      <c r="C25" s="56">
        <v>7</v>
      </c>
      <c r="D25" s="56">
        <v>3</v>
      </c>
      <c r="E25" s="69" t="s">
        <v>565</v>
      </c>
      <c r="F25" s="70" t="s">
        <v>207</v>
      </c>
      <c r="G25" s="59">
        <v>20</v>
      </c>
      <c r="H25" s="59">
        <v>0</v>
      </c>
      <c r="I25" s="60">
        <v>0</v>
      </c>
      <c r="J25" s="66"/>
    </row>
    <row r="26" spans="1:10" ht="63">
      <c r="A26" s="52" t="s">
        <v>540</v>
      </c>
      <c r="B26" s="68">
        <v>904</v>
      </c>
      <c r="C26" s="56">
        <v>7</v>
      </c>
      <c r="D26" s="56">
        <v>3</v>
      </c>
      <c r="E26" s="69" t="s">
        <v>539</v>
      </c>
      <c r="F26" s="70" t="s">
        <v>207</v>
      </c>
      <c r="G26" s="59">
        <v>20</v>
      </c>
      <c r="H26" s="59">
        <v>0</v>
      </c>
      <c r="I26" s="60">
        <v>0</v>
      </c>
      <c r="J26" s="66"/>
    </row>
    <row r="27" spans="1:10" ht="52.9" customHeight="1">
      <c r="A27" s="52" t="s">
        <v>538</v>
      </c>
      <c r="B27" s="68">
        <v>904</v>
      </c>
      <c r="C27" s="56">
        <v>7</v>
      </c>
      <c r="D27" s="56">
        <v>3</v>
      </c>
      <c r="E27" s="69" t="s">
        <v>537</v>
      </c>
      <c r="F27" s="70" t="s">
        <v>207</v>
      </c>
      <c r="G27" s="59">
        <v>20</v>
      </c>
      <c r="H27" s="59">
        <v>0</v>
      </c>
      <c r="I27" s="60">
        <v>0</v>
      </c>
      <c r="J27" s="66"/>
    </row>
    <row r="28" spans="1:10" ht="70.150000000000006" customHeight="1">
      <c r="A28" s="52" t="s">
        <v>532</v>
      </c>
      <c r="B28" s="68">
        <v>904</v>
      </c>
      <c r="C28" s="56">
        <v>7</v>
      </c>
      <c r="D28" s="56">
        <v>3</v>
      </c>
      <c r="E28" s="69" t="s">
        <v>535</v>
      </c>
      <c r="F28" s="70" t="s">
        <v>207</v>
      </c>
      <c r="G28" s="59">
        <v>20</v>
      </c>
      <c r="H28" s="59">
        <v>0</v>
      </c>
      <c r="I28" s="60">
        <v>0</v>
      </c>
      <c r="J28" s="66"/>
    </row>
    <row r="29" spans="1:10" ht="31.5">
      <c r="A29" s="52" t="s">
        <v>211</v>
      </c>
      <c r="B29" s="68">
        <v>904</v>
      </c>
      <c r="C29" s="56">
        <v>7</v>
      </c>
      <c r="D29" s="56">
        <v>3</v>
      </c>
      <c r="E29" s="69" t="s">
        <v>535</v>
      </c>
      <c r="F29" s="70" t="s">
        <v>208</v>
      </c>
      <c r="G29" s="59">
        <v>20</v>
      </c>
      <c r="H29" s="59">
        <v>0</v>
      </c>
      <c r="I29" s="60">
        <v>0</v>
      </c>
      <c r="J29" s="66"/>
    </row>
    <row r="30" spans="1:10" s="54" customFormat="1" ht="31.5">
      <c r="A30" s="53" t="s">
        <v>271</v>
      </c>
      <c r="B30" s="71">
        <v>904</v>
      </c>
      <c r="C30" s="55">
        <v>7</v>
      </c>
      <c r="D30" s="55">
        <v>5</v>
      </c>
      <c r="E30" s="72" t="s">
        <v>207</v>
      </c>
      <c r="F30" s="73" t="s">
        <v>207</v>
      </c>
      <c r="G30" s="57">
        <v>38.46</v>
      </c>
      <c r="H30" s="57">
        <v>7.12</v>
      </c>
      <c r="I30" s="58">
        <v>0.18512740509620385</v>
      </c>
      <c r="J30" s="74"/>
    </row>
    <row r="31" spans="1:10" ht="54" customHeight="1">
      <c r="A31" s="52" t="s">
        <v>603</v>
      </c>
      <c r="B31" s="68">
        <v>904</v>
      </c>
      <c r="C31" s="56">
        <v>7</v>
      </c>
      <c r="D31" s="56">
        <v>5</v>
      </c>
      <c r="E31" s="69" t="s">
        <v>602</v>
      </c>
      <c r="F31" s="70" t="s">
        <v>207</v>
      </c>
      <c r="G31" s="59">
        <v>38.46</v>
      </c>
      <c r="H31" s="59">
        <v>7.12</v>
      </c>
      <c r="I31" s="60">
        <v>0.18512740509620385</v>
      </c>
      <c r="J31" s="66"/>
    </row>
    <row r="32" spans="1:10" ht="63">
      <c r="A32" s="52" t="s">
        <v>601</v>
      </c>
      <c r="B32" s="68">
        <v>904</v>
      </c>
      <c r="C32" s="56">
        <v>7</v>
      </c>
      <c r="D32" s="56">
        <v>5</v>
      </c>
      <c r="E32" s="69" t="s">
        <v>600</v>
      </c>
      <c r="F32" s="70" t="s">
        <v>207</v>
      </c>
      <c r="G32" s="59">
        <v>38.46</v>
      </c>
      <c r="H32" s="59">
        <v>7.12</v>
      </c>
      <c r="I32" s="60">
        <v>0.18512740509620385</v>
      </c>
      <c r="J32" s="66"/>
    </row>
    <row r="33" spans="1:10">
      <c r="A33" s="52" t="s">
        <v>599</v>
      </c>
      <c r="B33" s="68">
        <v>904</v>
      </c>
      <c r="C33" s="56">
        <v>7</v>
      </c>
      <c r="D33" s="56">
        <v>5</v>
      </c>
      <c r="E33" s="69" t="s">
        <v>598</v>
      </c>
      <c r="F33" s="70" t="s">
        <v>207</v>
      </c>
      <c r="G33" s="59">
        <v>8.3000000000000007</v>
      </c>
      <c r="H33" s="59">
        <v>2.96</v>
      </c>
      <c r="I33" s="60">
        <v>0.35662650602409635</v>
      </c>
      <c r="J33" s="66"/>
    </row>
    <row r="34" spans="1:10" ht="31.5">
      <c r="A34" s="52" t="s">
        <v>345</v>
      </c>
      <c r="B34" s="68">
        <v>904</v>
      </c>
      <c r="C34" s="56">
        <v>7</v>
      </c>
      <c r="D34" s="56">
        <v>5</v>
      </c>
      <c r="E34" s="69" t="s">
        <v>597</v>
      </c>
      <c r="F34" s="70" t="s">
        <v>207</v>
      </c>
      <c r="G34" s="59">
        <v>8.3000000000000007</v>
      </c>
      <c r="H34" s="59">
        <v>2.96</v>
      </c>
      <c r="I34" s="60">
        <v>0.35662650602409635</v>
      </c>
      <c r="J34" s="66"/>
    </row>
    <row r="35" spans="1:10" ht="31.5">
      <c r="A35" s="52" t="s">
        <v>211</v>
      </c>
      <c r="B35" s="68">
        <v>904</v>
      </c>
      <c r="C35" s="56">
        <v>7</v>
      </c>
      <c r="D35" s="56">
        <v>5</v>
      </c>
      <c r="E35" s="69" t="s">
        <v>597</v>
      </c>
      <c r="F35" s="70" t="s">
        <v>208</v>
      </c>
      <c r="G35" s="59">
        <v>8.3000000000000007</v>
      </c>
      <c r="H35" s="59">
        <v>2.96</v>
      </c>
      <c r="I35" s="60">
        <v>0.35662650602409635</v>
      </c>
      <c r="J35" s="66"/>
    </row>
    <row r="36" spans="1:10" ht="31.5">
      <c r="A36" s="52" t="s">
        <v>595</v>
      </c>
      <c r="B36" s="68">
        <v>904</v>
      </c>
      <c r="C36" s="56">
        <v>7</v>
      </c>
      <c r="D36" s="56">
        <v>5</v>
      </c>
      <c r="E36" s="69" t="s">
        <v>594</v>
      </c>
      <c r="F36" s="70" t="s">
        <v>207</v>
      </c>
      <c r="G36" s="59">
        <v>4.16</v>
      </c>
      <c r="H36" s="59">
        <v>4.16</v>
      </c>
      <c r="I36" s="60">
        <v>1</v>
      </c>
      <c r="J36" s="66"/>
    </row>
    <row r="37" spans="1:10" ht="31.5">
      <c r="A37" s="52" t="s">
        <v>345</v>
      </c>
      <c r="B37" s="68">
        <v>904</v>
      </c>
      <c r="C37" s="56">
        <v>7</v>
      </c>
      <c r="D37" s="56">
        <v>5</v>
      </c>
      <c r="E37" s="69" t="s">
        <v>593</v>
      </c>
      <c r="F37" s="70" t="s">
        <v>207</v>
      </c>
      <c r="G37" s="59">
        <v>4.16</v>
      </c>
      <c r="H37" s="59">
        <v>4.16</v>
      </c>
      <c r="I37" s="60">
        <v>1</v>
      </c>
      <c r="J37" s="66"/>
    </row>
    <row r="38" spans="1:10" ht="31.5">
      <c r="A38" s="52" t="s">
        <v>211</v>
      </c>
      <c r="B38" s="68">
        <v>904</v>
      </c>
      <c r="C38" s="56">
        <v>7</v>
      </c>
      <c r="D38" s="56">
        <v>5</v>
      </c>
      <c r="E38" s="69" t="s">
        <v>593</v>
      </c>
      <c r="F38" s="70" t="s">
        <v>208</v>
      </c>
      <c r="G38" s="59">
        <v>4.16</v>
      </c>
      <c r="H38" s="59">
        <v>4.16</v>
      </c>
      <c r="I38" s="60">
        <v>1</v>
      </c>
      <c r="J38" s="66"/>
    </row>
    <row r="39" spans="1:10" ht="31.5">
      <c r="A39" s="52" t="s">
        <v>588</v>
      </c>
      <c r="B39" s="68">
        <v>904</v>
      </c>
      <c r="C39" s="56">
        <v>7</v>
      </c>
      <c r="D39" s="56">
        <v>5</v>
      </c>
      <c r="E39" s="69" t="s">
        <v>587</v>
      </c>
      <c r="F39" s="70" t="s">
        <v>207</v>
      </c>
      <c r="G39" s="59">
        <v>10</v>
      </c>
      <c r="H39" s="59">
        <v>0</v>
      </c>
      <c r="I39" s="60">
        <v>0</v>
      </c>
      <c r="J39" s="66"/>
    </row>
    <row r="40" spans="1:10" ht="31.5">
      <c r="A40" s="52" t="s">
        <v>345</v>
      </c>
      <c r="B40" s="68">
        <v>904</v>
      </c>
      <c r="C40" s="56">
        <v>7</v>
      </c>
      <c r="D40" s="56">
        <v>5</v>
      </c>
      <c r="E40" s="69" t="s">
        <v>584</v>
      </c>
      <c r="F40" s="70" t="s">
        <v>207</v>
      </c>
      <c r="G40" s="59">
        <v>10</v>
      </c>
      <c r="H40" s="59">
        <v>0</v>
      </c>
      <c r="I40" s="60">
        <v>0</v>
      </c>
      <c r="J40" s="66"/>
    </row>
    <row r="41" spans="1:10" ht="31.5">
      <c r="A41" s="52" t="s">
        <v>211</v>
      </c>
      <c r="B41" s="68">
        <v>904</v>
      </c>
      <c r="C41" s="56">
        <v>7</v>
      </c>
      <c r="D41" s="56">
        <v>5</v>
      </c>
      <c r="E41" s="69" t="s">
        <v>584</v>
      </c>
      <c r="F41" s="70" t="s">
        <v>208</v>
      </c>
      <c r="G41" s="59">
        <v>10</v>
      </c>
      <c r="H41" s="59">
        <v>0</v>
      </c>
      <c r="I41" s="60">
        <v>0</v>
      </c>
      <c r="J41" s="66"/>
    </row>
    <row r="42" spans="1:10" ht="47.25">
      <c r="A42" s="52" t="s">
        <v>579</v>
      </c>
      <c r="B42" s="68">
        <v>904</v>
      </c>
      <c r="C42" s="56">
        <v>7</v>
      </c>
      <c r="D42" s="56">
        <v>5</v>
      </c>
      <c r="E42" s="69" t="s">
        <v>578</v>
      </c>
      <c r="F42" s="70" t="s">
        <v>207</v>
      </c>
      <c r="G42" s="59">
        <v>16</v>
      </c>
      <c r="H42" s="59">
        <v>0</v>
      </c>
      <c r="I42" s="60">
        <v>0</v>
      </c>
      <c r="J42" s="66"/>
    </row>
    <row r="43" spans="1:10" ht="31.5">
      <c r="A43" s="52" t="s">
        <v>345</v>
      </c>
      <c r="B43" s="68">
        <v>904</v>
      </c>
      <c r="C43" s="56">
        <v>7</v>
      </c>
      <c r="D43" s="56">
        <v>5</v>
      </c>
      <c r="E43" s="69" t="s">
        <v>575</v>
      </c>
      <c r="F43" s="70" t="s">
        <v>207</v>
      </c>
      <c r="G43" s="59">
        <v>16</v>
      </c>
      <c r="H43" s="59">
        <v>0</v>
      </c>
      <c r="I43" s="60">
        <v>0</v>
      </c>
      <c r="J43" s="66"/>
    </row>
    <row r="44" spans="1:10" ht="31.5">
      <c r="A44" s="52" t="s">
        <v>211</v>
      </c>
      <c r="B44" s="68">
        <v>904</v>
      </c>
      <c r="C44" s="56">
        <v>7</v>
      </c>
      <c r="D44" s="56">
        <v>5</v>
      </c>
      <c r="E44" s="69" t="s">
        <v>575</v>
      </c>
      <c r="F44" s="70" t="s">
        <v>208</v>
      </c>
      <c r="G44" s="59">
        <v>16</v>
      </c>
      <c r="H44" s="59">
        <v>0</v>
      </c>
      <c r="I44" s="60">
        <v>0</v>
      </c>
      <c r="J44" s="66"/>
    </row>
    <row r="45" spans="1:10" s="54" customFormat="1">
      <c r="A45" s="53" t="s">
        <v>693</v>
      </c>
      <c r="B45" s="71">
        <v>904</v>
      </c>
      <c r="C45" s="55">
        <v>8</v>
      </c>
      <c r="D45" s="55">
        <v>0</v>
      </c>
      <c r="E45" s="72" t="s">
        <v>207</v>
      </c>
      <c r="F45" s="73" t="s">
        <v>207</v>
      </c>
      <c r="G45" s="57">
        <v>32241.62</v>
      </c>
      <c r="H45" s="57">
        <v>25275.68</v>
      </c>
      <c r="I45" s="58">
        <v>0.78394571984906469</v>
      </c>
      <c r="J45" s="74"/>
    </row>
    <row r="46" spans="1:10" s="54" customFormat="1">
      <c r="A46" s="53" t="s">
        <v>270</v>
      </c>
      <c r="B46" s="71">
        <v>904</v>
      </c>
      <c r="C46" s="55">
        <v>8</v>
      </c>
      <c r="D46" s="55">
        <v>1</v>
      </c>
      <c r="E46" s="72" t="s">
        <v>207</v>
      </c>
      <c r="F46" s="73" t="s">
        <v>207</v>
      </c>
      <c r="G46" s="57">
        <v>30950.13</v>
      </c>
      <c r="H46" s="57">
        <v>24154.54</v>
      </c>
      <c r="I46" s="58">
        <v>0.78043420173033196</v>
      </c>
      <c r="J46" s="74"/>
    </row>
    <row r="47" spans="1:10" ht="48" customHeight="1">
      <c r="A47" s="52" t="s">
        <v>603</v>
      </c>
      <c r="B47" s="68">
        <v>904</v>
      </c>
      <c r="C47" s="56">
        <v>8</v>
      </c>
      <c r="D47" s="56">
        <v>1</v>
      </c>
      <c r="E47" s="69" t="s">
        <v>602</v>
      </c>
      <c r="F47" s="70" t="s">
        <v>207</v>
      </c>
      <c r="G47" s="59">
        <v>30570.13</v>
      </c>
      <c r="H47" s="59">
        <v>24058.05</v>
      </c>
      <c r="I47" s="60">
        <v>0.78697898896733509</v>
      </c>
      <c r="J47" s="66"/>
    </row>
    <row r="48" spans="1:10" ht="63">
      <c r="A48" s="52" t="s">
        <v>601</v>
      </c>
      <c r="B48" s="68">
        <v>904</v>
      </c>
      <c r="C48" s="56">
        <v>8</v>
      </c>
      <c r="D48" s="56">
        <v>1</v>
      </c>
      <c r="E48" s="69" t="s">
        <v>600</v>
      </c>
      <c r="F48" s="70" t="s">
        <v>207</v>
      </c>
      <c r="G48" s="59">
        <v>30570.13</v>
      </c>
      <c r="H48" s="59">
        <v>24058.05</v>
      </c>
      <c r="I48" s="60">
        <v>0.78697898896733509</v>
      </c>
      <c r="J48" s="66"/>
    </row>
    <row r="49" spans="1:10">
      <c r="A49" s="52" t="s">
        <v>599</v>
      </c>
      <c r="B49" s="68">
        <v>904</v>
      </c>
      <c r="C49" s="56">
        <v>8</v>
      </c>
      <c r="D49" s="56">
        <v>1</v>
      </c>
      <c r="E49" s="69" t="s">
        <v>598</v>
      </c>
      <c r="F49" s="70" t="s">
        <v>207</v>
      </c>
      <c r="G49" s="59">
        <v>1925.34</v>
      </c>
      <c r="H49" s="59">
        <v>1574.78</v>
      </c>
      <c r="I49" s="60">
        <v>0.81792306813342064</v>
      </c>
      <c r="J49" s="66"/>
    </row>
    <row r="50" spans="1:10" ht="31.5">
      <c r="A50" s="52" t="s">
        <v>343</v>
      </c>
      <c r="B50" s="68">
        <v>904</v>
      </c>
      <c r="C50" s="56">
        <v>8</v>
      </c>
      <c r="D50" s="56">
        <v>1</v>
      </c>
      <c r="E50" s="69" t="s">
        <v>596</v>
      </c>
      <c r="F50" s="70" t="s">
        <v>207</v>
      </c>
      <c r="G50" s="59">
        <v>1925.34</v>
      </c>
      <c r="H50" s="59">
        <v>1574.78</v>
      </c>
      <c r="I50" s="60">
        <v>0.81792306813342064</v>
      </c>
      <c r="J50" s="66"/>
    </row>
    <row r="51" spans="1:10" ht="78.75">
      <c r="A51" s="52" t="s">
        <v>225</v>
      </c>
      <c r="B51" s="68">
        <v>904</v>
      </c>
      <c r="C51" s="56">
        <v>8</v>
      </c>
      <c r="D51" s="56">
        <v>1</v>
      </c>
      <c r="E51" s="69" t="s">
        <v>596</v>
      </c>
      <c r="F51" s="70" t="s">
        <v>224</v>
      </c>
      <c r="G51" s="59">
        <v>1672.26</v>
      </c>
      <c r="H51" s="59">
        <v>1397.47</v>
      </c>
      <c r="I51" s="60">
        <v>0.83567746642268548</v>
      </c>
      <c r="J51" s="66"/>
    </row>
    <row r="52" spans="1:10" ht="31.5">
      <c r="A52" s="52" t="s">
        <v>211</v>
      </c>
      <c r="B52" s="68">
        <v>904</v>
      </c>
      <c r="C52" s="56">
        <v>8</v>
      </c>
      <c r="D52" s="56">
        <v>1</v>
      </c>
      <c r="E52" s="69" t="s">
        <v>596</v>
      </c>
      <c r="F52" s="70" t="s">
        <v>208</v>
      </c>
      <c r="G52" s="59">
        <v>245.64</v>
      </c>
      <c r="H52" s="59">
        <v>173.59</v>
      </c>
      <c r="I52" s="60">
        <v>0.70668457905878523</v>
      </c>
      <c r="J52" s="66"/>
    </row>
    <row r="53" spans="1:10">
      <c r="A53" s="52" t="s">
        <v>218</v>
      </c>
      <c r="B53" s="68">
        <v>904</v>
      </c>
      <c r="C53" s="56">
        <v>8</v>
      </c>
      <c r="D53" s="56">
        <v>1</v>
      </c>
      <c r="E53" s="69" t="s">
        <v>596</v>
      </c>
      <c r="F53" s="70" t="s">
        <v>215</v>
      </c>
      <c r="G53" s="59">
        <v>7.44</v>
      </c>
      <c r="H53" s="59">
        <v>3.72</v>
      </c>
      <c r="I53" s="60">
        <v>0.5</v>
      </c>
      <c r="J53" s="66"/>
    </row>
    <row r="54" spans="1:10" ht="31.5">
      <c r="A54" s="52" t="s">
        <v>595</v>
      </c>
      <c r="B54" s="68">
        <v>904</v>
      </c>
      <c r="C54" s="56">
        <v>8</v>
      </c>
      <c r="D54" s="56">
        <v>1</v>
      </c>
      <c r="E54" s="69" t="s">
        <v>594</v>
      </c>
      <c r="F54" s="70" t="s">
        <v>207</v>
      </c>
      <c r="G54" s="59">
        <v>17542.53</v>
      </c>
      <c r="H54" s="59">
        <v>13809.12</v>
      </c>
      <c r="I54" s="60">
        <v>0.78717950033433048</v>
      </c>
      <c r="J54" s="66"/>
    </row>
    <row r="55" spans="1:10" ht="31.5">
      <c r="A55" s="52" t="s">
        <v>343</v>
      </c>
      <c r="B55" s="68">
        <v>904</v>
      </c>
      <c r="C55" s="56">
        <v>8</v>
      </c>
      <c r="D55" s="56">
        <v>1</v>
      </c>
      <c r="E55" s="69" t="s">
        <v>592</v>
      </c>
      <c r="F55" s="70" t="s">
        <v>207</v>
      </c>
      <c r="G55" s="59">
        <v>16696.28</v>
      </c>
      <c r="H55" s="59">
        <v>12962.88</v>
      </c>
      <c r="I55" s="60">
        <v>0.77639330437678333</v>
      </c>
      <c r="J55" s="66"/>
    </row>
    <row r="56" spans="1:10" ht="78.75">
      <c r="A56" s="52" t="s">
        <v>225</v>
      </c>
      <c r="B56" s="68">
        <v>904</v>
      </c>
      <c r="C56" s="56">
        <v>8</v>
      </c>
      <c r="D56" s="56">
        <v>1</v>
      </c>
      <c r="E56" s="69" t="s">
        <v>592</v>
      </c>
      <c r="F56" s="70" t="s">
        <v>224</v>
      </c>
      <c r="G56" s="59">
        <v>14311.85</v>
      </c>
      <c r="H56" s="59">
        <v>11685.4</v>
      </c>
      <c r="I56" s="60">
        <v>0.81648424207911618</v>
      </c>
      <c r="J56" s="66"/>
    </row>
    <row r="57" spans="1:10" ht="31.5">
      <c r="A57" s="52" t="s">
        <v>211</v>
      </c>
      <c r="B57" s="68">
        <v>904</v>
      </c>
      <c r="C57" s="56">
        <v>8</v>
      </c>
      <c r="D57" s="56">
        <v>1</v>
      </c>
      <c r="E57" s="69" t="s">
        <v>592</v>
      </c>
      <c r="F57" s="70" t="s">
        <v>208</v>
      </c>
      <c r="G57" s="59">
        <v>2371.15</v>
      </c>
      <c r="H57" s="59">
        <v>1267.8599999999999</v>
      </c>
      <c r="I57" s="60">
        <v>0.53470257048267711</v>
      </c>
      <c r="J57" s="66"/>
    </row>
    <row r="58" spans="1:10">
      <c r="A58" s="52" t="s">
        <v>218</v>
      </c>
      <c r="B58" s="68">
        <v>904</v>
      </c>
      <c r="C58" s="56">
        <v>8</v>
      </c>
      <c r="D58" s="56">
        <v>1</v>
      </c>
      <c r="E58" s="69" t="s">
        <v>592</v>
      </c>
      <c r="F58" s="70" t="s">
        <v>215</v>
      </c>
      <c r="G58" s="59">
        <v>13.28</v>
      </c>
      <c r="H58" s="59">
        <v>9.61</v>
      </c>
      <c r="I58" s="60">
        <v>0.72364457831325302</v>
      </c>
      <c r="J58" s="66"/>
    </row>
    <row r="59" spans="1:10" ht="62.45" customHeight="1">
      <c r="A59" s="52" t="s">
        <v>591</v>
      </c>
      <c r="B59" s="68">
        <v>904</v>
      </c>
      <c r="C59" s="56">
        <v>8</v>
      </c>
      <c r="D59" s="56">
        <v>1</v>
      </c>
      <c r="E59" s="69" t="s">
        <v>590</v>
      </c>
      <c r="F59" s="70" t="s">
        <v>207</v>
      </c>
      <c r="G59" s="59">
        <v>103.2</v>
      </c>
      <c r="H59" s="59">
        <v>103.2</v>
      </c>
      <c r="I59" s="60">
        <v>1</v>
      </c>
      <c r="J59" s="66"/>
    </row>
    <row r="60" spans="1:10" ht="31.5">
      <c r="A60" s="52" t="s">
        <v>211</v>
      </c>
      <c r="B60" s="68">
        <v>904</v>
      </c>
      <c r="C60" s="56">
        <v>8</v>
      </c>
      <c r="D60" s="56">
        <v>1</v>
      </c>
      <c r="E60" s="69" t="s">
        <v>590</v>
      </c>
      <c r="F60" s="70" t="s">
        <v>208</v>
      </c>
      <c r="G60" s="59">
        <v>103.2</v>
      </c>
      <c r="H60" s="59">
        <v>103.2</v>
      </c>
      <c r="I60" s="60">
        <v>1</v>
      </c>
      <c r="J60" s="66"/>
    </row>
    <row r="61" spans="1:10" ht="31.5">
      <c r="A61" s="52" t="s">
        <v>461</v>
      </c>
      <c r="B61" s="68">
        <v>904</v>
      </c>
      <c r="C61" s="56">
        <v>8</v>
      </c>
      <c r="D61" s="56">
        <v>1</v>
      </c>
      <c r="E61" s="69" t="s">
        <v>589</v>
      </c>
      <c r="F61" s="70" t="s">
        <v>207</v>
      </c>
      <c r="G61" s="59">
        <v>743.05</v>
      </c>
      <c r="H61" s="59">
        <v>743.05</v>
      </c>
      <c r="I61" s="60">
        <v>1</v>
      </c>
      <c r="J61" s="66"/>
    </row>
    <row r="62" spans="1:10" ht="31.5">
      <c r="A62" s="52" t="s">
        <v>211</v>
      </c>
      <c r="B62" s="68">
        <v>904</v>
      </c>
      <c r="C62" s="56">
        <v>8</v>
      </c>
      <c r="D62" s="56">
        <v>1</v>
      </c>
      <c r="E62" s="69" t="s">
        <v>589</v>
      </c>
      <c r="F62" s="70" t="s">
        <v>208</v>
      </c>
      <c r="G62" s="59">
        <v>743.05</v>
      </c>
      <c r="H62" s="59">
        <v>743.05</v>
      </c>
      <c r="I62" s="60">
        <v>1</v>
      </c>
      <c r="J62" s="66"/>
    </row>
    <row r="63" spans="1:10" ht="31.5">
      <c r="A63" s="52" t="s">
        <v>588</v>
      </c>
      <c r="B63" s="68">
        <v>904</v>
      </c>
      <c r="C63" s="56">
        <v>8</v>
      </c>
      <c r="D63" s="56">
        <v>1</v>
      </c>
      <c r="E63" s="69" t="s">
        <v>587</v>
      </c>
      <c r="F63" s="70" t="s">
        <v>207</v>
      </c>
      <c r="G63" s="59">
        <v>11102.26</v>
      </c>
      <c r="H63" s="59">
        <v>8674.15</v>
      </c>
      <c r="I63" s="60">
        <v>0.78129588029824548</v>
      </c>
      <c r="J63" s="66"/>
    </row>
    <row r="64" spans="1:10" ht="47.25">
      <c r="A64" s="52" t="s">
        <v>586</v>
      </c>
      <c r="B64" s="68">
        <v>904</v>
      </c>
      <c r="C64" s="56">
        <v>8</v>
      </c>
      <c r="D64" s="56">
        <v>1</v>
      </c>
      <c r="E64" s="69" t="s">
        <v>585</v>
      </c>
      <c r="F64" s="70" t="s">
        <v>207</v>
      </c>
      <c r="G64" s="59">
        <v>292</v>
      </c>
      <c r="H64" s="59">
        <v>224.08</v>
      </c>
      <c r="I64" s="60">
        <v>0.76739726027397259</v>
      </c>
      <c r="J64" s="66"/>
    </row>
    <row r="65" spans="1:10" ht="31.5">
      <c r="A65" s="52" t="s">
        <v>211</v>
      </c>
      <c r="B65" s="68">
        <v>904</v>
      </c>
      <c r="C65" s="56">
        <v>8</v>
      </c>
      <c r="D65" s="56">
        <v>1</v>
      </c>
      <c r="E65" s="69" t="s">
        <v>585</v>
      </c>
      <c r="F65" s="70" t="s">
        <v>208</v>
      </c>
      <c r="G65" s="59">
        <v>292</v>
      </c>
      <c r="H65" s="59">
        <v>224.08</v>
      </c>
      <c r="I65" s="60">
        <v>0.76739726027397259</v>
      </c>
      <c r="J65" s="66"/>
    </row>
    <row r="66" spans="1:10" ht="31.5">
      <c r="A66" s="52" t="s">
        <v>343</v>
      </c>
      <c r="B66" s="68">
        <v>904</v>
      </c>
      <c r="C66" s="56">
        <v>8</v>
      </c>
      <c r="D66" s="56">
        <v>1</v>
      </c>
      <c r="E66" s="69" t="s">
        <v>583</v>
      </c>
      <c r="F66" s="70" t="s">
        <v>207</v>
      </c>
      <c r="G66" s="59">
        <v>9400.7099999999991</v>
      </c>
      <c r="H66" s="59">
        <v>7265.6</v>
      </c>
      <c r="I66" s="60">
        <v>0.77287779327306139</v>
      </c>
      <c r="J66" s="66"/>
    </row>
    <row r="67" spans="1:10" ht="78.75">
      <c r="A67" s="52" t="s">
        <v>225</v>
      </c>
      <c r="B67" s="68">
        <v>904</v>
      </c>
      <c r="C67" s="56">
        <v>8</v>
      </c>
      <c r="D67" s="56">
        <v>1</v>
      </c>
      <c r="E67" s="69" t="s">
        <v>583</v>
      </c>
      <c r="F67" s="70" t="s">
        <v>224</v>
      </c>
      <c r="G67" s="59">
        <v>8518.77</v>
      </c>
      <c r="H67" s="59">
        <v>6575.69</v>
      </c>
      <c r="I67" s="60">
        <v>0.77190603807826708</v>
      </c>
      <c r="J67" s="66"/>
    </row>
    <row r="68" spans="1:10" ht="31.5">
      <c r="A68" s="52" t="s">
        <v>211</v>
      </c>
      <c r="B68" s="68">
        <v>904</v>
      </c>
      <c r="C68" s="56">
        <v>8</v>
      </c>
      <c r="D68" s="56">
        <v>1</v>
      </c>
      <c r="E68" s="69" t="s">
        <v>583</v>
      </c>
      <c r="F68" s="70" t="s">
        <v>208</v>
      </c>
      <c r="G68" s="59">
        <v>861.99</v>
      </c>
      <c r="H68" s="59">
        <v>679.99</v>
      </c>
      <c r="I68" s="60">
        <v>0.78886065963642271</v>
      </c>
      <c r="J68" s="66"/>
    </row>
    <row r="69" spans="1:10">
      <c r="A69" s="52" t="s">
        <v>218</v>
      </c>
      <c r="B69" s="68">
        <v>904</v>
      </c>
      <c r="C69" s="56">
        <v>8</v>
      </c>
      <c r="D69" s="56">
        <v>1</v>
      </c>
      <c r="E69" s="69" t="s">
        <v>583</v>
      </c>
      <c r="F69" s="70" t="s">
        <v>215</v>
      </c>
      <c r="G69" s="59">
        <v>19.95</v>
      </c>
      <c r="H69" s="59">
        <v>9.92</v>
      </c>
      <c r="I69" s="60">
        <v>0.4972431077694236</v>
      </c>
      <c r="J69" s="66"/>
    </row>
    <row r="70" spans="1:10" ht="51.6" customHeight="1">
      <c r="A70" s="52" t="s">
        <v>582</v>
      </c>
      <c r="B70" s="68">
        <v>904</v>
      </c>
      <c r="C70" s="56">
        <v>8</v>
      </c>
      <c r="D70" s="56">
        <v>1</v>
      </c>
      <c r="E70" s="69" t="s">
        <v>581</v>
      </c>
      <c r="F70" s="70" t="s">
        <v>207</v>
      </c>
      <c r="G70" s="59">
        <v>925.46</v>
      </c>
      <c r="H70" s="59">
        <v>700.37</v>
      </c>
      <c r="I70" s="60">
        <v>0.75678041190326972</v>
      </c>
      <c r="J70" s="66"/>
    </row>
    <row r="71" spans="1:10" ht="31.5">
      <c r="A71" s="52" t="s">
        <v>211</v>
      </c>
      <c r="B71" s="68">
        <v>904</v>
      </c>
      <c r="C71" s="56">
        <v>8</v>
      </c>
      <c r="D71" s="56">
        <v>1</v>
      </c>
      <c r="E71" s="69" t="s">
        <v>581</v>
      </c>
      <c r="F71" s="70" t="s">
        <v>208</v>
      </c>
      <c r="G71" s="59">
        <v>925.46</v>
      </c>
      <c r="H71" s="59">
        <v>700.37</v>
      </c>
      <c r="I71" s="60">
        <v>0.75678041190326972</v>
      </c>
      <c r="J71" s="66"/>
    </row>
    <row r="72" spans="1:10" ht="31.5">
      <c r="A72" s="52" t="s">
        <v>461</v>
      </c>
      <c r="B72" s="68">
        <v>904</v>
      </c>
      <c r="C72" s="56">
        <v>8</v>
      </c>
      <c r="D72" s="56">
        <v>1</v>
      </c>
      <c r="E72" s="69" t="s">
        <v>580</v>
      </c>
      <c r="F72" s="70" t="s">
        <v>207</v>
      </c>
      <c r="G72" s="59">
        <v>484.09</v>
      </c>
      <c r="H72" s="59">
        <v>484.09</v>
      </c>
      <c r="I72" s="60">
        <v>1</v>
      </c>
      <c r="J72" s="66"/>
    </row>
    <row r="73" spans="1:10" ht="31.5">
      <c r="A73" s="52" t="s">
        <v>211</v>
      </c>
      <c r="B73" s="68">
        <v>904</v>
      </c>
      <c r="C73" s="56">
        <v>8</v>
      </c>
      <c r="D73" s="56">
        <v>1</v>
      </c>
      <c r="E73" s="69" t="s">
        <v>580</v>
      </c>
      <c r="F73" s="70" t="s">
        <v>208</v>
      </c>
      <c r="G73" s="59">
        <v>484.09</v>
      </c>
      <c r="H73" s="59">
        <v>484.09</v>
      </c>
      <c r="I73" s="60">
        <v>1</v>
      </c>
      <c r="J73" s="66"/>
    </row>
    <row r="74" spans="1:10" ht="78.75">
      <c r="A74" s="52" t="s">
        <v>566</v>
      </c>
      <c r="B74" s="68">
        <v>904</v>
      </c>
      <c r="C74" s="56">
        <v>8</v>
      </c>
      <c r="D74" s="56">
        <v>1</v>
      </c>
      <c r="E74" s="69" t="s">
        <v>565</v>
      </c>
      <c r="F74" s="70" t="s">
        <v>207</v>
      </c>
      <c r="G74" s="59">
        <v>380</v>
      </c>
      <c r="H74" s="59">
        <v>96.5</v>
      </c>
      <c r="I74" s="60">
        <v>0.25394736842105264</v>
      </c>
      <c r="J74" s="66"/>
    </row>
    <row r="75" spans="1:10" ht="63">
      <c r="A75" s="52" t="s">
        <v>540</v>
      </c>
      <c r="B75" s="68">
        <v>904</v>
      </c>
      <c r="C75" s="56">
        <v>8</v>
      </c>
      <c r="D75" s="56">
        <v>1</v>
      </c>
      <c r="E75" s="69" t="s">
        <v>539</v>
      </c>
      <c r="F75" s="70" t="s">
        <v>207</v>
      </c>
      <c r="G75" s="59">
        <v>380</v>
      </c>
      <c r="H75" s="59">
        <v>96.5</v>
      </c>
      <c r="I75" s="60">
        <v>0.25394736842105264</v>
      </c>
      <c r="J75" s="66"/>
    </row>
    <row r="76" spans="1:10" ht="50.45" customHeight="1">
      <c r="A76" s="52" t="s">
        <v>538</v>
      </c>
      <c r="B76" s="68">
        <v>904</v>
      </c>
      <c r="C76" s="56">
        <v>8</v>
      </c>
      <c r="D76" s="56">
        <v>1</v>
      </c>
      <c r="E76" s="69" t="s">
        <v>537</v>
      </c>
      <c r="F76" s="70" t="s">
        <v>207</v>
      </c>
      <c r="G76" s="59">
        <v>380</v>
      </c>
      <c r="H76" s="59">
        <v>96.5</v>
      </c>
      <c r="I76" s="60">
        <v>0.25394736842105264</v>
      </c>
      <c r="J76" s="66"/>
    </row>
    <row r="77" spans="1:10" ht="64.900000000000006" customHeight="1">
      <c r="A77" s="52" t="s">
        <v>532</v>
      </c>
      <c r="B77" s="68">
        <v>904</v>
      </c>
      <c r="C77" s="56">
        <v>8</v>
      </c>
      <c r="D77" s="56">
        <v>1</v>
      </c>
      <c r="E77" s="69" t="s">
        <v>535</v>
      </c>
      <c r="F77" s="70" t="s">
        <v>207</v>
      </c>
      <c r="G77" s="59">
        <v>380</v>
      </c>
      <c r="H77" s="59">
        <v>96.5</v>
      </c>
      <c r="I77" s="60">
        <v>0.25394736842105264</v>
      </c>
      <c r="J77" s="66"/>
    </row>
    <row r="78" spans="1:10" ht="31.5">
      <c r="A78" s="52" t="s">
        <v>211</v>
      </c>
      <c r="B78" s="68">
        <v>904</v>
      </c>
      <c r="C78" s="56">
        <v>8</v>
      </c>
      <c r="D78" s="56">
        <v>1</v>
      </c>
      <c r="E78" s="69" t="s">
        <v>535</v>
      </c>
      <c r="F78" s="70" t="s">
        <v>208</v>
      </c>
      <c r="G78" s="59">
        <v>380</v>
      </c>
      <c r="H78" s="59">
        <v>96.5</v>
      </c>
      <c r="I78" s="60">
        <v>0.25394736842105264</v>
      </c>
      <c r="J78" s="66"/>
    </row>
    <row r="79" spans="1:10" s="54" customFormat="1" ht="31.5">
      <c r="A79" s="53" t="s">
        <v>568</v>
      </c>
      <c r="B79" s="71">
        <v>904</v>
      </c>
      <c r="C79" s="55">
        <v>8</v>
      </c>
      <c r="D79" s="55">
        <v>4</v>
      </c>
      <c r="E79" s="72" t="s">
        <v>207</v>
      </c>
      <c r="F79" s="73" t="s">
        <v>207</v>
      </c>
      <c r="G79" s="57">
        <v>1291.49</v>
      </c>
      <c r="H79" s="57">
        <v>1121.1300000000001</v>
      </c>
      <c r="I79" s="58">
        <v>0.86809034526012596</v>
      </c>
      <c r="J79" s="74"/>
    </row>
    <row r="80" spans="1:10" ht="51.6" customHeight="1">
      <c r="A80" s="52" t="s">
        <v>603</v>
      </c>
      <c r="B80" s="68">
        <v>904</v>
      </c>
      <c r="C80" s="56">
        <v>8</v>
      </c>
      <c r="D80" s="56">
        <v>4</v>
      </c>
      <c r="E80" s="69" t="s">
        <v>602</v>
      </c>
      <c r="F80" s="70" t="s">
        <v>207</v>
      </c>
      <c r="G80" s="59">
        <v>1291.49</v>
      </c>
      <c r="H80" s="59">
        <v>1121.1300000000001</v>
      </c>
      <c r="I80" s="60">
        <v>0.86809034526012596</v>
      </c>
      <c r="J80" s="66"/>
    </row>
    <row r="81" spans="1:10" ht="63">
      <c r="A81" s="52" t="s">
        <v>572</v>
      </c>
      <c r="B81" s="68">
        <v>904</v>
      </c>
      <c r="C81" s="56">
        <v>8</v>
      </c>
      <c r="D81" s="56">
        <v>4</v>
      </c>
      <c r="E81" s="69" t="s">
        <v>571</v>
      </c>
      <c r="F81" s="70" t="s">
        <v>207</v>
      </c>
      <c r="G81" s="59">
        <v>1291.49</v>
      </c>
      <c r="H81" s="59">
        <v>1121.1300000000001</v>
      </c>
      <c r="I81" s="60">
        <v>0.86809034526012596</v>
      </c>
      <c r="J81" s="66"/>
    </row>
    <row r="82" spans="1:10" ht="31.5">
      <c r="A82" s="52" t="s">
        <v>570</v>
      </c>
      <c r="B82" s="68">
        <v>904</v>
      </c>
      <c r="C82" s="56">
        <v>8</v>
      </c>
      <c r="D82" s="56">
        <v>4</v>
      </c>
      <c r="E82" s="69" t="s">
        <v>569</v>
      </c>
      <c r="F82" s="70" t="s">
        <v>207</v>
      </c>
      <c r="G82" s="59">
        <v>1291.49</v>
      </c>
      <c r="H82" s="59">
        <v>1121.1300000000001</v>
      </c>
      <c r="I82" s="60">
        <v>0.86809034526012596</v>
      </c>
      <c r="J82" s="66"/>
    </row>
    <row r="83" spans="1:10" ht="31.5">
      <c r="A83" s="52" t="s">
        <v>226</v>
      </c>
      <c r="B83" s="68">
        <v>904</v>
      </c>
      <c r="C83" s="56">
        <v>8</v>
      </c>
      <c r="D83" s="56">
        <v>4</v>
      </c>
      <c r="E83" s="69" t="s">
        <v>567</v>
      </c>
      <c r="F83" s="70" t="s">
        <v>207</v>
      </c>
      <c r="G83" s="59">
        <v>1291.49</v>
      </c>
      <c r="H83" s="59">
        <v>1121.1300000000001</v>
      </c>
      <c r="I83" s="60">
        <v>0.86809034526012596</v>
      </c>
      <c r="J83" s="66"/>
    </row>
    <row r="84" spans="1:10" ht="78.75">
      <c r="A84" s="52" t="s">
        <v>225</v>
      </c>
      <c r="B84" s="68">
        <v>904</v>
      </c>
      <c r="C84" s="56">
        <v>8</v>
      </c>
      <c r="D84" s="56">
        <v>4</v>
      </c>
      <c r="E84" s="69" t="s">
        <v>567</v>
      </c>
      <c r="F84" s="70" t="s">
        <v>224</v>
      </c>
      <c r="G84" s="59">
        <v>1288.5899999999999</v>
      </c>
      <c r="H84" s="59">
        <v>1121.1300000000001</v>
      </c>
      <c r="I84" s="60">
        <v>0.87004400158312589</v>
      </c>
      <c r="J84" s="66"/>
    </row>
    <row r="85" spans="1:10" ht="31.5">
      <c r="A85" s="52" t="s">
        <v>211</v>
      </c>
      <c r="B85" s="68">
        <v>904</v>
      </c>
      <c r="C85" s="56">
        <v>8</v>
      </c>
      <c r="D85" s="56">
        <v>4</v>
      </c>
      <c r="E85" s="69" t="s">
        <v>567</v>
      </c>
      <c r="F85" s="70" t="s">
        <v>208</v>
      </c>
      <c r="G85" s="59">
        <v>2.9</v>
      </c>
      <c r="H85" s="59">
        <v>0</v>
      </c>
      <c r="I85" s="60">
        <v>0</v>
      </c>
      <c r="J85" s="66"/>
    </row>
    <row r="86" spans="1:10" s="54" customFormat="1">
      <c r="A86" s="53" t="s">
        <v>698</v>
      </c>
      <c r="B86" s="71">
        <v>907</v>
      </c>
      <c r="C86" s="55">
        <v>0</v>
      </c>
      <c r="D86" s="55">
        <v>0</v>
      </c>
      <c r="E86" s="72" t="s">
        <v>207</v>
      </c>
      <c r="F86" s="73" t="s">
        <v>207</v>
      </c>
      <c r="G86" s="57">
        <v>706524.91</v>
      </c>
      <c r="H86" s="57">
        <v>514164.92</v>
      </c>
      <c r="I86" s="58">
        <v>0.72773785145098413</v>
      </c>
      <c r="J86" s="74"/>
    </row>
    <row r="87" spans="1:10" s="54" customFormat="1">
      <c r="A87" s="53" t="s">
        <v>682</v>
      </c>
      <c r="B87" s="71">
        <v>907</v>
      </c>
      <c r="C87" s="55">
        <v>7</v>
      </c>
      <c r="D87" s="55">
        <v>0</v>
      </c>
      <c r="E87" s="72" t="s">
        <v>207</v>
      </c>
      <c r="F87" s="73" t="s">
        <v>207</v>
      </c>
      <c r="G87" s="57">
        <v>691255.51</v>
      </c>
      <c r="H87" s="57">
        <v>511061.21</v>
      </c>
      <c r="I87" s="58">
        <v>0.73932316286346855</v>
      </c>
      <c r="J87" s="74"/>
    </row>
    <row r="88" spans="1:10" s="54" customFormat="1">
      <c r="A88" s="53" t="s">
        <v>536</v>
      </c>
      <c r="B88" s="71">
        <v>907</v>
      </c>
      <c r="C88" s="55">
        <v>7</v>
      </c>
      <c r="D88" s="55">
        <v>1</v>
      </c>
      <c r="E88" s="72" t="s">
        <v>207</v>
      </c>
      <c r="F88" s="73" t="s">
        <v>207</v>
      </c>
      <c r="G88" s="57">
        <v>204622.21</v>
      </c>
      <c r="H88" s="57">
        <v>155064.97</v>
      </c>
      <c r="I88" s="58">
        <v>0.75781104113771425</v>
      </c>
      <c r="J88" s="74"/>
    </row>
    <row r="89" spans="1:10" ht="47.25">
      <c r="A89" s="52" t="s">
        <v>675</v>
      </c>
      <c r="B89" s="68">
        <v>907</v>
      </c>
      <c r="C89" s="56">
        <v>7</v>
      </c>
      <c r="D89" s="56">
        <v>1</v>
      </c>
      <c r="E89" s="69" t="s">
        <v>674</v>
      </c>
      <c r="F89" s="70" t="s">
        <v>207</v>
      </c>
      <c r="G89" s="59">
        <v>204605.82</v>
      </c>
      <c r="H89" s="59">
        <v>155048.57999999999</v>
      </c>
      <c r="I89" s="60">
        <v>0.75779164053104642</v>
      </c>
      <c r="J89" s="66"/>
    </row>
    <row r="90" spans="1:10" ht="37.15" customHeight="1">
      <c r="A90" s="52" t="s">
        <v>673</v>
      </c>
      <c r="B90" s="68">
        <v>907</v>
      </c>
      <c r="C90" s="56">
        <v>7</v>
      </c>
      <c r="D90" s="56">
        <v>1</v>
      </c>
      <c r="E90" s="69" t="s">
        <v>672</v>
      </c>
      <c r="F90" s="70" t="s">
        <v>207</v>
      </c>
      <c r="G90" s="59">
        <v>204605.82</v>
      </c>
      <c r="H90" s="59">
        <v>155048.57999999999</v>
      </c>
      <c r="I90" s="60">
        <v>0.75779164053104642</v>
      </c>
      <c r="J90" s="66"/>
    </row>
    <row r="91" spans="1:10" ht="31.5">
      <c r="A91" s="52" t="s">
        <v>671</v>
      </c>
      <c r="B91" s="68">
        <v>907</v>
      </c>
      <c r="C91" s="56">
        <v>7</v>
      </c>
      <c r="D91" s="56">
        <v>1</v>
      </c>
      <c r="E91" s="69" t="s">
        <v>670</v>
      </c>
      <c r="F91" s="70" t="s">
        <v>207</v>
      </c>
      <c r="G91" s="59">
        <v>204605.82</v>
      </c>
      <c r="H91" s="59">
        <v>155048.57999999999</v>
      </c>
      <c r="I91" s="60">
        <v>0.75779164053104642</v>
      </c>
      <c r="J91" s="66"/>
    </row>
    <row r="92" spans="1:10" ht="31.5">
      <c r="A92" s="52" t="s">
        <v>628</v>
      </c>
      <c r="B92" s="68">
        <v>907</v>
      </c>
      <c r="C92" s="56">
        <v>7</v>
      </c>
      <c r="D92" s="56">
        <v>1</v>
      </c>
      <c r="E92" s="69" t="s">
        <v>669</v>
      </c>
      <c r="F92" s="70" t="s">
        <v>207</v>
      </c>
      <c r="G92" s="59">
        <v>1007.27</v>
      </c>
      <c r="H92" s="59">
        <v>702.43</v>
      </c>
      <c r="I92" s="60">
        <v>0.69736019140846051</v>
      </c>
      <c r="J92" s="66"/>
    </row>
    <row r="93" spans="1:10" ht="31.5">
      <c r="A93" s="52" t="s">
        <v>211</v>
      </c>
      <c r="B93" s="68">
        <v>907</v>
      </c>
      <c r="C93" s="56">
        <v>7</v>
      </c>
      <c r="D93" s="56">
        <v>1</v>
      </c>
      <c r="E93" s="69" t="s">
        <v>669</v>
      </c>
      <c r="F93" s="70" t="s">
        <v>208</v>
      </c>
      <c r="G93" s="59">
        <v>1007.27</v>
      </c>
      <c r="H93" s="59">
        <v>702.43</v>
      </c>
      <c r="I93" s="60">
        <v>0.69736019140846051</v>
      </c>
      <c r="J93" s="66"/>
    </row>
    <row r="94" spans="1:10" ht="31.5">
      <c r="A94" s="52" t="s">
        <v>655</v>
      </c>
      <c r="B94" s="68">
        <v>907</v>
      </c>
      <c r="C94" s="56">
        <v>7</v>
      </c>
      <c r="D94" s="56">
        <v>1</v>
      </c>
      <c r="E94" s="69" t="s">
        <v>668</v>
      </c>
      <c r="F94" s="70" t="s">
        <v>207</v>
      </c>
      <c r="G94" s="59">
        <v>900</v>
      </c>
      <c r="H94" s="59">
        <v>0</v>
      </c>
      <c r="I94" s="60">
        <v>0</v>
      </c>
      <c r="J94" s="66"/>
    </row>
    <row r="95" spans="1:10" ht="31.5">
      <c r="A95" s="52" t="s">
        <v>211</v>
      </c>
      <c r="B95" s="68">
        <v>907</v>
      </c>
      <c r="C95" s="56">
        <v>7</v>
      </c>
      <c r="D95" s="56">
        <v>1</v>
      </c>
      <c r="E95" s="69" t="s">
        <v>668</v>
      </c>
      <c r="F95" s="70" t="s">
        <v>208</v>
      </c>
      <c r="G95" s="59">
        <v>900</v>
      </c>
      <c r="H95" s="59">
        <v>0</v>
      </c>
      <c r="I95" s="60">
        <v>0</v>
      </c>
      <c r="J95" s="66"/>
    </row>
    <row r="96" spans="1:10" ht="31.5">
      <c r="A96" s="52" t="s">
        <v>607</v>
      </c>
      <c r="B96" s="68">
        <v>907</v>
      </c>
      <c r="C96" s="56">
        <v>7</v>
      </c>
      <c r="D96" s="56">
        <v>1</v>
      </c>
      <c r="E96" s="69" t="s">
        <v>667</v>
      </c>
      <c r="F96" s="70" t="s">
        <v>207</v>
      </c>
      <c r="G96" s="59">
        <v>91.26</v>
      </c>
      <c r="H96" s="59">
        <v>0.16</v>
      </c>
      <c r="I96" s="60">
        <v>1.7532325224632916E-3</v>
      </c>
      <c r="J96" s="66"/>
    </row>
    <row r="97" spans="1:10" ht="31.5">
      <c r="A97" s="52" t="s">
        <v>211</v>
      </c>
      <c r="B97" s="68">
        <v>907</v>
      </c>
      <c r="C97" s="56">
        <v>7</v>
      </c>
      <c r="D97" s="56">
        <v>1</v>
      </c>
      <c r="E97" s="69" t="s">
        <v>667</v>
      </c>
      <c r="F97" s="70" t="s">
        <v>208</v>
      </c>
      <c r="G97" s="59">
        <v>91.26</v>
      </c>
      <c r="H97" s="59">
        <v>0.16</v>
      </c>
      <c r="I97" s="60">
        <v>1.7532325224632916E-3</v>
      </c>
      <c r="J97" s="66"/>
    </row>
    <row r="98" spans="1:10" ht="31.5">
      <c r="A98" s="52" t="s">
        <v>343</v>
      </c>
      <c r="B98" s="68">
        <v>907</v>
      </c>
      <c r="C98" s="56">
        <v>7</v>
      </c>
      <c r="D98" s="56">
        <v>1</v>
      </c>
      <c r="E98" s="69" t="s">
        <v>665</v>
      </c>
      <c r="F98" s="70" t="s">
        <v>207</v>
      </c>
      <c r="G98" s="59">
        <v>32136.28</v>
      </c>
      <c r="H98" s="59">
        <v>21640.240000000002</v>
      </c>
      <c r="I98" s="60">
        <v>0.67338970160827583</v>
      </c>
      <c r="J98" s="66"/>
    </row>
    <row r="99" spans="1:10" ht="78.75">
      <c r="A99" s="52" t="s">
        <v>225</v>
      </c>
      <c r="B99" s="68">
        <v>907</v>
      </c>
      <c r="C99" s="56">
        <v>7</v>
      </c>
      <c r="D99" s="56">
        <v>1</v>
      </c>
      <c r="E99" s="69" t="s">
        <v>665</v>
      </c>
      <c r="F99" s="70" t="s">
        <v>224</v>
      </c>
      <c r="G99" s="59">
        <v>4.97</v>
      </c>
      <c r="H99" s="59">
        <v>0</v>
      </c>
      <c r="I99" s="60">
        <v>0</v>
      </c>
      <c r="J99" s="66"/>
    </row>
    <row r="100" spans="1:10" ht="31.5">
      <c r="A100" s="52" t="s">
        <v>211</v>
      </c>
      <c r="B100" s="68">
        <v>907</v>
      </c>
      <c r="C100" s="56">
        <v>7</v>
      </c>
      <c r="D100" s="56">
        <v>1</v>
      </c>
      <c r="E100" s="69" t="s">
        <v>665</v>
      </c>
      <c r="F100" s="70" t="s">
        <v>208</v>
      </c>
      <c r="G100" s="59">
        <v>31431.360000000001</v>
      </c>
      <c r="H100" s="59">
        <v>21299.21</v>
      </c>
      <c r="I100" s="60">
        <v>0.67764201103611166</v>
      </c>
      <c r="J100" s="66"/>
    </row>
    <row r="101" spans="1:10">
      <c r="A101" s="52" t="s">
        <v>218</v>
      </c>
      <c r="B101" s="68">
        <v>907</v>
      </c>
      <c r="C101" s="56">
        <v>7</v>
      </c>
      <c r="D101" s="56">
        <v>1</v>
      </c>
      <c r="E101" s="69" t="s">
        <v>665</v>
      </c>
      <c r="F101" s="70" t="s">
        <v>215</v>
      </c>
      <c r="G101" s="59">
        <v>699.95</v>
      </c>
      <c r="H101" s="59">
        <v>341.02</v>
      </c>
      <c r="I101" s="60">
        <v>0.48720622901635824</v>
      </c>
      <c r="J101" s="66"/>
    </row>
    <row r="102" spans="1:10" ht="78.75">
      <c r="A102" s="52" t="s">
        <v>664</v>
      </c>
      <c r="B102" s="68">
        <v>907</v>
      </c>
      <c r="C102" s="56">
        <v>7</v>
      </c>
      <c r="D102" s="56">
        <v>1</v>
      </c>
      <c r="E102" s="69" t="s">
        <v>663</v>
      </c>
      <c r="F102" s="70" t="s">
        <v>207</v>
      </c>
      <c r="G102" s="59">
        <v>166739.5</v>
      </c>
      <c r="H102" s="59">
        <v>130925.88</v>
      </c>
      <c r="I102" s="60">
        <v>0.78521214229381764</v>
      </c>
      <c r="J102" s="66"/>
    </row>
    <row r="103" spans="1:10" ht="78.75">
      <c r="A103" s="52" t="s">
        <v>225</v>
      </c>
      <c r="B103" s="68">
        <v>907</v>
      </c>
      <c r="C103" s="56">
        <v>7</v>
      </c>
      <c r="D103" s="56">
        <v>1</v>
      </c>
      <c r="E103" s="69" t="s">
        <v>663</v>
      </c>
      <c r="F103" s="70" t="s">
        <v>224</v>
      </c>
      <c r="G103" s="59">
        <v>166002</v>
      </c>
      <c r="H103" s="59">
        <v>130624.02</v>
      </c>
      <c r="I103" s="60">
        <v>0.78688220623847904</v>
      </c>
      <c r="J103" s="66"/>
    </row>
    <row r="104" spans="1:10" ht="31.5">
      <c r="A104" s="52" t="s">
        <v>211</v>
      </c>
      <c r="B104" s="68">
        <v>907</v>
      </c>
      <c r="C104" s="56">
        <v>7</v>
      </c>
      <c r="D104" s="56">
        <v>1</v>
      </c>
      <c r="E104" s="69" t="s">
        <v>663</v>
      </c>
      <c r="F104" s="70" t="s">
        <v>208</v>
      </c>
      <c r="G104" s="59">
        <v>737.5</v>
      </c>
      <c r="H104" s="59">
        <v>301.86</v>
      </c>
      <c r="I104" s="60">
        <v>0.40930169491525425</v>
      </c>
      <c r="J104" s="66"/>
    </row>
    <row r="105" spans="1:10" ht="78.75">
      <c r="A105" s="52" t="s">
        <v>637</v>
      </c>
      <c r="B105" s="68">
        <v>907</v>
      </c>
      <c r="C105" s="56">
        <v>7</v>
      </c>
      <c r="D105" s="56">
        <v>1</v>
      </c>
      <c r="E105" s="69" t="s">
        <v>662</v>
      </c>
      <c r="F105" s="70" t="s">
        <v>207</v>
      </c>
      <c r="G105" s="59">
        <v>645.62</v>
      </c>
      <c r="H105" s="59">
        <v>0</v>
      </c>
      <c r="I105" s="60">
        <v>0</v>
      </c>
      <c r="J105" s="66"/>
    </row>
    <row r="106" spans="1:10" ht="31.5">
      <c r="A106" s="52" t="s">
        <v>211</v>
      </c>
      <c r="B106" s="68">
        <v>907</v>
      </c>
      <c r="C106" s="56">
        <v>7</v>
      </c>
      <c r="D106" s="56">
        <v>1</v>
      </c>
      <c r="E106" s="69" t="s">
        <v>662</v>
      </c>
      <c r="F106" s="70" t="s">
        <v>208</v>
      </c>
      <c r="G106" s="59">
        <v>645.62</v>
      </c>
      <c r="H106" s="59">
        <v>0</v>
      </c>
      <c r="I106" s="60">
        <v>0</v>
      </c>
      <c r="J106" s="66"/>
    </row>
    <row r="107" spans="1:10" ht="31.5">
      <c r="A107" s="52" t="s">
        <v>461</v>
      </c>
      <c r="B107" s="68">
        <v>907</v>
      </c>
      <c r="C107" s="56">
        <v>7</v>
      </c>
      <c r="D107" s="56">
        <v>1</v>
      </c>
      <c r="E107" s="69" t="s">
        <v>661</v>
      </c>
      <c r="F107" s="70" t="s">
        <v>207</v>
      </c>
      <c r="G107" s="59">
        <v>3085.89</v>
      </c>
      <c r="H107" s="59">
        <v>1779.88</v>
      </c>
      <c r="I107" s="60">
        <v>0.57678011853954614</v>
      </c>
      <c r="J107" s="66"/>
    </row>
    <row r="108" spans="1:10" ht="31.5">
      <c r="A108" s="52" t="s">
        <v>211</v>
      </c>
      <c r="B108" s="68">
        <v>907</v>
      </c>
      <c r="C108" s="56">
        <v>7</v>
      </c>
      <c r="D108" s="56">
        <v>1</v>
      </c>
      <c r="E108" s="69" t="s">
        <v>661</v>
      </c>
      <c r="F108" s="70" t="s">
        <v>208</v>
      </c>
      <c r="G108" s="59">
        <v>3085.89</v>
      </c>
      <c r="H108" s="59">
        <v>1779.88</v>
      </c>
      <c r="I108" s="60">
        <v>0.57678011853954614</v>
      </c>
      <c r="J108" s="66"/>
    </row>
    <row r="109" spans="1:10" ht="78.75">
      <c r="A109" s="52" t="s">
        <v>566</v>
      </c>
      <c r="B109" s="68">
        <v>907</v>
      </c>
      <c r="C109" s="56">
        <v>7</v>
      </c>
      <c r="D109" s="56">
        <v>1</v>
      </c>
      <c r="E109" s="69" t="s">
        <v>565</v>
      </c>
      <c r="F109" s="70" t="s">
        <v>207</v>
      </c>
      <c r="G109" s="59">
        <v>16.39</v>
      </c>
      <c r="H109" s="59">
        <v>16.39</v>
      </c>
      <c r="I109" s="60">
        <v>1</v>
      </c>
      <c r="J109" s="66"/>
    </row>
    <row r="110" spans="1:10" ht="63">
      <c r="A110" s="52" t="s">
        <v>540</v>
      </c>
      <c r="B110" s="68">
        <v>907</v>
      </c>
      <c r="C110" s="56">
        <v>7</v>
      </c>
      <c r="D110" s="56">
        <v>1</v>
      </c>
      <c r="E110" s="69" t="s">
        <v>539</v>
      </c>
      <c r="F110" s="70" t="s">
        <v>207</v>
      </c>
      <c r="G110" s="59">
        <v>16.39</v>
      </c>
      <c r="H110" s="59">
        <v>16.39</v>
      </c>
      <c r="I110" s="60">
        <v>1</v>
      </c>
      <c r="J110" s="66"/>
    </row>
    <row r="111" spans="1:10" ht="54.6" customHeight="1">
      <c r="A111" s="52" t="s">
        <v>538</v>
      </c>
      <c r="B111" s="68">
        <v>907</v>
      </c>
      <c r="C111" s="56">
        <v>7</v>
      </c>
      <c r="D111" s="56">
        <v>1</v>
      </c>
      <c r="E111" s="69" t="s">
        <v>537</v>
      </c>
      <c r="F111" s="70" t="s">
        <v>207</v>
      </c>
      <c r="G111" s="59">
        <v>16.39</v>
      </c>
      <c r="H111" s="59">
        <v>16.39</v>
      </c>
      <c r="I111" s="60">
        <v>1</v>
      </c>
      <c r="J111" s="66"/>
    </row>
    <row r="112" spans="1:10" ht="70.150000000000006" customHeight="1">
      <c r="A112" s="52" t="s">
        <v>532</v>
      </c>
      <c r="B112" s="68">
        <v>907</v>
      </c>
      <c r="C112" s="56">
        <v>7</v>
      </c>
      <c r="D112" s="56">
        <v>1</v>
      </c>
      <c r="E112" s="69" t="s">
        <v>535</v>
      </c>
      <c r="F112" s="70" t="s">
        <v>207</v>
      </c>
      <c r="G112" s="59">
        <v>16.39</v>
      </c>
      <c r="H112" s="59">
        <v>16.39</v>
      </c>
      <c r="I112" s="60">
        <v>1</v>
      </c>
      <c r="J112" s="66"/>
    </row>
    <row r="113" spans="1:10" ht="31.5">
      <c r="A113" s="52" t="s">
        <v>211</v>
      </c>
      <c r="B113" s="68">
        <v>907</v>
      </c>
      <c r="C113" s="56">
        <v>7</v>
      </c>
      <c r="D113" s="56">
        <v>1</v>
      </c>
      <c r="E113" s="69" t="s">
        <v>535</v>
      </c>
      <c r="F113" s="70" t="s">
        <v>208</v>
      </c>
      <c r="G113" s="59">
        <v>16.39</v>
      </c>
      <c r="H113" s="59">
        <v>16.39</v>
      </c>
      <c r="I113" s="60">
        <v>1</v>
      </c>
      <c r="J113" s="66"/>
    </row>
    <row r="114" spans="1:10" s="54" customFormat="1">
      <c r="A114" s="53" t="s">
        <v>268</v>
      </c>
      <c r="B114" s="71">
        <v>907</v>
      </c>
      <c r="C114" s="55">
        <v>7</v>
      </c>
      <c r="D114" s="55">
        <v>2</v>
      </c>
      <c r="E114" s="72" t="s">
        <v>207</v>
      </c>
      <c r="F114" s="73" t="s">
        <v>207</v>
      </c>
      <c r="G114" s="57">
        <v>430547.22</v>
      </c>
      <c r="H114" s="57">
        <v>314087.52</v>
      </c>
      <c r="I114" s="58">
        <v>0.72950771810813231</v>
      </c>
      <c r="J114" s="74"/>
    </row>
    <row r="115" spans="1:10" ht="47.25">
      <c r="A115" s="52" t="s">
        <v>675</v>
      </c>
      <c r="B115" s="68">
        <v>907</v>
      </c>
      <c r="C115" s="56">
        <v>7</v>
      </c>
      <c r="D115" s="56">
        <v>2</v>
      </c>
      <c r="E115" s="69" t="s">
        <v>674</v>
      </c>
      <c r="F115" s="70" t="s">
        <v>207</v>
      </c>
      <c r="G115" s="59">
        <v>430492.34</v>
      </c>
      <c r="H115" s="59">
        <v>314082.63</v>
      </c>
      <c r="I115" s="60">
        <v>0.72958935808242253</v>
      </c>
      <c r="J115" s="66"/>
    </row>
    <row r="116" spans="1:10" ht="33" customHeight="1">
      <c r="A116" s="52" t="s">
        <v>673</v>
      </c>
      <c r="B116" s="68">
        <v>907</v>
      </c>
      <c r="C116" s="56">
        <v>7</v>
      </c>
      <c r="D116" s="56">
        <v>2</v>
      </c>
      <c r="E116" s="69" t="s">
        <v>672</v>
      </c>
      <c r="F116" s="70" t="s">
        <v>207</v>
      </c>
      <c r="G116" s="59">
        <v>430483.34</v>
      </c>
      <c r="H116" s="59">
        <v>314077.63</v>
      </c>
      <c r="I116" s="60">
        <v>0.72959299656056376</v>
      </c>
      <c r="J116" s="66"/>
    </row>
    <row r="117" spans="1:10" ht="31.5">
      <c r="A117" s="52" t="s">
        <v>660</v>
      </c>
      <c r="B117" s="68">
        <v>907</v>
      </c>
      <c r="C117" s="56">
        <v>7</v>
      </c>
      <c r="D117" s="56">
        <v>2</v>
      </c>
      <c r="E117" s="69" t="s">
        <v>659</v>
      </c>
      <c r="F117" s="70" t="s">
        <v>207</v>
      </c>
      <c r="G117" s="59">
        <v>430483.34</v>
      </c>
      <c r="H117" s="59">
        <v>314077.63</v>
      </c>
      <c r="I117" s="60">
        <v>0.72959299656056376</v>
      </c>
      <c r="J117" s="66"/>
    </row>
    <row r="118" spans="1:10" ht="47.25">
      <c r="A118" s="52" t="s">
        <v>658</v>
      </c>
      <c r="B118" s="68">
        <v>907</v>
      </c>
      <c r="C118" s="56">
        <v>7</v>
      </c>
      <c r="D118" s="56">
        <v>2</v>
      </c>
      <c r="E118" s="69" t="s">
        <v>657</v>
      </c>
      <c r="F118" s="70" t="s">
        <v>207</v>
      </c>
      <c r="G118" s="59">
        <v>154.30000000000001</v>
      </c>
      <c r="H118" s="59">
        <v>0</v>
      </c>
      <c r="I118" s="60">
        <v>0</v>
      </c>
      <c r="J118" s="66"/>
    </row>
    <row r="119" spans="1:10" ht="31.5">
      <c r="A119" s="52" t="s">
        <v>211</v>
      </c>
      <c r="B119" s="68">
        <v>907</v>
      </c>
      <c r="C119" s="56">
        <v>7</v>
      </c>
      <c r="D119" s="56">
        <v>2</v>
      </c>
      <c r="E119" s="69" t="s">
        <v>657</v>
      </c>
      <c r="F119" s="70" t="s">
        <v>208</v>
      </c>
      <c r="G119" s="59">
        <v>154.30000000000001</v>
      </c>
      <c r="H119" s="59">
        <v>0</v>
      </c>
      <c r="I119" s="60">
        <v>0</v>
      </c>
      <c r="J119" s="66"/>
    </row>
    <row r="120" spans="1:10" ht="31.5">
      <c r="A120" s="52" t="s">
        <v>628</v>
      </c>
      <c r="B120" s="68">
        <v>907</v>
      </c>
      <c r="C120" s="56">
        <v>7</v>
      </c>
      <c r="D120" s="56">
        <v>2</v>
      </c>
      <c r="E120" s="69" t="s">
        <v>656</v>
      </c>
      <c r="F120" s="70" t="s">
        <v>207</v>
      </c>
      <c r="G120" s="59">
        <v>2360.0500000000002</v>
      </c>
      <c r="H120" s="59">
        <v>1351.51</v>
      </c>
      <c r="I120" s="60">
        <v>0.5726615961526238</v>
      </c>
      <c r="J120" s="66"/>
    </row>
    <row r="121" spans="1:10" ht="31.5">
      <c r="A121" s="52" t="s">
        <v>211</v>
      </c>
      <c r="B121" s="68">
        <v>907</v>
      </c>
      <c r="C121" s="56">
        <v>7</v>
      </c>
      <c r="D121" s="56">
        <v>2</v>
      </c>
      <c r="E121" s="69" t="s">
        <v>656</v>
      </c>
      <c r="F121" s="70" t="s">
        <v>208</v>
      </c>
      <c r="G121" s="59">
        <v>2360.0500000000002</v>
      </c>
      <c r="H121" s="59">
        <v>1351.51</v>
      </c>
      <c r="I121" s="60">
        <v>0.5726615961526238</v>
      </c>
      <c r="J121" s="66"/>
    </row>
    <row r="122" spans="1:10" ht="31.5">
      <c r="A122" s="52" t="s">
        <v>655</v>
      </c>
      <c r="B122" s="68">
        <v>907</v>
      </c>
      <c r="C122" s="56">
        <v>7</v>
      </c>
      <c r="D122" s="56">
        <v>2</v>
      </c>
      <c r="E122" s="69" t="s">
        <v>654</v>
      </c>
      <c r="F122" s="70" t="s">
        <v>207</v>
      </c>
      <c r="G122" s="59">
        <v>1035.1500000000001</v>
      </c>
      <c r="H122" s="59">
        <v>435.15</v>
      </c>
      <c r="I122" s="60">
        <v>0.42037385886103457</v>
      </c>
      <c r="J122" s="66"/>
    </row>
    <row r="123" spans="1:10" ht="31.5">
      <c r="A123" s="52" t="s">
        <v>211</v>
      </c>
      <c r="B123" s="68">
        <v>907</v>
      </c>
      <c r="C123" s="56">
        <v>7</v>
      </c>
      <c r="D123" s="56">
        <v>2</v>
      </c>
      <c r="E123" s="69" t="s">
        <v>654</v>
      </c>
      <c r="F123" s="70" t="s">
        <v>208</v>
      </c>
      <c r="G123" s="59">
        <v>1035.1500000000001</v>
      </c>
      <c r="H123" s="59">
        <v>435.15</v>
      </c>
      <c r="I123" s="60">
        <v>0.42037385886103457</v>
      </c>
      <c r="J123" s="66"/>
    </row>
    <row r="124" spans="1:10" ht="31.5">
      <c r="A124" s="52" t="s">
        <v>607</v>
      </c>
      <c r="B124" s="68">
        <v>907</v>
      </c>
      <c r="C124" s="56">
        <v>7</v>
      </c>
      <c r="D124" s="56">
        <v>2</v>
      </c>
      <c r="E124" s="69" t="s">
        <v>653</v>
      </c>
      <c r="F124" s="70" t="s">
        <v>207</v>
      </c>
      <c r="G124" s="59">
        <v>227.1</v>
      </c>
      <c r="H124" s="59">
        <v>34.86</v>
      </c>
      <c r="I124" s="60">
        <v>0.1535006605019815</v>
      </c>
      <c r="J124" s="66"/>
    </row>
    <row r="125" spans="1:10" ht="31.5">
      <c r="A125" s="52" t="s">
        <v>211</v>
      </c>
      <c r="B125" s="68">
        <v>907</v>
      </c>
      <c r="C125" s="56">
        <v>7</v>
      </c>
      <c r="D125" s="56">
        <v>2</v>
      </c>
      <c r="E125" s="69" t="s">
        <v>653</v>
      </c>
      <c r="F125" s="70" t="s">
        <v>208</v>
      </c>
      <c r="G125" s="59">
        <v>227.1</v>
      </c>
      <c r="H125" s="59">
        <v>34.86</v>
      </c>
      <c r="I125" s="60">
        <v>0.1535006605019815</v>
      </c>
      <c r="J125" s="66"/>
    </row>
    <row r="126" spans="1:10" ht="31.5">
      <c r="A126" s="52" t="s">
        <v>652</v>
      </c>
      <c r="B126" s="68">
        <v>907</v>
      </c>
      <c r="C126" s="56">
        <v>7</v>
      </c>
      <c r="D126" s="56">
        <v>2</v>
      </c>
      <c r="E126" s="69" t="s">
        <v>651</v>
      </c>
      <c r="F126" s="70" t="s">
        <v>207</v>
      </c>
      <c r="G126" s="59">
        <v>7832</v>
      </c>
      <c r="H126" s="59">
        <v>4660.08</v>
      </c>
      <c r="I126" s="60">
        <v>0.59500510725229827</v>
      </c>
      <c r="J126" s="66"/>
    </row>
    <row r="127" spans="1:10" ht="31.5">
      <c r="A127" s="52" t="s">
        <v>211</v>
      </c>
      <c r="B127" s="68">
        <v>907</v>
      </c>
      <c r="C127" s="56">
        <v>7</v>
      </c>
      <c r="D127" s="56">
        <v>2</v>
      </c>
      <c r="E127" s="69" t="s">
        <v>651</v>
      </c>
      <c r="F127" s="70" t="s">
        <v>208</v>
      </c>
      <c r="G127" s="59">
        <v>7832</v>
      </c>
      <c r="H127" s="59">
        <v>4660.08</v>
      </c>
      <c r="I127" s="60">
        <v>0.59500510725229827</v>
      </c>
      <c r="J127" s="66"/>
    </row>
    <row r="128" spans="1:10" ht="31.5">
      <c r="A128" s="52" t="s">
        <v>650</v>
      </c>
      <c r="B128" s="68">
        <v>907</v>
      </c>
      <c r="C128" s="56">
        <v>7</v>
      </c>
      <c r="D128" s="56">
        <v>2</v>
      </c>
      <c r="E128" s="69" t="s">
        <v>649</v>
      </c>
      <c r="F128" s="70" t="s">
        <v>207</v>
      </c>
      <c r="G128" s="59">
        <v>100</v>
      </c>
      <c r="H128" s="59">
        <v>0</v>
      </c>
      <c r="I128" s="60">
        <v>0</v>
      </c>
      <c r="J128" s="66"/>
    </row>
    <row r="129" spans="1:10" ht="78.75">
      <c r="A129" s="52" t="s">
        <v>225</v>
      </c>
      <c r="B129" s="68">
        <v>907</v>
      </c>
      <c r="C129" s="56">
        <v>7</v>
      </c>
      <c r="D129" s="56">
        <v>2</v>
      </c>
      <c r="E129" s="69" t="s">
        <v>649</v>
      </c>
      <c r="F129" s="70" t="s">
        <v>224</v>
      </c>
      <c r="G129" s="59">
        <v>100</v>
      </c>
      <c r="H129" s="59">
        <v>0</v>
      </c>
      <c r="I129" s="60">
        <v>0</v>
      </c>
      <c r="J129" s="66"/>
    </row>
    <row r="130" spans="1:10" ht="31.5">
      <c r="A130" s="52" t="s">
        <v>648</v>
      </c>
      <c r="B130" s="68">
        <v>907</v>
      </c>
      <c r="C130" s="56">
        <v>7</v>
      </c>
      <c r="D130" s="56">
        <v>2</v>
      </c>
      <c r="E130" s="69" t="s">
        <v>647</v>
      </c>
      <c r="F130" s="70" t="s">
        <v>207</v>
      </c>
      <c r="G130" s="59">
        <v>15</v>
      </c>
      <c r="H130" s="59">
        <v>0</v>
      </c>
      <c r="I130" s="60">
        <v>0</v>
      </c>
      <c r="J130" s="66"/>
    </row>
    <row r="131" spans="1:10" ht="31.5">
      <c r="A131" s="52" t="s">
        <v>211</v>
      </c>
      <c r="B131" s="68">
        <v>907</v>
      </c>
      <c r="C131" s="56">
        <v>7</v>
      </c>
      <c r="D131" s="56">
        <v>2</v>
      </c>
      <c r="E131" s="69" t="s">
        <v>647</v>
      </c>
      <c r="F131" s="70" t="s">
        <v>208</v>
      </c>
      <c r="G131" s="59">
        <v>15</v>
      </c>
      <c r="H131" s="59">
        <v>0</v>
      </c>
      <c r="I131" s="60">
        <v>0</v>
      </c>
      <c r="J131" s="66"/>
    </row>
    <row r="132" spans="1:10" ht="31.5">
      <c r="A132" s="52" t="s">
        <v>646</v>
      </c>
      <c r="B132" s="68">
        <v>907</v>
      </c>
      <c r="C132" s="56">
        <v>7</v>
      </c>
      <c r="D132" s="56">
        <v>2</v>
      </c>
      <c r="E132" s="69" t="s">
        <v>645</v>
      </c>
      <c r="F132" s="70" t="s">
        <v>207</v>
      </c>
      <c r="G132" s="59">
        <v>227.5</v>
      </c>
      <c r="H132" s="59">
        <v>227.5</v>
      </c>
      <c r="I132" s="60">
        <v>1</v>
      </c>
      <c r="J132" s="66"/>
    </row>
    <row r="133" spans="1:10" ht="31.5">
      <c r="A133" s="52" t="s">
        <v>211</v>
      </c>
      <c r="B133" s="68">
        <v>907</v>
      </c>
      <c r="C133" s="56">
        <v>7</v>
      </c>
      <c r="D133" s="56">
        <v>2</v>
      </c>
      <c r="E133" s="69" t="s">
        <v>645</v>
      </c>
      <c r="F133" s="70" t="s">
        <v>208</v>
      </c>
      <c r="G133" s="59">
        <v>227.5</v>
      </c>
      <c r="H133" s="59">
        <v>227.5</v>
      </c>
      <c r="I133" s="60">
        <v>1</v>
      </c>
      <c r="J133" s="66"/>
    </row>
    <row r="134" spans="1:10" ht="31.5">
      <c r="A134" s="52" t="s">
        <v>343</v>
      </c>
      <c r="B134" s="68">
        <v>907</v>
      </c>
      <c r="C134" s="56">
        <v>7</v>
      </c>
      <c r="D134" s="56">
        <v>2</v>
      </c>
      <c r="E134" s="69" t="s">
        <v>643</v>
      </c>
      <c r="F134" s="70" t="s">
        <v>207</v>
      </c>
      <c r="G134" s="59">
        <v>34211.910000000003</v>
      </c>
      <c r="H134" s="59">
        <v>21179.01</v>
      </c>
      <c r="I134" s="60">
        <v>0.61905371550433741</v>
      </c>
      <c r="J134" s="66"/>
    </row>
    <row r="135" spans="1:10" ht="78.75">
      <c r="A135" s="52" t="s">
        <v>225</v>
      </c>
      <c r="B135" s="68">
        <v>907</v>
      </c>
      <c r="C135" s="56">
        <v>7</v>
      </c>
      <c r="D135" s="56">
        <v>2</v>
      </c>
      <c r="E135" s="69" t="s">
        <v>643</v>
      </c>
      <c r="F135" s="70" t="s">
        <v>224</v>
      </c>
      <c r="G135" s="59">
        <v>44.31</v>
      </c>
      <c r="H135" s="59">
        <v>28.98</v>
      </c>
      <c r="I135" s="60">
        <v>0.65402843601895733</v>
      </c>
      <c r="J135" s="66"/>
    </row>
    <row r="136" spans="1:10" ht="31.5">
      <c r="A136" s="52" t="s">
        <v>211</v>
      </c>
      <c r="B136" s="68">
        <v>907</v>
      </c>
      <c r="C136" s="56">
        <v>7</v>
      </c>
      <c r="D136" s="56">
        <v>2</v>
      </c>
      <c r="E136" s="69" t="s">
        <v>643</v>
      </c>
      <c r="F136" s="70" t="s">
        <v>208</v>
      </c>
      <c r="G136" s="59">
        <v>31820.14</v>
      </c>
      <c r="H136" s="59">
        <v>19934.22</v>
      </c>
      <c r="I136" s="60">
        <v>0.62646550266592171</v>
      </c>
      <c r="J136" s="66"/>
    </row>
    <row r="137" spans="1:10">
      <c r="A137" s="52" t="s">
        <v>218</v>
      </c>
      <c r="B137" s="68">
        <v>907</v>
      </c>
      <c r="C137" s="56">
        <v>7</v>
      </c>
      <c r="D137" s="56">
        <v>2</v>
      </c>
      <c r="E137" s="69" t="s">
        <v>643</v>
      </c>
      <c r="F137" s="70" t="s">
        <v>215</v>
      </c>
      <c r="G137" s="59">
        <v>2347.46</v>
      </c>
      <c r="H137" s="59">
        <v>1215.8</v>
      </c>
      <c r="I137" s="60">
        <v>0.51792149812989352</v>
      </c>
      <c r="J137" s="66"/>
    </row>
    <row r="138" spans="1:10" ht="126">
      <c r="A138" s="52" t="s">
        <v>642</v>
      </c>
      <c r="B138" s="68">
        <v>907</v>
      </c>
      <c r="C138" s="56">
        <v>7</v>
      </c>
      <c r="D138" s="56">
        <v>2</v>
      </c>
      <c r="E138" s="69" t="s">
        <v>641</v>
      </c>
      <c r="F138" s="70" t="s">
        <v>207</v>
      </c>
      <c r="G138" s="59">
        <v>379621.5</v>
      </c>
      <c r="H138" s="59">
        <v>284957.52</v>
      </c>
      <c r="I138" s="60">
        <v>0.75063588337330744</v>
      </c>
      <c r="J138" s="66"/>
    </row>
    <row r="139" spans="1:10" ht="78.75">
      <c r="A139" s="52" t="s">
        <v>225</v>
      </c>
      <c r="B139" s="68">
        <v>907</v>
      </c>
      <c r="C139" s="56">
        <v>7</v>
      </c>
      <c r="D139" s="56">
        <v>2</v>
      </c>
      <c r="E139" s="69" t="s">
        <v>641</v>
      </c>
      <c r="F139" s="70" t="s">
        <v>224</v>
      </c>
      <c r="G139" s="59">
        <v>373498.5</v>
      </c>
      <c r="H139" s="59">
        <v>280037.78999999998</v>
      </c>
      <c r="I139" s="60">
        <v>0.74976951714665518</v>
      </c>
      <c r="J139" s="66"/>
    </row>
    <row r="140" spans="1:10" ht="31.5">
      <c r="A140" s="52" t="s">
        <v>211</v>
      </c>
      <c r="B140" s="68">
        <v>907</v>
      </c>
      <c r="C140" s="56">
        <v>7</v>
      </c>
      <c r="D140" s="56">
        <v>2</v>
      </c>
      <c r="E140" s="69" t="s">
        <v>641</v>
      </c>
      <c r="F140" s="70" t="s">
        <v>208</v>
      </c>
      <c r="G140" s="59">
        <v>6123</v>
      </c>
      <c r="H140" s="59">
        <v>4919.7299999999996</v>
      </c>
      <c r="I140" s="60">
        <v>0.80348358647721696</v>
      </c>
      <c r="J140" s="66"/>
    </row>
    <row r="141" spans="1:10" ht="78.75">
      <c r="A141" s="52" t="s">
        <v>637</v>
      </c>
      <c r="B141" s="68">
        <v>907</v>
      </c>
      <c r="C141" s="56">
        <v>7</v>
      </c>
      <c r="D141" s="56">
        <v>2</v>
      </c>
      <c r="E141" s="69" t="s">
        <v>636</v>
      </c>
      <c r="F141" s="70" t="s">
        <v>207</v>
      </c>
      <c r="G141" s="59">
        <v>798.71</v>
      </c>
      <c r="H141" s="59">
        <v>664.95</v>
      </c>
      <c r="I141" s="60">
        <v>0.83252995455171463</v>
      </c>
      <c r="J141" s="66"/>
    </row>
    <row r="142" spans="1:10" ht="31.5">
      <c r="A142" s="52" t="s">
        <v>211</v>
      </c>
      <c r="B142" s="68">
        <v>907</v>
      </c>
      <c r="C142" s="56">
        <v>7</v>
      </c>
      <c r="D142" s="56">
        <v>2</v>
      </c>
      <c r="E142" s="69" t="s">
        <v>636</v>
      </c>
      <c r="F142" s="70" t="s">
        <v>208</v>
      </c>
      <c r="G142" s="59">
        <v>798.71</v>
      </c>
      <c r="H142" s="59">
        <v>664.95</v>
      </c>
      <c r="I142" s="60">
        <v>0.83252995455171463</v>
      </c>
      <c r="J142" s="66"/>
    </row>
    <row r="143" spans="1:10" ht="31.5">
      <c r="A143" s="52" t="s">
        <v>461</v>
      </c>
      <c r="B143" s="68">
        <v>907</v>
      </c>
      <c r="C143" s="56">
        <v>7</v>
      </c>
      <c r="D143" s="56">
        <v>2</v>
      </c>
      <c r="E143" s="69" t="s">
        <v>635</v>
      </c>
      <c r="F143" s="70" t="s">
        <v>207</v>
      </c>
      <c r="G143" s="59">
        <v>1999.42</v>
      </c>
      <c r="H143" s="59">
        <v>567.04999999999995</v>
      </c>
      <c r="I143" s="60">
        <v>0.28360724610136934</v>
      </c>
      <c r="J143" s="66"/>
    </row>
    <row r="144" spans="1:10" ht="31.5">
      <c r="A144" s="52" t="s">
        <v>211</v>
      </c>
      <c r="B144" s="68">
        <v>907</v>
      </c>
      <c r="C144" s="56">
        <v>7</v>
      </c>
      <c r="D144" s="56">
        <v>2</v>
      </c>
      <c r="E144" s="69" t="s">
        <v>635</v>
      </c>
      <c r="F144" s="70" t="s">
        <v>208</v>
      </c>
      <c r="G144" s="59">
        <v>1999.42</v>
      </c>
      <c r="H144" s="59">
        <v>567.04999999999995</v>
      </c>
      <c r="I144" s="60">
        <v>0.28360724610136934</v>
      </c>
      <c r="J144" s="66"/>
    </row>
    <row r="145" spans="1:10" ht="63">
      <c r="A145" s="52" t="s">
        <v>634</v>
      </c>
      <c r="B145" s="68">
        <v>907</v>
      </c>
      <c r="C145" s="56">
        <v>7</v>
      </c>
      <c r="D145" s="56">
        <v>2</v>
      </c>
      <c r="E145" s="69" t="s">
        <v>633</v>
      </c>
      <c r="F145" s="70" t="s">
        <v>207</v>
      </c>
      <c r="G145" s="59">
        <v>30</v>
      </c>
      <c r="H145" s="59">
        <v>0</v>
      </c>
      <c r="I145" s="60">
        <v>0</v>
      </c>
      <c r="J145" s="66"/>
    </row>
    <row r="146" spans="1:10" ht="31.5">
      <c r="A146" s="52" t="s">
        <v>211</v>
      </c>
      <c r="B146" s="68">
        <v>907</v>
      </c>
      <c r="C146" s="56">
        <v>7</v>
      </c>
      <c r="D146" s="56">
        <v>2</v>
      </c>
      <c r="E146" s="69" t="s">
        <v>633</v>
      </c>
      <c r="F146" s="70" t="s">
        <v>208</v>
      </c>
      <c r="G146" s="59">
        <v>30</v>
      </c>
      <c r="H146" s="59">
        <v>0</v>
      </c>
      <c r="I146" s="60">
        <v>0</v>
      </c>
      <c r="J146" s="66"/>
    </row>
    <row r="147" spans="1:10" ht="63">
      <c r="A147" s="52" t="s">
        <v>632</v>
      </c>
      <c r="B147" s="68">
        <v>907</v>
      </c>
      <c r="C147" s="56">
        <v>7</v>
      </c>
      <c r="D147" s="56">
        <v>2</v>
      </c>
      <c r="E147" s="69" t="s">
        <v>631</v>
      </c>
      <c r="F147" s="70" t="s">
        <v>207</v>
      </c>
      <c r="G147" s="59">
        <v>1870.7</v>
      </c>
      <c r="H147" s="59">
        <v>0</v>
      </c>
      <c r="I147" s="60">
        <v>0</v>
      </c>
      <c r="J147" s="66"/>
    </row>
    <row r="148" spans="1:10" ht="31.5">
      <c r="A148" s="52" t="s">
        <v>211</v>
      </c>
      <c r="B148" s="68">
        <v>907</v>
      </c>
      <c r="C148" s="56">
        <v>7</v>
      </c>
      <c r="D148" s="56">
        <v>2</v>
      </c>
      <c r="E148" s="69" t="s">
        <v>631</v>
      </c>
      <c r="F148" s="70" t="s">
        <v>208</v>
      </c>
      <c r="G148" s="59">
        <v>1870.7</v>
      </c>
      <c r="H148" s="59">
        <v>0</v>
      </c>
      <c r="I148" s="60">
        <v>0</v>
      </c>
      <c r="J148" s="66"/>
    </row>
    <row r="149" spans="1:10" ht="63">
      <c r="A149" s="52" t="s">
        <v>623</v>
      </c>
      <c r="B149" s="68">
        <v>907</v>
      </c>
      <c r="C149" s="56">
        <v>7</v>
      </c>
      <c r="D149" s="56">
        <v>2</v>
      </c>
      <c r="E149" s="69" t="s">
        <v>622</v>
      </c>
      <c r="F149" s="70" t="s">
        <v>207</v>
      </c>
      <c r="G149" s="59">
        <v>9</v>
      </c>
      <c r="H149" s="59">
        <v>5</v>
      </c>
      <c r="I149" s="60">
        <v>0.55555555555555558</v>
      </c>
      <c r="J149" s="66"/>
    </row>
    <row r="150" spans="1:10" ht="47.25">
      <c r="A150" s="52" t="s">
        <v>613</v>
      </c>
      <c r="B150" s="68">
        <v>907</v>
      </c>
      <c r="C150" s="56">
        <v>7</v>
      </c>
      <c r="D150" s="56">
        <v>2</v>
      </c>
      <c r="E150" s="69" t="s">
        <v>612</v>
      </c>
      <c r="F150" s="70" t="s">
        <v>207</v>
      </c>
      <c r="G150" s="59">
        <v>9</v>
      </c>
      <c r="H150" s="59">
        <v>5</v>
      </c>
      <c r="I150" s="60">
        <v>0.55555555555555558</v>
      </c>
      <c r="J150" s="66"/>
    </row>
    <row r="151" spans="1:10" ht="78.75">
      <c r="A151" s="52" t="s">
        <v>611</v>
      </c>
      <c r="B151" s="68">
        <v>907</v>
      </c>
      <c r="C151" s="56">
        <v>7</v>
      </c>
      <c r="D151" s="56">
        <v>2</v>
      </c>
      <c r="E151" s="69" t="s">
        <v>610</v>
      </c>
      <c r="F151" s="70" t="s">
        <v>207</v>
      </c>
      <c r="G151" s="59">
        <v>9</v>
      </c>
      <c r="H151" s="59">
        <v>5</v>
      </c>
      <c r="I151" s="60">
        <v>0.55555555555555558</v>
      </c>
      <c r="J151" s="66"/>
    </row>
    <row r="152" spans="1:10" ht="31.5">
      <c r="A152" s="52" t="s">
        <v>286</v>
      </c>
      <c r="B152" s="68">
        <v>907</v>
      </c>
      <c r="C152" s="56">
        <v>7</v>
      </c>
      <c r="D152" s="56">
        <v>2</v>
      </c>
      <c r="E152" s="69" t="s">
        <v>610</v>
      </c>
      <c r="F152" s="70" t="s">
        <v>284</v>
      </c>
      <c r="G152" s="59">
        <v>9</v>
      </c>
      <c r="H152" s="59">
        <v>5</v>
      </c>
      <c r="I152" s="60">
        <v>0.55555555555555558</v>
      </c>
      <c r="J152" s="66"/>
    </row>
    <row r="153" spans="1:10" ht="78.75">
      <c r="A153" s="52" t="s">
        <v>566</v>
      </c>
      <c r="B153" s="68">
        <v>907</v>
      </c>
      <c r="C153" s="56">
        <v>7</v>
      </c>
      <c r="D153" s="56">
        <v>2</v>
      </c>
      <c r="E153" s="69" t="s">
        <v>565</v>
      </c>
      <c r="F153" s="70" t="s">
        <v>207</v>
      </c>
      <c r="G153" s="59">
        <v>4.88</v>
      </c>
      <c r="H153" s="59">
        <v>4.88</v>
      </c>
      <c r="I153" s="60">
        <v>1</v>
      </c>
      <c r="J153" s="66"/>
    </row>
    <row r="154" spans="1:10" ht="63">
      <c r="A154" s="52" t="s">
        <v>540</v>
      </c>
      <c r="B154" s="68">
        <v>907</v>
      </c>
      <c r="C154" s="56">
        <v>7</v>
      </c>
      <c r="D154" s="56">
        <v>2</v>
      </c>
      <c r="E154" s="69" t="s">
        <v>539</v>
      </c>
      <c r="F154" s="70" t="s">
        <v>207</v>
      </c>
      <c r="G154" s="59">
        <v>4.88</v>
      </c>
      <c r="H154" s="59">
        <v>4.88</v>
      </c>
      <c r="I154" s="60">
        <v>1</v>
      </c>
      <c r="J154" s="66"/>
    </row>
    <row r="155" spans="1:10" ht="52.9" customHeight="1">
      <c r="A155" s="52" t="s">
        <v>538</v>
      </c>
      <c r="B155" s="68">
        <v>907</v>
      </c>
      <c r="C155" s="56">
        <v>7</v>
      </c>
      <c r="D155" s="56">
        <v>2</v>
      </c>
      <c r="E155" s="69" t="s">
        <v>537</v>
      </c>
      <c r="F155" s="70" t="s">
        <v>207</v>
      </c>
      <c r="G155" s="59">
        <v>4.88</v>
      </c>
      <c r="H155" s="59">
        <v>4.88</v>
      </c>
      <c r="I155" s="60">
        <v>1</v>
      </c>
      <c r="J155" s="66"/>
    </row>
    <row r="156" spans="1:10" ht="70.900000000000006" customHeight="1">
      <c r="A156" s="52" t="s">
        <v>532</v>
      </c>
      <c r="B156" s="68">
        <v>907</v>
      </c>
      <c r="C156" s="56">
        <v>7</v>
      </c>
      <c r="D156" s="56">
        <v>2</v>
      </c>
      <c r="E156" s="69" t="s">
        <v>535</v>
      </c>
      <c r="F156" s="70" t="s">
        <v>207</v>
      </c>
      <c r="G156" s="59">
        <v>4.88</v>
      </c>
      <c r="H156" s="59">
        <v>4.88</v>
      </c>
      <c r="I156" s="60">
        <v>1</v>
      </c>
      <c r="J156" s="66"/>
    </row>
    <row r="157" spans="1:10" ht="31.5">
      <c r="A157" s="52" t="s">
        <v>211</v>
      </c>
      <c r="B157" s="68">
        <v>907</v>
      </c>
      <c r="C157" s="56">
        <v>7</v>
      </c>
      <c r="D157" s="56">
        <v>2</v>
      </c>
      <c r="E157" s="69" t="s">
        <v>535</v>
      </c>
      <c r="F157" s="70" t="s">
        <v>208</v>
      </c>
      <c r="G157" s="59">
        <v>4.88</v>
      </c>
      <c r="H157" s="59">
        <v>4.88</v>
      </c>
      <c r="I157" s="60">
        <v>1</v>
      </c>
      <c r="J157" s="66"/>
    </row>
    <row r="158" spans="1:10" ht="54.6" customHeight="1">
      <c r="A158" s="52" t="s">
        <v>280</v>
      </c>
      <c r="B158" s="68">
        <v>907</v>
      </c>
      <c r="C158" s="56">
        <v>7</v>
      </c>
      <c r="D158" s="56">
        <v>2</v>
      </c>
      <c r="E158" s="69" t="s">
        <v>279</v>
      </c>
      <c r="F158" s="70" t="s">
        <v>207</v>
      </c>
      <c r="G158" s="59">
        <v>50</v>
      </c>
      <c r="H158" s="59">
        <v>0</v>
      </c>
      <c r="I158" s="60">
        <v>0</v>
      </c>
      <c r="J158" s="66"/>
    </row>
    <row r="159" spans="1:10" ht="63">
      <c r="A159" s="52" t="s">
        <v>278</v>
      </c>
      <c r="B159" s="68">
        <v>907</v>
      </c>
      <c r="C159" s="56">
        <v>7</v>
      </c>
      <c r="D159" s="56">
        <v>2</v>
      </c>
      <c r="E159" s="69" t="s">
        <v>277</v>
      </c>
      <c r="F159" s="70" t="s">
        <v>207</v>
      </c>
      <c r="G159" s="59">
        <v>50</v>
      </c>
      <c r="H159" s="59">
        <v>0</v>
      </c>
      <c r="I159" s="60">
        <v>0</v>
      </c>
      <c r="J159" s="66"/>
    </row>
    <row r="160" spans="1:10" ht="78.75">
      <c r="A160" s="52" t="s">
        <v>276</v>
      </c>
      <c r="B160" s="68">
        <v>907</v>
      </c>
      <c r="C160" s="56">
        <v>7</v>
      </c>
      <c r="D160" s="56">
        <v>2</v>
      </c>
      <c r="E160" s="69" t="s">
        <v>275</v>
      </c>
      <c r="F160" s="70" t="s">
        <v>207</v>
      </c>
      <c r="G160" s="59">
        <v>50</v>
      </c>
      <c r="H160" s="59">
        <v>0</v>
      </c>
      <c r="I160" s="60">
        <v>0</v>
      </c>
      <c r="J160" s="66"/>
    </row>
    <row r="161" spans="1:10" ht="47.25">
      <c r="A161" s="52" t="s">
        <v>269</v>
      </c>
      <c r="B161" s="68">
        <v>907</v>
      </c>
      <c r="C161" s="56">
        <v>7</v>
      </c>
      <c r="D161" s="56">
        <v>2</v>
      </c>
      <c r="E161" s="69" t="s">
        <v>266</v>
      </c>
      <c r="F161" s="70" t="s">
        <v>207</v>
      </c>
      <c r="G161" s="59">
        <v>50</v>
      </c>
      <c r="H161" s="59">
        <v>0</v>
      </c>
      <c r="I161" s="60">
        <v>0</v>
      </c>
      <c r="J161" s="66"/>
    </row>
    <row r="162" spans="1:10" ht="31.5">
      <c r="A162" s="52" t="s">
        <v>211</v>
      </c>
      <c r="B162" s="68">
        <v>907</v>
      </c>
      <c r="C162" s="56">
        <v>7</v>
      </c>
      <c r="D162" s="56">
        <v>2</v>
      </c>
      <c r="E162" s="69" t="s">
        <v>266</v>
      </c>
      <c r="F162" s="70" t="s">
        <v>208</v>
      </c>
      <c r="G162" s="59">
        <v>50</v>
      </c>
      <c r="H162" s="59">
        <v>0</v>
      </c>
      <c r="I162" s="60">
        <v>0</v>
      </c>
      <c r="J162" s="66"/>
    </row>
    <row r="163" spans="1:10" s="54" customFormat="1">
      <c r="A163" s="53" t="s">
        <v>267</v>
      </c>
      <c r="B163" s="71">
        <v>907</v>
      </c>
      <c r="C163" s="55">
        <v>7</v>
      </c>
      <c r="D163" s="55">
        <v>3</v>
      </c>
      <c r="E163" s="72" t="s">
        <v>207</v>
      </c>
      <c r="F163" s="73" t="s">
        <v>207</v>
      </c>
      <c r="G163" s="57">
        <v>40994.07</v>
      </c>
      <c r="H163" s="57">
        <v>28601.37</v>
      </c>
      <c r="I163" s="58">
        <v>0.69769530080814124</v>
      </c>
      <c r="J163" s="74"/>
    </row>
    <row r="164" spans="1:10" ht="47.25">
      <c r="A164" s="52" t="s">
        <v>675</v>
      </c>
      <c r="B164" s="68">
        <v>907</v>
      </c>
      <c r="C164" s="56">
        <v>7</v>
      </c>
      <c r="D164" s="56">
        <v>3</v>
      </c>
      <c r="E164" s="69" t="s">
        <v>674</v>
      </c>
      <c r="F164" s="70" t="s">
        <v>207</v>
      </c>
      <c r="G164" s="59">
        <v>40897.54</v>
      </c>
      <c r="H164" s="59">
        <v>28529.84</v>
      </c>
      <c r="I164" s="60">
        <v>0.69759305816437855</v>
      </c>
      <c r="J164" s="66"/>
    </row>
    <row r="165" spans="1:10" ht="36.6" customHeight="1">
      <c r="A165" s="52" t="s">
        <v>673</v>
      </c>
      <c r="B165" s="68">
        <v>907</v>
      </c>
      <c r="C165" s="56">
        <v>7</v>
      </c>
      <c r="D165" s="56">
        <v>3</v>
      </c>
      <c r="E165" s="69" t="s">
        <v>672</v>
      </c>
      <c r="F165" s="70" t="s">
        <v>207</v>
      </c>
      <c r="G165" s="59">
        <v>40897.54</v>
      </c>
      <c r="H165" s="59">
        <v>28529.84</v>
      </c>
      <c r="I165" s="60">
        <v>0.69759305816437855</v>
      </c>
      <c r="J165" s="66"/>
    </row>
    <row r="166" spans="1:10" ht="31.5">
      <c r="A166" s="52" t="s">
        <v>630</v>
      </c>
      <c r="B166" s="68">
        <v>907</v>
      </c>
      <c r="C166" s="56">
        <v>7</v>
      </c>
      <c r="D166" s="56">
        <v>3</v>
      </c>
      <c r="E166" s="69" t="s">
        <v>629</v>
      </c>
      <c r="F166" s="70" t="s">
        <v>207</v>
      </c>
      <c r="G166" s="59">
        <v>40897.54</v>
      </c>
      <c r="H166" s="59">
        <v>28529.84</v>
      </c>
      <c r="I166" s="60">
        <v>0.69759305816437855</v>
      </c>
      <c r="J166" s="66"/>
    </row>
    <row r="167" spans="1:10" ht="31.5">
      <c r="A167" s="52" t="s">
        <v>628</v>
      </c>
      <c r="B167" s="68">
        <v>907</v>
      </c>
      <c r="C167" s="56">
        <v>7</v>
      </c>
      <c r="D167" s="56">
        <v>3</v>
      </c>
      <c r="E167" s="69" t="s">
        <v>627</v>
      </c>
      <c r="F167" s="70" t="s">
        <v>207</v>
      </c>
      <c r="G167" s="59">
        <v>142.35</v>
      </c>
      <c r="H167" s="59">
        <v>123.92</v>
      </c>
      <c r="I167" s="60">
        <v>0.87053038285915008</v>
      </c>
      <c r="J167" s="66"/>
    </row>
    <row r="168" spans="1:10" ht="31.5">
      <c r="A168" s="52" t="s">
        <v>211</v>
      </c>
      <c r="B168" s="68">
        <v>907</v>
      </c>
      <c r="C168" s="56">
        <v>7</v>
      </c>
      <c r="D168" s="56">
        <v>3</v>
      </c>
      <c r="E168" s="69" t="s">
        <v>627</v>
      </c>
      <c r="F168" s="70" t="s">
        <v>208</v>
      </c>
      <c r="G168" s="59">
        <v>142.35</v>
      </c>
      <c r="H168" s="59">
        <v>123.92</v>
      </c>
      <c r="I168" s="60">
        <v>0.87053038285915008</v>
      </c>
      <c r="J168" s="66"/>
    </row>
    <row r="169" spans="1:10" ht="31.5">
      <c r="A169" s="52" t="s">
        <v>607</v>
      </c>
      <c r="B169" s="68">
        <v>907</v>
      </c>
      <c r="C169" s="56">
        <v>7</v>
      </c>
      <c r="D169" s="56">
        <v>3</v>
      </c>
      <c r="E169" s="69" t="s">
        <v>626</v>
      </c>
      <c r="F169" s="70" t="s">
        <v>207</v>
      </c>
      <c r="G169" s="59">
        <v>15</v>
      </c>
      <c r="H169" s="59">
        <v>0</v>
      </c>
      <c r="I169" s="60">
        <v>0</v>
      </c>
      <c r="J169" s="66"/>
    </row>
    <row r="170" spans="1:10" ht="31.5">
      <c r="A170" s="52" t="s">
        <v>211</v>
      </c>
      <c r="B170" s="68">
        <v>907</v>
      </c>
      <c r="C170" s="56">
        <v>7</v>
      </c>
      <c r="D170" s="56">
        <v>3</v>
      </c>
      <c r="E170" s="69" t="s">
        <v>626</v>
      </c>
      <c r="F170" s="70" t="s">
        <v>208</v>
      </c>
      <c r="G170" s="59">
        <v>15</v>
      </c>
      <c r="H170" s="59">
        <v>0</v>
      </c>
      <c r="I170" s="60">
        <v>0</v>
      </c>
      <c r="J170" s="66"/>
    </row>
    <row r="171" spans="1:10" ht="31.5">
      <c r="A171" s="52" t="s">
        <v>343</v>
      </c>
      <c r="B171" s="68">
        <v>907</v>
      </c>
      <c r="C171" s="56">
        <v>7</v>
      </c>
      <c r="D171" s="56">
        <v>3</v>
      </c>
      <c r="E171" s="69" t="s">
        <v>625</v>
      </c>
      <c r="F171" s="70" t="s">
        <v>207</v>
      </c>
      <c r="G171" s="59">
        <v>39538.92</v>
      </c>
      <c r="H171" s="59">
        <v>27804.639999999999</v>
      </c>
      <c r="I171" s="60">
        <v>0.70322204046038694</v>
      </c>
      <c r="J171" s="66"/>
    </row>
    <row r="172" spans="1:10" ht="78.75">
      <c r="A172" s="52" t="s">
        <v>225</v>
      </c>
      <c r="B172" s="68">
        <v>907</v>
      </c>
      <c r="C172" s="56">
        <v>7</v>
      </c>
      <c r="D172" s="56">
        <v>3</v>
      </c>
      <c r="E172" s="69" t="s">
        <v>625</v>
      </c>
      <c r="F172" s="70" t="s">
        <v>224</v>
      </c>
      <c r="G172" s="59">
        <v>36566.28</v>
      </c>
      <c r="H172" s="59">
        <v>25680.12</v>
      </c>
      <c r="I172" s="60">
        <v>0.70228965046485448</v>
      </c>
      <c r="J172" s="66"/>
    </row>
    <row r="173" spans="1:10" ht="31.5">
      <c r="A173" s="52" t="s">
        <v>211</v>
      </c>
      <c r="B173" s="68">
        <v>907</v>
      </c>
      <c r="C173" s="56">
        <v>7</v>
      </c>
      <c r="D173" s="56">
        <v>3</v>
      </c>
      <c r="E173" s="69" t="s">
        <v>625</v>
      </c>
      <c r="F173" s="70" t="s">
        <v>208</v>
      </c>
      <c r="G173" s="59">
        <v>2625.3</v>
      </c>
      <c r="H173" s="59">
        <v>1951.29</v>
      </c>
      <c r="I173" s="60">
        <v>0.74326362701405546</v>
      </c>
      <c r="J173" s="66"/>
    </row>
    <row r="174" spans="1:10">
      <c r="A174" s="52" t="s">
        <v>218</v>
      </c>
      <c r="B174" s="68">
        <v>907</v>
      </c>
      <c r="C174" s="56">
        <v>7</v>
      </c>
      <c r="D174" s="56">
        <v>3</v>
      </c>
      <c r="E174" s="69" t="s">
        <v>625</v>
      </c>
      <c r="F174" s="70" t="s">
        <v>215</v>
      </c>
      <c r="G174" s="59">
        <v>347.34</v>
      </c>
      <c r="H174" s="59">
        <v>173.23</v>
      </c>
      <c r="I174" s="60">
        <v>0.49873322968848965</v>
      </c>
      <c r="J174" s="66"/>
    </row>
    <row r="175" spans="1:10" ht="31.5">
      <c r="A175" s="52" t="s">
        <v>461</v>
      </c>
      <c r="B175" s="68">
        <v>907</v>
      </c>
      <c r="C175" s="56">
        <v>7</v>
      </c>
      <c r="D175" s="56">
        <v>3</v>
      </c>
      <c r="E175" s="69" t="s">
        <v>624</v>
      </c>
      <c r="F175" s="70" t="s">
        <v>207</v>
      </c>
      <c r="G175" s="59">
        <v>1201.27</v>
      </c>
      <c r="H175" s="59">
        <v>601.27</v>
      </c>
      <c r="I175" s="60">
        <v>0.50052860722402126</v>
      </c>
      <c r="J175" s="66"/>
    </row>
    <row r="176" spans="1:10" ht="31.5">
      <c r="A176" s="52" t="s">
        <v>211</v>
      </c>
      <c r="B176" s="68">
        <v>907</v>
      </c>
      <c r="C176" s="56">
        <v>7</v>
      </c>
      <c r="D176" s="56">
        <v>3</v>
      </c>
      <c r="E176" s="69" t="s">
        <v>624</v>
      </c>
      <c r="F176" s="70" t="s">
        <v>208</v>
      </c>
      <c r="G176" s="59">
        <v>1201.27</v>
      </c>
      <c r="H176" s="59">
        <v>601.27</v>
      </c>
      <c r="I176" s="60">
        <v>0.50052860722402126</v>
      </c>
      <c r="J176" s="66"/>
    </row>
    <row r="177" spans="1:10" ht="78.75">
      <c r="A177" s="52" t="s">
        <v>566</v>
      </c>
      <c r="B177" s="68">
        <v>907</v>
      </c>
      <c r="C177" s="56">
        <v>7</v>
      </c>
      <c r="D177" s="56">
        <v>3</v>
      </c>
      <c r="E177" s="69" t="s">
        <v>565</v>
      </c>
      <c r="F177" s="70" t="s">
        <v>207</v>
      </c>
      <c r="G177" s="59">
        <v>71.53</v>
      </c>
      <c r="H177" s="59">
        <v>71.53</v>
      </c>
      <c r="I177" s="60">
        <v>1</v>
      </c>
      <c r="J177" s="66"/>
    </row>
    <row r="178" spans="1:10" ht="63">
      <c r="A178" s="52" t="s">
        <v>540</v>
      </c>
      <c r="B178" s="68">
        <v>907</v>
      </c>
      <c r="C178" s="56">
        <v>7</v>
      </c>
      <c r="D178" s="56">
        <v>3</v>
      </c>
      <c r="E178" s="69" t="s">
        <v>539</v>
      </c>
      <c r="F178" s="70" t="s">
        <v>207</v>
      </c>
      <c r="G178" s="59">
        <v>71.53</v>
      </c>
      <c r="H178" s="59">
        <v>71.53</v>
      </c>
      <c r="I178" s="60">
        <v>1</v>
      </c>
      <c r="J178" s="66"/>
    </row>
    <row r="179" spans="1:10" ht="48.6" customHeight="1">
      <c r="A179" s="52" t="s">
        <v>538</v>
      </c>
      <c r="B179" s="68">
        <v>907</v>
      </c>
      <c r="C179" s="56">
        <v>7</v>
      </c>
      <c r="D179" s="56">
        <v>3</v>
      </c>
      <c r="E179" s="69" t="s">
        <v>537</v>
      </c>
      <c r="F179" s="70" t="s">
        <v>207</v>
      </c>
      <c r="G179" s="59">
        <v>71.53</v>
      </c>
      <c r="H179" s="59">
        <v>71.53</v>
      </c>
      <c r="I179" s="60">
        <v>1</v>
      </c>
      <c r="J179" s="66"/>
    </row>
    <row r="180" spans="1:10" ht="67.900000000000006" customHeight="1">
      <c r="A180" s="52" t="s">
        <v>532</v>
      </c>
      <c r="B180" s="68">
        <v>907</v>
      </c>
      <c r="C180" s="56">
        <v>7</v>
      </c>
      <c r="D180" s="56">
        <v>3</v>
      </c>
      <c r="E180" s="69" t="s">
        <v>535</v>
      </c>
      <c r="F180" s="70" t="s">
        <v>207</v>
      </c>
      <c r="G180" s="59">
        <v>71.53</v>
      </c>
      <c r="H180" s="59">
        <v>71.53</v>
      </c>
      <c r="I180" s="60">
        <v>1</v>
      </c>
      <c r="J180" s="66"/>
    </row>
    <row r="181" spans="1:10" ht="31.5">
      <c r="A181" s="52" t="s">
        <v>211</v>
      </c>
      <c r="B181" s="68">
        <v>907</v>
      </c>
      <c r="C181" s="56">
        <v>7</v>
      </c>
      <c r="D181" s="56">
        <v>3</v>
      </c>
      <c r="E181" s="69" t="s">
        <v>535</v>
      </c>
      <c r="F181" s="70" t="s">
        <v>208</v>
      </c>
      <c r="G181" s="59">
        <v>71.53</v>
      </c>
      <c r="H181" s="59">
        <v>71.53</v>
      </c>
      <c r="I181" s="60">
        <v>1</v>
      </c>
      <c r="J181" s="66"/>
    </row>
    <row r="182" spans="1:10" ht="54" customHeight="1">
      <c r="A182" s="52" t="s">
        <v>280</v>
      </c>
      <c r="B182" s="68">
        <v>907</v>
      </c>
      <c r="C182" s="56">
        <v>7</v>
      </c>
      <c r="D182" s="56">
        <v>3</v>
      </c>
      <c r="E182" s="69" t="s">
        <v>279</v>
      </c>
      <c r="F182" s="70" t="s">
        <v>207</v>
      </c>
      <c r="G182" s="59">
        <v>25</v>
      </c>
      <c r="H182" s="59">
        <v>0</v>
      </c>
      <c r="I182" s="60">
        <v>0</v>
      </c>
      <c r="J182" s="66"/>
    </row>
    <row r="183" spans="1:10" ht="63">
      <c r="A183" s="52" t="s">
        <v>278</v>
      </c>
      <c r="B183" s="68">
        <v>907</v>
      </c>
      <c r="C183" s="56">
        <v>7</v>
      </c>
      <c r="D183" s="56">
        <v>3</v>
      </c>
      <c r="E183" s="69" t="s">
        <v>277</v>
      </c>
      <c r="F183" s="70" t="s">
        <v>207</v>
      </c>
      <c r="G183" s="59">
        <v>25</v>
      </c>
      <c r="H183" s="59">
        <v>0</v>
      </c>
      <c r="I183" s="60">
        <v>0</v>
      </c>
      <c r="J183" s="66"/>
    </row>
    <row r="184" spans="1:10" ht="78.75">
      <c r="A184" s="52" t="s">
        <v>276</v>
      </c>
      <c r="B184" s="68">
        <v>907</v>
      </c>
      <c r="C184" s="56">
        <v>7</v>
      </c>
      <c r="D184" s="56">
        <v>3</v>
      </c>
      <c r="E184" s="69" t="s">
        <v>275</v>
      </c>
      <c r="F184" s="70" t="s">
        <v>207</v>
      </c>
      <c r="G184" s="59">
        <v>25</v>
      </c>
      <c r="H184" s="59">
        <v>0</v>
      </c>
      <c r="I184" s="60">
        <v>0</v>
      </c>
      <c r="J184" s="66"/>
    </row>
    <row r="185" spans="1:10" ht="47.25">
      <c r="A185" s="52" t="s">
        <v>269</v>
      </c>
      <c r="B185" s="68">
        <v>907</v>
      </c>
      <c r="C185" s="56">
        <v>7</v>
      </c>
      <c r="D185" s="56">
        <v>3</v>
      </c>
      <c r="E185" s="69" t="s">
        <v>266</v>
      </c>
      <c r="F185" s="70" t="s">
        <v>207</v>
      </c>
      <c r="G185" s="59">
        <v>25</v>
      </c>
      <c r="H185" s="59">
        <v>0</v>
      </c>
      <c r="I185" s="60">
        <v>0</v>
      </c>
      <c r="J185" s="66"/>
    </row>
    <row r="186" spans="1:10" ht="31.5">
      <c r="A186" s="52" t="s">
        <v>211</v>
      </c>
      <c r="B186" s="68">
        <v>907</v>
      </c>
      <c r="C186" s="56">
        <v>7</v>
      </c>
      <c r="D186" s="56">
        <v>3</v>
      </c>
      <c r="E186" s="69" t="s">
        <v>266</v>
      </c>
      <c r="F186" s="70" t="s">
        <v>208</v>
      </c>
      <c r="G186" s="59">
        <v>25</v>
      </c>
      <c r="H186" s="59">
        <v>0</v>
      </c>
      <c r="I186" s="60">
        <v>0</v>
      </c>
      <c r="J186" s="66"/>
    </row>
    <row r="187" spans="1:10" s="54" customFormat="1" ht="31.5">
      <c r="A187" s="53" t="s">
        <v>271</v>
      </c>
      <c r="B187" s="71">
        <v>907</v>
      </c>
      <c r="C187" s="55">
        <v>7</v>
      </c>
      <c r="D187" s="55">
        <v>5</v>
      </c>
      <c r="E187" s="72" t="s">
        <v>207</v>
      </c>
      <c r="F187" s="73" t="s">
        <v>207</v>
      </c>
      <c r="G187" s="57">
        <v>141.08000000000001</v>
      </c>
      <c r="H187" s="57">
        <v>94.65</v>
      </c>
      <c r="I187" s="58">
        <v>0.67089594556280119</v>
      </c>
      <c r="J187" s="74"/>
    </row>
    <row r="188" spans="1:10" ht="47.25">
      <c r="A188" s="52" t="s">
        <v>675</v>
      </c>
      <c r="B188" s="68">
        <v>907</v>
      </c>
      <c r="C188" s="56">
        <v>7</v>
      </c>
      <c r="D188" s="56">
        <v>5</v>
      </c>
      <c r="E188" s="69" t="s">
        <v>674</v>
      </c>
      <c r="F188" s="70" t="s">
        <v>207</v>
      </c>
      <c r="G188" s="59">
        <v>129.08000000000001</v>
      </c>
      <c r="H188" s="59">
        <v>82.65</v>
      </c>
      <c r="I188" s="60">
        <v>0.64030058878215057</v>
      </c>
      <c r="J188" s="66"/>
    </row>
    <row r="189" spans="1:10" ht="36" customHeight="1">
      <c r="A189" s="52" t="s">
        <v>673</v>
      </c>
      <c r="B189" s="68">
        <v>907</v>
      </c>
      <c r="C189" s="56">
        <v>7</v>
      </c>
      <c r="D189" s="56">
        <v>5</v>
      </c>
      <c r="E189" s="69" t="s">
        <v>672</v>
      </c>
      <c r="F189" s="70" t="s">
        <v>207</v>
      </c>
      <c r="G189" s="59">
        <v>126.12</v>
      </c>
      <c r="H189" s="59">
        <v>79.69</v>
      </c>
      <c r="I189" s="60">
        <v>0.63185854741516012</v>
      </c>
      <c r="J189" s="66"/>
    </row>
    <row r="190" spans="1:10" ht="31.5">
      <c r="A190" s="52" t="s">
        <v>671</v>
      </c>
      <c r="B190" s="68">
        <v>907</v>
      </c>
      <c r="C190" s="56">
        <v>7</v>
      </c>
      <c r="D190" s="56">
        <v>5</v>
      </c>
      <c r="E190" s="69" t="s">
        <v>670</v>
      </c>
      <c r="F190" s="70" t="s">
        <v>207</v>
      </c>
      <c r="G190" s="59">
        <v>52.47</v>
      </c>
      <c r="H190" s="59">
        <v>21.73</v>
      </c>
      <c r="I190" s="60">
        <v>0.41414141414141414</v>
      </c>
      <c r="J190" s="66"/>
    </row>
    <row r="191" spans="1:10" ht="31.5">
      <c r="A191" s="52" t="s">
        <v>345</v>
      </c>
      <c r="B191" s="68">
        <v>907</v>
      </c>
      <c r="C191" s="56">
        <v>7</v>
      </c>
      <c r="D191" s="56">
        <v>5</v>
      </c>
      <c r="E191" s="69" t="s">
        <v>666</v>
      </c>
      <c r="F191" s="70" t="s">
        <v>207</v>
      </c>
      <c r="G191" s="59">
        <v>52.47</v>
      </c>
      <c r="H191" s="59">
        <v>21.73</v>
      </c>
      <c r="I191" s="60">
        <v>0.41414141414141414</v>
      </c>
      <c r="J191" s="66"/>
    </row>
    <row r="192" spans="1:10" ht="31.5">
      <c r="A192" s="52" t="s">
        <v>211</v>
      </c>
      <c r="B192" s="68">
        <v>907</v>
      </c>
      <c r="C192" s="56">
        <v>7</v>
      </c>
      <c r="D192" s="56">
        <v>5</v>
      </c>
      <c r="E192" s="69" t="s">
        <v>666</v>
      </c>
      <c r="F192" s="70" t="s">
        <v>208</v>
      </c>
      <c r="G192" s="59">
        <v>52.47</v>
      </c>
      <c r="H192" s="59">
        <v>21.73</v>
      </c>
      <c r="I192" s="60">
        <v>0.41414141414141414</v>
      </c>
      <c r="J192" s="66"/>
    </row>
    <row r="193" spans="1:10" ht="31.5">
      <c r="A193" s="52" t="s">
        <v>660</v>
      </c>
      <c r="B193" s="68">
        <v>907</v>
      </c>
      <c r="C193" s="56">
        <v>7</v>
      </c>
      <c r="D193" s="56">
        <v>5</v>
      </c>
      <c r="E193" s="69" t="s">
        <v>659</v>
      </c>
      <c r="F193" s="70" t="s">
        <v>207</v>
      </c>
      <c r="G193" s="59">
        <v>73.650000000000006</v>
      </c>
      <c r="H193" s="59">
        <v>57.96</v>
      </c>
      <c r="I193" s="60">
        <v>0.78696537678207734</v>
      </c>
      <c r="J193" s="66"/>
    </row>
    <row r="194" spans="1:10" ht="31.5">
      <c r="A194" s="52" t="s">
        <v>345</v>
      </c>
      <c r="B194" s="68">
        <v>907</v>
      </c>
      <c r="C194" s="56">
        <v>7</v>
      </c>
      <c r="D194" s="56">
        <v>5</v>
      </c>
      <c r="E194" s="69" t="s">
        <v>644</v>
      </c>
      <c r="F194" s="70" t="s">
        <v>207</v>
      </c>
      <c r="G194" s="59">
        <v>73.650000000000006</v>
      </c>
      <c r="H194" s="59">
        <v>57.96</v>
      </c>
      <c r="I194" s="60">
        <v>0.78696537678207734</v>
      </c>
      <c r="J194" s="66"/>
    </row>
    <row r="195" spans="1:10" ht="31.5">
      <c r="A195" s="52" t="s">
        <v>211</v>
      </c>
      <c r="B195" s="68">
        <v>907</v>
      </c>
      <c r="C195" s="56">
        <v>7</v>
      </c>
      <c r="D195" s="56">
        <v>5</v>
      </c>
      <c r="E195" s="69" t="s">
        <v>644</v>
      </c>
      <c r="F195" s="70" t="s">
        <v>208</v>
      </c>
      <c r="G195" s="59">
        <v>73.650000000000006</v>
      </c>
      <c r="H195" s="59">
        <v>57.96</v>
      </c>
      <c r="I195" s="60">
        <v>0.78696537678207734</v>
      </c>
      <c r="J195" s="66"/>
    </row>
    <row r="196" spans="1:10" ht="63">
      <c r="A196" s="52" t="s">
        <v>623</v>
      </c>
      <c r="B196" s="68">
        <v>907</v>
      </c>
      <c r="C196" s="56">
        <v>7</v>
      </c>
      <c r="D196" s="56">
        <v>5</v>
      </c>
      <c r="E196" s="69" t="s">
        <v>622</v>
      </c>
      <c r="F196" s="70" t="s">
        <v>207</v>
      </c>
      <c r="G196" s="59">
        <v>2.96</v>
      </c>
      <c r="H196" s="59">
        <v>2.96</v>
      </c>
      <c r="I196" s="60">
        <v>1</v>
      </c>
      <c r="J196" s="66"/>
    </row>
    <row r="197" spans="1:10" ht="31.5">
      <c r="A197" s="52" t="s">
        <v>621</v>
      </c>
      <c r="B197" s="68">
        <v>907</v>
      </c>
      <c r="C197" s="56">
        <v>7</v>
      </c>
      <c r="D197" s="56">
        <v>5</v>
      </c>
      <c r="E197" s="69" t="s">
        <v>620</v>
      </c>
      <c r="F197" s="70" t="s">
        <v>207</v>
      </c>
      <c r="G197" s="59">
        <v>2.96</v>
      </c>
      <c r="H197" s="59">
        <v>2.96</v>
      </c>
      <c r="I197" s="60">
        <v>1</v>
      </c>
      <c r="J197" s="66"/>
    </row>
    <row r="198" spans="1:10" ht="31.5">
      <c r="A198" s="52" t="s">
        <v>345</v>
      </c>
      <c r="B198" s="68">
        <v>907</v>
      </c>
      <c r="C198" s="56">
        <v>7</v>
      </c>
      <c r="D198" s="56">
        <v>5</v>
      </c>
      <c r="E198" s="69" t="s">
        <v>619</v>
      </c>
      <c r="F198" s="70" t="s">
        <v>207</v>
      </c>
      <c r="G198" s="59">
        <v>2.96</v>
      </c>
      <c r="H198" s="59">
        <v>2.96</v>
      </c>
      <c r="I198" s="60">
        <v>1</v>
      </c>
      <c r="J198" s="66"/>
    </row>
    <row r="199" spans="1:10" ht="31.5">
      <c r="A199" s="52" t="s">
        <v>211</v>
      </c>
      <c r="B199" s="68">
        <v>907</v>
      </c>
      <c r="C199" s="56">
        <v>7</v>
      </c>
      <c r="D199" s="56">
        <v>5</v>
      </c>
      <c r="E199" s="69" t="s">
        <v>619</v>
      </c>
      <c r="F199" s="70" t="s">
        <v>208</v>
      </c>
      <c r="G199" s="59">
        <v>2.96</v>
      </c>
      <c r="H199" s="59">
        <v>2.96</v>
      </c>
      <c r="I199" s="60">
        <v>1</v>
      </c>
      <c r="J199" s="66"/>
    </row>
    <row r="200" spans="1:10" ht="63">
      <c r="A200" s="52" t="s">
        <v>340</v>
      </c>
      <c r="B200" s="68">
        <v>907</v>
      </c>
      <c r="C200" s="56">
        <v>7</v>
      </c>
      <c r="D200" s="56">
        <v>5</v>
      </c>
      <c r="E200" s="69" t="s">
        <v>339</v>
      </c>
      <c r="F200" s="70" t="s">
        <v>207</v>
      </c>
      <c r="G200" s="59">
        <v>12</v>
      </c>
      <c r="H200" s="59">
        <v>12</v>
      </c>
      <c r="I200" s="60">
        <v>1</v>
      </c>
      <c r="J200" s="66"/>
    </row>
    <row r="201" spans="1:10" ht="63">
      <c r="A201" s="52" t="s">
        <v>326</v>
      </c>
      <c r="B201" s="68">
        <v>907</v>
      </c>
      <c r="C201" s="56">
        <v>7</v>
      </c>
      <c r="D201" s="56">
        <v>5</v>
      </c>
      <c r="E201" s="69" t="s">
        <v>325</v>
      </c>
      <c r="F201" s="70" t="s">
        <v>207</v>
      </c>
      <c r="G201" s="59">
        <v>12</v>
      </c>
      <c r="H201" s="59">
        <v>12</v>
      </c>
      <c r="I201" s="60">
        <v>1</v>
      </c>
      <c r="J201" s="66"/>
    </row>
    <row r="202" spans="1:10" ht="47.25">
      <c r="A202" s="52" t="s">
        <v>324</v>
      </c>
      <c r="B202" s="68">
        <v>907</v>
      </c>
      <c r="C202" s="56">
        <v>7</v>
      </c>
      <c r="D202" s="56">
        <v>5</v>
      </c>
      <c r="E202" s="69" t="s">
        <v>323</v>
      </c>
      <c r="F202" s="70" t="s">
        <v>207</v>
      </c>
      <c r="G202" s="59">
        <v>12</v>
      </c>
      <c r="H202" s="59">
        <v>12</v>
      </c>
      <c r="I202" s="60">
        <v>1</v>
      </c>
      <c r="J202" s="66"/>
    </row>
    <row r="203" spans="1:10" ht="47.25">
      <c r="A203" s="52" t="s">
        <v>316</v>
      </c>
      <c r="B203" s="68">
        <v>907</v>
      </c>
      <c r="C203" s="56">
        <v>7</v>
      </c>
      <c r="D203" s="56">
        <v>5</v>
      </c>
      <c r="E203" s="69" t="s">
        <v>315</v>
      </c>
      <c r="F203" s="70" t="s">
        <v>207</v>
      </c>
      <c r="G203" s="59">
        <v>12</v>
      </c>
      <c r="H203" s="59">
        <v>12</v>
      </c>
      <c r="I203" s="60">
        <v>1</v>
      </c>
      <c r="J203" s="66"/>
    </row>
    <row r="204" spans="1:10" ht="31.5">
      <c r="A204" s="52" t="s">
        <v>211</v>
      </c>
      <c r="B204" s="68">
        <v>907</v>
      </c>
      <c r="C204" s="56">
        <v>7</v>
      </c>
      <c r="D204" s="56">
        <v>5</v>
      </c>
      <c r="E204" s="69" t="s">
        <v>315</v>
      </c>
      <c r="F204" s="70" t="s">
        <v>208</v>
      </c>
      <c r="G204" s="59">
        <v>12</v>
      </c>
      <c r="H204" s="59">
        <v>12</v>
      </c>
      <c r="I204" s="60">
        <v>1</v>
      </c>
      <c r="J204" s="66"/>
    </row>
    <row r="205" spans="1:10" s="54" customFormat="1">
      <c r="A205" s="53" t="s">
        <v>293</v>
      </c>
      <c r="B205" s="71">
        <v>907</v>
      </c>
      <c r="C205" s="55">
        <v>7</v>
      </c>
      <c r="D205" s="55">
        <v>7</v>
      </c>
      <c r="E205" s="72" t="s">
        <v>207</v>
      </c>
      <c r="F205" s="73" t="s">
        <v>207</v>
      </c>
      <c r="G205" s="57">
        <v>2813.82</v>
      </c>
      <c r="H205" s="57">
        <v>2698.91</v>
      </c>
      <c r="I205" s="58">
        <v>0.95916227761548345</v>
      </c>
      <c r="J205" s="74"/>
    </row>
    <row r="206" spans="1:10" ht="47.25">
      <c r="A206" s="52" t="s">
        <v>675</v>
      </c>
      <c r="B206" s="68">
        <v>907</v>
      </c>
      <c r="C206" s="56">
        <v>7</v>
      </c>
      <c r="D206" s="56">
        <v>7</v>
      </c>
      <c r="E206" s="69" t="s">
        <v>674</v>
      </c>
      <c r="F206" s="70" t="s">
        <v>207</v>
      </c>
      <c r="G206" s="59">
        <v>2813.82</v>
      </c>
      <c r="H206" s="59">
        <v>2698.91</v>
      </c>
      <c r="I206" s="60">
        <v>0.95916227761548345</v>
      </c>
      <c r="J206" s="66"/>
    </row>
    <row r="207" spans="1:10" ht="63">
      <c r="A207" s="52" t="s">
        <v>623</v>
      </c>
      <c r="B207" s="68">
        <v>907</v>
      </c>
      <c r="C207" s="56">
        <v>7</v>
      </c>
      <c r="D207" s="56">
        <v>7</v>
      </c>
      <c r="E207" s="69" t="s">
        <v>622</v>
      </c>
      <c r="F207" s="70" t="s">
        <v>207</v>
      </c>
      <c r="G207" s="59">
        <v>2813.82</v>
      </c>
      <c r="H207" s="59">
        <v>2698.91</v>
      </c>
      <c r="I207" s="60">
        <v>0.95916227761548345</v>
      </c>
      <c r="J207" s="66"/>
    </row>
    <row r="208" spans="1:10" ht="31.5">
      <c r="A208" s="52" t="s">
        <v>609</v>
      </c>
      <c r="B208" s="68">
        <v>907</v>
      </c>
      <c r="C208" s="56">
        <v>7</v>
      </c>
      <c r="D208" s="56">
        <v>7</v>
      </c>
      <c r="E208" s="69" t="s">
        <v>608</v>
      </c>
      <c r="F208" s="70" t="s">
        <v>207</v>
      </c>
      <c r="G208" s="59">
        <v>2813.82</v>
      </c>
      <c r="H208" s="59">
        <v>2698.91</v>
      </c>
      <c r="I208" s="60">
        <v>0.95916227761548345</v>
      </c>
      <c r="J208" s="66"/>
    </row>
    <row r="209" spans="1:10" ht="31.5">
      <c r="A209" s="52" t="s">
        <v>607</v>
      </c>
      <c r="B209" s="68">
        <v>907</v>
      </c>
      <c r="C209" s="56">
        <v>7</v>
      </c>
      <c r="D209" s="56">
        <v>7</v>
      </c>
      <c r="E209" s="69" t="s">
        <v>606</v>
      </c>
      <c r="F209" s="70" t="s">
        <v>207</v>
      </c>
      <c r="G209" s="59">
        <v>114.92</v>
      </c>
      <c r="H209" s="59">
        <v>0</v>
      </c>
      <c r="I209" s="60">
        <v>0</v>
      </c>
      <c r="J209" s="66"/>
    </row>
    <row r="210" spans="1:10" ht="31.5">
      <c r="A210" s="52" t="s">
        <v>211</v>
      </c>
      <c r="B210" s="68">
        <v>907</v>
      </c>
      <c r="C210" s="56">
        <v>7</v>
      </c>
      <c r="D210" s="56">
        <v>7</v>
      </c>
      <c r="E210" s="69" t="s">
        <v>606</v>
      </c>
      <c r="F210" s="70" t="s">
        <v>208</v>
      </c>
      <c r="G210" s="59">
        <v>114.92</v>
      </c>
      <c r="H210" s="59">
        <v>0</v>
      </c>
      <c r="I210" s="60">
        <v>0</v>
      </c>
      <c r="J210" s="66"/>
    </row>
    <row r="211" spans="1:10" ht="94.5">
      <c r="A211" s="52" t="s">
        <v>605</v>
      </c>
      <c r="B211" s="68">
        <v>907</v>
      </c>
      <c r="C211" s="56">
        <v>7</v>
      </c>
      <c r="D211" s="56">
        <v>7</v>
      </c>
      <c r="E211" s="69" t="s">
        <v>604</v>
      </c>
      <c r="F211" s="70" t="s">
        <v>207</v>
      </c>
      <c r="G211" s="59">
        <v>2698.9</v>
      </c>
      <c r="H211" s="59">
        <v>2698.91</v>
      </c>
      <c r="I211" s="60">
        <v>1.0000037052132349</v>
      </c>
      <c r="J211" s="66"/>
    </row>
    <row r="212" spans="1:10" ht="31.5">
      <c r="A212" s="52" t="s">
        <v>211</v>
      </c>
      <c r="B212" s="68">
        <v>907</v>
      </c>
      <c r="C212" s="56">
        <v>7</v>
      </c>
      <c r="D212" s="56">
        <v>7</v>
      </c>
      <c r="E212" s="69" t="s">
        <v>604</v>
      </c>
      <c r="F212" s="70" t="s">
        <v>208</v>
      </c>
      <c r="G212" s="59">
        <v>2698.9</v>
      </c>
      <c r="H212" s="59">
        <v>2698.91</v>
      </c>
      <c r="I212" s="60">
        <v>1.0000037052132349</v>
      </c>
      <c r="J212" s="66"/>
    </row>
    <row r="213" spans="1:10" s="54" customFormat="1">
      <c r="A213" s="53" t="s">
        <v>374</v>
      </c>
      <c r="B213" s="71">
        <v>907</v>
      </c>
      <c r="C213" s="55">
        <v>7</v>
      </c>
      <c r="D213" s="55">
        <v>9</v>
      </c>
      <c r="E213" s="72" t="s">
        <v>207</v>
      </c>
      <c r="F213" s="73" t="s">
        <v>207</v>
      </c>
      <c r="G213" s="57">
        <v>12137.11</v>
      </c>
      <c r="H213" s="57">
        <v>10513.8</v>
      </c>
      <c r="I213" s="58">
        <v>0.86625234508050097</v>
      </c>
      <c r="J213" s="74"/>
    </row>
    <row r="214" spans="1:10" ht="47.25">
      <c r="A214" s="52" t="s">
        <v>675</v>
      </c>
      <c r="B214" s="68">
        <v>907</v>
      </c>
      <c r="C214" s="56">
        <v>7</v>
      </c>
      <c r="D214" s="56">
        <v>9</v>
      </c>
      <c r="E214" s="69" t="s">
        <v>674</v>
      </c>
      <c r="F214" s="70" t="s">
        <v>207</v>
      </c>
      <c r="G214" s="59">
        <v>12099.76</v>
      </c>
      <c r="H214" s="59">
        <v>10487.8</v>
      </c>
      <c r="I214" s="60">
        <v>0.86677752285995746</v>
      </c>
      <c r="J214" s="66"/>
    </row>
    <row r="215" spans="1:10" ht="63">
      <c r="A215" s="52" t="s">
        <v>623</v>
      </c>
      <c r="B215" s="68">
        <v>907</v>
      </c>
      <c r="C215" s="56">
        <v>7</v>
      </c>
      <c r="D215" s="56">
        <v>9</v>
      </c>
      <c r="E215" s="69" t="s">
        <v>622</v>
      </c>
      <c r="F215" s="70" t="s">
        <v>207</v>
      </c>
      <c r="G215" s="59">
        <v>12099.76</v>
      </c>
      <c r="H215" s="59">
        <v>10487.8</v>
      </c>
      <c r="I215" s="60">
        <v>0.86677752285995746</v>
      </c>
      <c r="J215" s="66"/>
    </row>
    <row r="216" spans="1:10" ht="31.5">
      <c r="A216" s="52" t="s">
        <v>621</v>
      </c>
      <c r="B216" s="68">
        <v>907</v>
      </c>
      <c r="C216" s="56">
        <v>7</v>
      </c>
      <c r="D216" s="56">
        <v>9</v>
      </c>
      <c r="E216" s="69" t="s">
        <v>620</v>
      </c>
      <c r="F216" s="70" t="s">
        <v>207</v>
      </c>
      <c r="G216" s="59">
        <v>10974.25</v>
      </c>
      <c r="H216" s="59">
        <v>9587.42</v>
      </c>
      <c r="I216" s="60">
        <v>0.87362872178053175</v>
      </c>
      <c r="J216" s="66"/>
    </row>
    <row r="217" spans="1:10" ht="31.5">
      <c r="A217" s="52" t="s">
        <v>406</v>
      </c>
      <c r="B217" s="68">
        <v>907</v>
      </c>
      <c r="C217" s="56">
        <v>7</v>
      </c>
      <c r="D217" s="56">
        <v>9</v>
      </c>
      <c r="E217" s="69" t="s">
        <v>618</v>
      </c>
      <c r="F217" s="70" t="s">
        <v>207</v>
      </c>
      <c r="G217" s="59">
        <v>2974.18</v>
      </c>
      <c r="H217" s="59">
        <v>2489.06</v>
      </c>
      <c r="I217" s="60">
        <v>0.83688949559206238</v>
      </c>
      <c r="J217" s="66"/>
    </row>
    <row r="218" spans="1:10" ht="78.75">
      <c r="A218" s="52" t="s">
        <v>225</v>
      </c>
      <c r="B218" s="68">
        <v>907</v>
      </c>
      <c r="C218" s="56">
        <v>7</v>
      </c>
      <c r="D218" s="56">
        <v>9</v>
      </c>
      <c r="E218" s="69" t="s">
        <v>618</v>
      </c>
      <c r="F218" s="70" t="s">
        <v>224</v>
      </c>
      <c r="G218" s="59">
        <v>2527.11</v>
      </c>
      <c r="H218" s="59">
        <v>2181.48</v>
      </c>
      <c r="I218" s="60">
        <v>0.86323112171611049</v>
      </c>
      <c r="J218" s="66"/>
    </row>
    <row r="219" spans="1:10" ht="31.5">
      <c r="A219" s="52" t="s">
        <v>211</v>
      </c>
      <c r="B219" s="68">
        <v>907</v>
      </c>
      <c r="C219" s="56">
        <v>7</v>
      </c>
      <c r="D219" s="56">
        <v>9</v>
      </c>
      <c r="E219" s="69" t="s">
        <v>618</v>
      </c>
      <c r="F219" s="70" t="s">
        <v>208</v>
      </c>
      <c r="G219" s="59">
        <v>400.46</v>
      </c>
      <c r="H219" s="59">
        <v>266.02999999999997</v>
      </c>
      <c r="I219" s="60">
        <v>0.6643110423013534</v>
      </c>
      <c r="J219" s="66"/>
    </row>
    <row r="220" spans="1:10">
      <c r="A220" s="52" t="s">
        <v>218</v>
      </c>
      <c r="B220" s="68">
        <v>907</v>
      </c>
      <c r="C220" s="56">
        <v>7</v>
      </c>
      <c r="D220" s="56">
        <v>9</v>
      </c>
      <c r="E220" s="69" t="s">
        <v>618</v>
      </c>
      <c r="F220" s="70" t="s">
        <v>215</v>
      </c>
      <c r="G220" s="59">
        <v>46.61</v>
      </c>
      <c r="H220" s="59">
        <v>41.55</v>
      </c>
      <c r="I220" s="60">
        <v>0.89143960523492805</v>
      </c>
      <c r="J220" s="66"/>
    </row>
    <row r="221" spans="1:10" ht="31.5">
      <c r="A221" s="52" t="s">
        <v>343</v>
      </c>
      <c r="B221" s="68">
        <v>907</v>
      </c>
      <c r="C221" s="56">
        <v>7</v>
      </c>
      <c r="D221" s="56">
        <v>9</v>
      </c>
      <c r="E221" s="69" t="s">
        <v>617</v>
      </c>
      <c r="F221" s="70" t="s">
        <v>207</v>
      </c>
      <c r="G221" s="59">
        <v>8000.07</v>
      </c>
      <c r="H221" s="59">
        <v>7098.36</v>
      </c>
      <c r="I221" s="60">
        <v>0.88728723623668293</v>
      </c>
      <c r="J221" s="66"/>
    </row>
    <row r="222" spans="1:10" ht="78.75">
      <c r="A222" s="52" t="s">
        <v>225</v>
      </c>
      <c r="B222" s="68">
        <v>907</v>
      </c>
      <c r="C222" s="56">
        <v>7</v>
      </c>
      <c r="D222" s="56">
        <v>9</v>
      </c>
      <c r="E222" s="69" t="s">
        <v>617</v>
      </c>
      <c r="F222" s="70" t="s">
        <v>224</v>
      </c>
      <c r="G222" s="59">
        <v>7830.86</v>
      </c>
      <c r="H222" s="59">
        <v>7003.92</v>
      </c>
      <c r="I222" s="60">
        <v>0.89439984880332435</v>
      </c>
      <c r="J222" s="66"/>
    </row>
    <row r="223" spans="1:10" ht="31.5">
      <c r="A223" s="52" t="s">
        <v>211</v>
      </c>
      <c r="B223" s="68">
        <v>907</v>
      </c>
      <c r="C223" s="56">
        <v>7</v>
      </c>
      <c r="D223" s="56">
        <v>9</v>
      </c>
      <c r="E223" s="69" t="s">
        <v>617</v>
      </c>
      <c r="F223" s="70" t="s">
        <v>208</v>
      </c>
      <c r="G223" s="59">
        <v>169.21</v>
      </c>
      <c r="H223" s="59">
        <v>94.43</v>
      </c>
      <c r="I223" s="60">
        <v>0.55806394421133509</v>
      </c>
      <c r="J223" s="66"/>
    </row>
    <row r="224" spans="1:10" ht="47.25">
      <c r="A224" s="52" t="s">
        <v>616</v>
      </c>
      <c r="B224" s="68">
        <v>907</v>
      </c>
      <c r="C224" s="56">
        <v>7</v>
      </c>
      <c r="D224" s="56">
        <v>9</v>
      </c>
      <c r="E224" s="69" t="s">
        <v>615</v>
      </c>
      <c r="F224" s="70" t="s">
        <v>207</v>
      </c>
      <c r="G224" s="59">
        <v>10</v>
      </c>
      <c r="H224" s="59">
        <v>0</v>
      </c>
      <c r="I224" s="60">
        <v>0</v>
      </c>
      <c r="J224" s="66"/>
    </row>
    <row r="225" spans="1:10" ht="66.599999999999994" customHeight="1">
      <c r="A225" s="52" t="s">
        <v>532</v>
      </c>
      <c r="B225" s="68">
        <v>907</v>
      </c>
      <c r="C225" s="56">
        <v>7</v>
      </c>
      <c r="D225" s="56">
        <v>9</v>
      </c>
      <c r="E225" s="69" t="s">
        <v>614</v>
      </c>
      <c r="F225" s="70" t="s">
        <v>207</v>
      </c>
      <c r="G225" s="59">
        <v>10</v>
      </c>
      <c r="H225" s="59">
        <v>0</v>
      </c>
      <c r="I225" s="60">
        <v>0</v>
      </c>
      <c r="J225" s="66"/>
    </row>
    <row r="226" spans="1:10" ht="31.5">
      <c r="A226" s="52" t="s">
        <v>211</v>
      </c>
      <c r="B226" s="68">
        <v>907</v>
      </c>
      <c r="C226" s="56">
        <v>7</v>
      </c>
      <c r="D226" s="56">
        <v>9</v>
      </c>
      <c r="E226" s="69" t="s">
        <v>614</v>
      </c>
      <c r="F226" s="70" t="s">
        <v>208</v>
      </c>
      <c r="G226" s="59">
        <v>10</v>
      </c>
      <c r="H226" s="59">
        <v>0</v>
      </c>
      <c r="I226" s="60">
        <v>0</v>
      </c>
      <c r="J226" s="66"/>
    </row>
    <row r="227" spans="1:10" ht="47.25">
      <c r="A227" s="52" t="s">
        <v>613</v>
      </c>
      <c r="B227" s="68">
        <v>907</v>
      </c>
      <c r="C227" s="56">
        <v>7</v>
      </c>
      <c r="D227" s="56">
        <v>9</v>
      </c>
      <c r="E227" s="69" t="s">
        <v>612</v>
      </c>
      <c r="F227" s="70" t="s">
        <v>207</v>
      </c>
      <c r="G227" s="59">
        <v>1115.51</v>
      </c>
      <c r="H227" s="59">
        <v>900.38</v>
      </c>
      <c r="I227" s="60">
        <v>0.80714650697887069</v>
      </c>
      <c r="J227" s="66"/>
    </row>
    <row r="228" spans="1:10" ht="78.75">
      <c r="A228" s="52" t="s">
        <v>611</v>
      </c>
      <c r="B228" s="68">
        <v>907</v>
      </c>
      <c r="C228" s="56">
        <v>7</v>
      </c>
      <c r="D228" s="56">
        <v>9</v>
      </c>
      <c r="E228" s="69" t="s">
        <v>610</v>
      </c>
      <c r="F228" s="70" t="s">
        <v>207</v>
      </c>
      <c r="G228" s="59">
        <v>1115.51</v>
      </c>
      <c r="H228" s="59">
        <v>900.38</v>
      </c>
      <c r="I228" s="60">
        <v>0.80714650697887069</v>
      </c>
      <c r="J228" s="66"/>
    </row>
    <row r="229" spans="1:10" ht="78.75">
      <c r="A229" s="52" t="s">
        <v>225</v>
      </c>
      <c r="B229" s="68">
        <v>907</v>
      </c>
      <c r="C229" s="56">
        <v>7</v>
      </c>
      <c r="D229" s="56">
        <v>9</v>
      </c>
      <c r="E229" s="69" t="s">
        <v>610</v>
      </c>
      <c r="F229" s="70" t="s">
        <v>224</v>
      </c>
      <c r="G229" s="59">
        <v>10.220000000000001</v>
      </c>
      <c r="H229" s="59">
        <v>10.220000000000001</v>
      </c>
      <c r="I229" s="60">
        <v>1</v>
      </c>
      <c r="J229" s="66"/>
    </row>
    <row r="230" spans="1:10" ht="31.5">
      <c r="A230" s="52" t="s">
        <v>211</v>
      </c>
      <c r="B230" s="68">
        <v>907</v>
      </c>
      <c r="C230" s="56">
        <v>7</v>
      </c>
      <c r="D230" s="56">
        <v>9</v>
      </c>
      <c r="E230" s="69" t="s">
        <v>610</v>
      </c>
      <c r="F230" s="70" t="s">
        <v>208</v>
      </c>
      <c r="G230" s="59">
        <v>1105.29</v>
      </c>
      <c r="H230" s="59">
        <v>890.16</v>
      </c>
      <c r="I230" s="60">
        <v>0.80536329831989795</v>
      </c>
      <c r="J230" s="66"/>
    </row>
    <row r="231" spans="1:10" ht="63">
      <c r="A231" s="52" t="s">
        <v>381</v>
      </c>
      <c r="B231" s="68">
        <v>907</v>
      </c>
      <c r="C231" s="56">
        <v>7</v>
      </c>
      <c r="D231" s="56">
        <v>9</v>
      </c>
      <c r="E231" s="69" t="s">
        <v>380</v>
      </c>
      <c r="F231" s="70" t="s">
        <v>207</v>
      </c>
      <c r="G231" s="59">
        <v>37.35</v>
      </c>
      <c r="H231" s="59">
        <v>26</v>
      </c>
      <c r="I231" s="60">
        <v>0.69611780455153949</v>
      </c>
      <c r="J231" s="66"/>
    </row>
    <row r="232" spans="1:10" ht="63">
      <c r="A232" s="52" t="s">
        <v>379</v>
      </c>
      <c r="B232" s="68">
        <v>907</v>
      </c>
      <c r="C232" s="56">
        <v>7</v>
      </c>
      <c r="D232" s="56">
        <v>9</v>
      </c>
      <c r="E232" s="69" t="s">
        <v>378</v>
      </c>
      <c r="F232" s="70" t="s">
        <v>207</v>
      </c>
      <c r="G232" s="59">
        <v>37.35</v>
      </c>
      <c r="H232" s="59">
        <v>26</v>
      </c>
      <c r="I232" s="60">
        <v>0.69611780455153949</v>
      </c>
      <c r="J232" s="66"/>
    </row>
    <row r="233" spans="1:10" ht="47.25">
      <c r="A233" s="52" t="s">
        <v>377</v>
      </c>
      <c r="B233" s="68">
        <v>907</v>
      </c>
      <c r="C233" s="56">
        <v>7</v>
      </c>
      <c r="D233" s="56">
        <v>9</v>
      </c>
      <c r="E233" s="69" t="s">
        <v>376</v>
      </c>
      <c r="F233" s="70" t="s">
        <v>207</v>
      </c>
      <c r="G233" s="59">
        <v>37.35</v>
      </c>
      <c r="H233" s="59">
        <v>26</v>
      </c>
      <c r="I233" s="60">
        <v>0.69611780455153949</v>
      </c>
      <c r="J233" s="66"/>
    </row>
    <row r="234" spans="1:10" ht="63">
      <c r="A234" s="52" t="s">
        <v>375</v>
      </c>
      <c r="B234" s="68">
        <v>907</v>
      </c>
      <c r="C234" s="56">
        <v>7</v>
      </c>
      <c r="D234" s="56">
        <v>9</v>
      </c>
      <c r="E234" s="69" t="s">
        <v>373</v>
      </c>
      <c r="F234" s="70" t="s">
        <v>207</v>
      </c>
      <c r="G234" s="59">
        <v>37.35</v>
      </c>
      <c r="H234" s="59">
        <v>26</v>
      </c>
      <c r="I234" s="60">
        <v>0.69611780455153949</v>
      </c>
      <c r="J234" s="66"/>
    </row>
    <row r="235" spans="1:10" ht="31.5">
      <c r="A235" s="52" t="s">
        <v>211</v>
      </c>
      <c r="B235" s="68">
        <v>907</v>
      </c>
      <c r="C235" s="56">
        <v>7</v>
      </c>
      <c r="D235" s="56">
        <v>9</v>
      </c>
      <c r="E235" s="69" t="s">
        <v>373</v>
      </c>
      <c r="F235" s="70" t="s">
        <v>208</v>
      </c>
      <c r="G235" s="59">
        <v>37.35</v>
      </c>
      <c r="H235" s="59">
        <v>26</v>
      </c>
      <c r="I235" s="60">
        <v>0.69611780455153949</v>
      </c>
      <c r="J235" s="66"/>
    </row>
    <row r="236" spans="1:10" s="54" customFormat="1">
      <c r="A236" s="53" t="s">
        <v>681</v>
      </c>
      <c r="B236" s="71">
        <v>907</v>
      </c>
      <c r="C236" s="55">
        <v>10</v>
      </c>
      <c r="D236" s="55">
        <v>0</v>
      </c>
      <c r="E236" s="72" t="s">
        <v>207</v>
      </c>
      <c r="F236" s="73" t="s">
        <v>207</v>
      </c>
      <c r="G236" s="57">
        <v>15269.4</v>
      </c>
      <c r="H236" s="57">
        <v>3103.71</v>
      </c>
      <c r="I236" s="58">
        <v>0.20326338952414633</v>
      </c>
      <c r="J236" s="74"/>
    </row>
    <row r="237" spans="1:10" s="54" customFormat="1">
      <c r="A237" s="53" t="s">
        <v>639</v>
      </c>
      <c r="B237" s="71">
        <v>907</v>
      </c>
      <c r="C237" s="55">
        <v>10</v>
      </c>
      <c r="D237" s="55">
        <v>4</v>
      </c>
      <c r="E237" s="72" t="s">
        <v>207</v>
      </c>
      <c r="F237" s="73" t="s">
        <v>207</v>
      </c>
      <c r="G237" s="57">
        <v>15269.4</v>
      </c>
      <c r="H237" s="57">
        <v>3103.71</v>
      </c>
      <c r="I237" s="58">
        <v>0.20326338952414633</v>
      </c>
      <c r="J237" s="74"/>
    </row>
    <row r="238" spans="1:10" ht="47.25">
      <c r="A238" s="52" t="s">
        <v>675</v>
      </c>
      <c r="B238" s="68">
        <v>907</v>
      </c>
      <c r="C238" s="56">
        <v>10</v>
      </c>
      <c r="D238" s="56">
        <v>4</v>
      </c>
      <c r="E238" s="69" t="s">
        <v>674</v>
      </c>
      <c r="F238" s="70" t="s">
        <v>207</v>
      </c>
      <c r="G238" s="59">
        <v>15269.4</v>
      </c>
      <c r="H238" s="59">
        <v>3103.71</v>
      </c>
      <c r="I238" s="60">
        <v>0.20326338952414633</v>
      </c>
      <c r="J238" s="66"/>
    </row>
    <row r="239" spans="1:10" ht="36" customHeight="1">
      <c r="A239" s="52" t="s">
        <v>673</v>
      </c>
      <c r="B239" s="68">
        <v>907</v>
      </c>
      <c r="C239" s="56">
        <v>10</v>
      </c>
      <c r="D239" s="56">
        <v>4</v>
      </c>
      <c r="E239" s="69" t="s">
        <v>672</v>
      </c>
      <c r="F239" s="70" t="s">
        <v>207</v>
      </c>
      <c r="G239" s="59">
        <v>15269.4</v>
      </c>
      <c r="H239" s="59">
        <v>3103.71</v>
      </c>
      <c r="I239" s="60">
        <v>0.20326338952414633</v>
      </c>
      <c r="J239" s="66"/>
    </row>
    <row r="240" spans="1:10" ht="31.5">
      <c r="A240" s="52" t="s">
        <v>660</v>
      </c>
      <c r="B240" s="68">
        <v>907</v>
      </c>
      <c r="C240" s="56">
        <v>10</v>
      </c>
      <c r="D240" s="56">
        <v>4</v>
      </c>
      <c r="E240" s="69" t="s">
        <v>659</v>
      </c>
      <c r="F240" s="70" t="s">
        <v>207</v>
      </c>
      <c r="G240" s="59">
        <v>15269.4</v>
      </c>
      <c r="H240" s="59">
        <v>3103.71</v>
      </c>
      <c r="I240" s="60">
        <v>0.20326338952414633</v>
      </c>
      <c r="J240" s="66"/>
    </row>
    <row r="241" spans="1:10" ht="63">
      <c r="A241" s="52" t="s">
        <v>640</v>
      </c>
      <c r="B241" s="68">
        <v>907</v>
      </c>
      <c r="C241" s="56">
        <v>10</v>
      </c>
      <c r="D241" s="56">
        <v>4</v>
      </c>
      <c r="E241" s="69" t="s">
        <v>638</v>
      </c>
      <c r="F241" s="70" t="s">
        <v>207</v>
      </c>
      <c r="G241" s="59">
        <v>15269.4</v>
      </c>
      <c r="H241" s="59">
        <v>3103.71</v>
      </c>
      <c r="I241" s="60">
        <v>0.20326338952414633</v>
      </c>
      <c r="J241" s="66"/>
    </row>
    <row r="242" spans="1:10" ht="31.5">
      <c r="A242" s="52" t="s">
        <v>211</v>
      </c>
      <c r="B242" s="68">
        <v>907</v>
      </c>
      <c r="C242" s="56">
        <v>10</v>
      </c>
      <c r="D242" s="56">
        <v>4</v>
      </c>
      <c r="E242" s="69" t="s">
        <v>638</v>
      </c>
      <c r="F242" s="70" t="s">
        <v>208</v>
      </c>
      <c r="G242" s="59">
        <v>15269.4</v>
      </c>
      <c r="H242" s="59">
        <v>3103.71</v>
      </c>
      <c r="I242" s="60">
        <v>0.20326338952414633</v>
      </c>
      <c r="J242" s="66"/>
    </row>
    <row r="243" spans="1:10" s="54" customFormat="1" ht="31.5">
      <c r="A243" s="53" t="s">
        <v>697</v>
      </c>
      <c r="B243" s="71">
        <v>910</v>
      </c>
      <c r="C243" s="55">
        <v>0</v>
      </c>
      <c r="D243" s="55">
        <v>0</v>
      </c>
      <c r="E243" s="72" t="s">
        <v>207</v>
      </c>
      <c r="F243" s="73" t="s">
        <v>207</v>
      </c>
      <c r="G243" s="57">
        <v>108611.74</v>
      </c>
      <c r="H243" s="57">
        <v>83574.98</v>
      </c>
      <c r="I243" s="58">
        <v>0.7694838513773925</v>
      </c>
      <c r="J243" s="74"/>
    </row>
    <row r="244" spans="1:10" s="54" customFormat="1">
      <c r="A244" s="53" t="s">
        <v>678</v>
      </c>
      <c r="B244" s="71">
        <v>910</v>
      </c>
      <c r="C244" s="55">
        <v>1</v>
      </c>
      <c r="D244" s="55">
        <v>0</v>
      </c>
      <c r="E244" s="72" t="s">
        <v>207</v>
      </c>
      <c r="F244" s="73" t="s">
        <v>207</v>
      </c>
      <c r="G244" s="57">
        <v>27410.58</v>
      </c>
      <c r="H244" s="57">
        <v>23880.07</v>
      </c>
      <c r="I244" s="58">
        <v>0.87119900418013763</v>
      </c>
      <c r="J244" s="74"/>
    </row>
    <row r="245" spans="1:10" s="54" customFormat="1" ht="51" customHeight="1">
      <c r="A245" s="53" t="s">
        <v>223</v>
      </c>
      <c r="B245" s="71">
        <v>910</v>
      </c>
      <c r="C245" s="55">
        <v>1</v>
      </c>
      <c r="D245" s="55">
        <v>6</v>
      </c>
      <c r="E245" s="72" t="s">
        <v>207</v>
      </c>
      <c r="F245" s="73" t="s">
        <v>207</v>
      </c>
      <c r="G245" s="57">
        <v>8801.52</v>
      </c>
      <c r="H245" s="57">
        <v>7134.78</v>
      </c>
      <c r="I245" s="58">
        <v>0.81063043656095757</v>
      </c>
      <c r="J245" s="74"/>
    </row>
    <row r="246" spans="1:10" ht="63">
      <c r="A246" s="52" t="s">
        <v>512</v>
      </c>
      <c r="B246" s="68">
        <v>910</v>
      </c>
      <c r="C246" s="56">
        <v>1</v>
      </c>
      <c r="D246" s="56">
        <v>6</v>
      </c>
      <c r="E246" s="69" t="s">
        <v>511</v>
      </c>
      <c r="F246" s="70" t="s">
        <v>207</v>
      </c>
      <c r="G246" s="59">
        <v>8801.52</v>
      </c>
      <c r="H246" s="59">
        <v>7134.78</v>
      </c>
      <c r="I246" s="60">
        <v>0.81063043656095757</v>
      </c>
      <c r="J246" s="66"/>
    </row>
    <row r="247" spans="1:10" ht="94.5">
      <c r="A247" s="52" t="s">
        <v>510</v>
      </c>
      <c r="B247" s="68">
        <v>910</v>
      </c>
      <c r="C247" s="56">
        <v>1</v>
      </c>
      <c r="D247" s="56">
        <v>6</v>
      </c>
      <c r="E247" s="69" t="s">
        <v>509</v>
      </c>
      <c r="F247" s="70" t="s">
        <v>207</v>
      </c>
      <c r="G247" s="59">
        <v>8801.52</v>
      </c>
      <c r="H247" s="59">
        <v>7134.78</v>
      </c>
      <c r="I247" s="60">
        <v>0.81063043656095757</v>
      </c>
      <c r="J247" s="66"/>
    </row>
    <row r="248" spans="1:10" ht="110.25">
      <c r="A248" s="52" t="s">
        <v>508</v>
      </c>
      <c r="B248" s="68">
        <v>910</v>
      </c>
      <c r="C248" s="56">
        <v>1</v>
      </c>
      <c r="D248" s="56">
        <v>6</v>
      </c>
      <c r="E248" s="69" t="s">
        <v>507</v>
      </c>
      <c r="F248" s="70" t="s">
        <v>207</v>
      </c>
      <c r="G248" s="59">
        <v>8801.52</v>
      </c>
      <c r="H248" s="59">
        <v>7134.78</v>
      </c>
      <c r="I248" s="60">
        <v>0.81063043656095757</v>
      </c>
      <c r="J248" s="66"/>
    </row>
    <row r="249" spans="1:10" ht="31.5">
      <c r="A249" s="52" t="s">
        <v>226</v>
      </c>
      <c r="B249" s="68">
        <v>910</v>
      </c>
      <c r="C249" s="56">
        <v>1</v>
      </c>
      <c r="D249" s="56">
        <v>6</v>
      </c>
      <c r="E249" s="69" t="s">
        <v>505</v>
      </c>
      <c r="F249" s="70" t="s">
        <v>207</v>
      </c>
      <c r="G249" s="59">
        <v>8801.52</v>
      </c>
      <c r="H249" s="59">
        <v>7134.78</v>
      </c>
      <c r="I249" s="60">
        <v>0.81063043656095757</v>
      </c>
      <c r="J249" s="66"/>
    </row>
    <row r="250" spans="1:10" ht="78.75">
      <c r="A250" s="52" t="s">
        <v>225</v>
      </c>
      <c r="B250" s="68">
        <v>910</v>
      </c>
      <c r="C250" s="56">
        <v>1</v>
      </c>
      <c r="D250" s="56">
        <v>6</v>
      </c>
      <c r="E250" s="69" t="s">
        <v>505</v>
      </c>
      <c r="F250" s="70" t="s">
        <v>224</v>
      </c>
      <c r="G250" s="59">
        <v>7062.93</v>
      </c>
      <c r="H250" s="59">
        <v>6016.83</v>
      </c>
      <c r="I250" s="60">
        <v>0.85188866376985184</v>
      </c>
      <c r="J250" s="66"/>
    </row>
    <row r="251" spans="1:10" ht="31.5">
      <c r="A251" s="52" t="s">
        <v>211</v>
      </c>
      <c r="B251" s="68">
        <v>910</v>
      </c>
      <c r="C251" s="56">
        <v>1</v>
      </c>
      <c r="D251" s="56">
        <v>6</v>
      </c>
      <c r="E251" s="69" t="s">
        <v>505</v>
      </c>
      <c r="F251" s="70" t="s">
        <v>208</v>
      </c>
      <c r="G251" s="59">
        <v>1684.08</v>
      </c>
      <c r="H251" s="59">
        <v>1063.44</v>
      </c>
      <c r="I251" s="60">
        <v>0.63146643864899532</v>
      </c>
      <c r="J251" s="66"/>
    </row>
    <row r="252" spans="1:10">
      <c r="A252" s="52" t="s">
        <v>218</v>
      </c>
      <c r="B252" s="68">
        <v>910</v>
      </c>
      <c r="C252" s="56">
        <v>1</v>
      </c>
      <c r="D252" s="56">
        <v>6</v>
      </c>
      <c r="E252" s="69" t="s">
        <v>505</v>
      </c>
      <c r="F252" s="70" t="s">
        <v>215</v>
      </c>
      <c r="G252" s="59">
        <v>54.51</v>
      </c>
      <c r="H252" s="59">
        <v>54.51</v>
      </c>
      <c r="I252" s="60">
        <v>1</v>
      </c>
      <c r="J252" s="66"/>
    </row>
    <row r="253" spans="1:10" s="54" customFormat="1">
      <c r="A253" s="53" t="s">
        <v>349</v>
      </c>
      <c r="B253" s="71">
        <v>910</v>
      </c>
      <c r="C253" s="55">
        <v>1</v>
      </c>
      <c r="D253" s="55">
        <v>13</v>
      </c>
      <c r="E253" s="72" t="s">
        <v>207</v>
      </c>
      <c r="F253" s="73" t="s">
        <v>207</v>
      </c>
      <c r="G253" s="57">
        <v>18609.060000000001</v>
      </c>
      <c r="H253" s="57">
        <v>16745.29</v>
      </c>
      <c r="I253" s="58">
        <v>0.89984609647128866</v>
      </c>
      <c r="J253" s="74"/>
    </row>
    <row r="254" spans="1:10" ht="63">
      <c r="A254" s="52" t="s">
        <v>512</v>
      </c>
      <c r="B254" s="68">
        <v>910</v>
      </c>
      <c r="C254" s="56">
        <v>1</v>
      </c>
      <c r="D254" s="56">
        <v>13</v>
      </c>
      <c r="E254" s="69" t="s">
        <v>511</v>
      </c>
      <c r="F254" s="70" t="s">
        <v>207</v>
      </c>
      <c r="G254" s="59">
        <v>18609.060000000001</v>
      </c>
      <c r="H254" s="59">
        <v>16745.29</v>
      </c>
      <c r="I254" s="60">
        <v>0.89984609647128866</v>
      </c>
      <c r="J254" s="66"/>
    </row>
    <row r="255" spans="1:10" ht="94.5">
      <c r="A255" s="52" t="s">
        <v>510</v>
      </c>
      <c r="B255" s="68">
        <v>910</v>
      </c>
      <c r="C255" s="56">
        <v>1</v>
      </c>
      <c r="D255" s="56">
        <v>13</v>
      </c>
      <c r="E255" s="69" t="s">
        <v>509</v>
      </c>
      <c r="F255" s="70" t="s">
        <v>207</v>
      </c>
      <c r="G255" s="59">
        <v>18609.060000000001</v>
      </c>
      <c r="H255" s="59">
        <v>16745.29</v>
      </c>
      <c r="I255" s="60">
        <v>0.89984609647128866</v>
      </c>
      <c r="J255" s="66"/>
    </row>
    <row r="256" spans="1:10" ht="110.25">
      <c r="A256" s="52" t="s">
        <v>508</v>
      </c>
      <c r="B256" s="68">
        <v>910</v>
      </c>
      <c r="C256" s="56">
        <v>1</v>
      </c>
      <c r="D256" s="56">
        <v>13</v>
      </c>
      <c r="E256" s="69" t="s">
        <v>507</v>
      </c>
      <c r="F256" s="70" t="s">
        <v>207</v>
      </c>
      <c r="G256" s="59">
        <v>18609.060000000001</v>
      </c>
      <c r="H256" s="59">
        <v>16745.29</v>
      </c>
      <c r="I256" s="60">
        <v>0.89984609647128866</v>
      </c>
      <c r="J256" s="66"/>
    </row>
    <row r="257" spans="1:10" ht="31.5">
      <c r="A257" s="52" t="s">
        <v>343</v>
      </c>
      <c r="B257" s="68">
        <v>910</v>
      </c>
      <c r="C257" s="56">
        <v>1</v>
      </c>
      <c r="D257" s="56">
        <v>13</v>
      </c>
      <c r="E257" s="69" t="s">
        <v>504</v>
      </c>
      <c r="F257" s="70" t="s">
        <v>207</v>
      </c>
      <c r="G257" s="59">
        <v>18609.060000000001</v>
      </c>
      <c r="H257" s="59">
        <v>16745.29</v>
      </c>
      <c r="I257" s="60">
        <v>0.89984609647128866</v>
      </c>
      <c r="J257" s="66"/>
    </row>
    <row r="258" spans="1:10" ht="78.75">
      <c r="A258" s="52" t="s">
        <v>225</v>
      </c>
      <c r="B258" s="68">
        <v>910</v>
      </c>
      <c r="C258" s="56">
        <v>1</v>
      </c>
      <c r="D258" s="56">
        <v>13</v>
      </c>
      <c r="E258" s="69" t="s">
        <v>504</v>
      </c>
      <c r="F258" s="70" t="s">
        <v>224</v>
      </c>
      <c r="G258" s="59">
        <v>17460.759999999998</v>
      </c>
      <c r="H258" s="59">
        <v>15855.78</v>
      </c>
      <c r="I258" s="60">
        <v>0.90808074791704385</v>
      </c>
      <c r="J258" s="66"/>
    </row>
    <row r="259" spans="1:10" ht="31.5">
      <c r="A259" s="52" t="s">
        <v>211</v>
      </c>
      <c r="B259" s="68">
        <v>910</v>
      </c>
      <c r="C259" s="56">
        <v>1</v>
      </c>
      <c r="D259" s="56">
        <v>13</v>
      </c>
      <c r="E259" s="69" t="s">
        <v>504</v>
      </c>
      <c r="F259" s="70" t="s">
        <v>208</v>
      </c>
      <c r="G259" s="59">
        <v>1148.1600000000001</v>
      </c>
      <c r="H259" s="59">
        <v>889.37</v>
      </c>
      <c r="I259" s="60">
        <v>0.77460458472686733</v>
      </c>
      <c r="J259" s="66"/>
    </row>
    <row r="260" spans="1:10">
      <c r="A260" s="52" t="s">
        <v>218</v>
      </c>
      <c r="B260" s="68">
        <v>910</v>
      </c>
      <c r="C260" s="56">
        <v>1</v>
      </c>
      <c r="D260" s="56">
        <v>13</v>
      </c>
      <c r="E260" s="69" t="s">
        <v>504</v>
      </c>
      <c r="F260" s="70" t="s">
        <v>215</v>
      </c>
      <c r="G260" s="59">
        <v>0.14000000000000001</v>
      </c>
      <c r="H260" s="59">
        <v>0.14000000000000001</v>
      </c>
      <c r="I260" s="60">
        <v>1</v>
      </c>
      <c r="J260" s="66"/>
    </row>
    <row r="261" spans="1:10" s="54" customFormat="1">
      <c r="A261" s="53" t="s">
        <v>682</v>
      </c>
      <c r="B261" s="71">
        <v>910</v>
      </c>
      <c r="C261" s="55">
        <v>7</v>
      </c>
      <c r="D261" s="55">
        <v>0</v>
      </c>
      <c r="E261" s="72" t="s">
        <v>207</v>
      </c>
      <c r="F261" s="73" t="s">
        <v>207</v>
      </c>
      <c r="G261" s="57">
        <v>88</v>
      </c>
      <c r="H261" s="57">
        <v>35.270000000000003</v>
      </c>
      <c r="I261" s="58">
        <v>0.40079545454545457</v>
      </c>
      <c r="J261" s="74"/>
    </row>
    <row r="262" spans="1:10" s="54" customFormat="1" ht="31.5">
      <c r="A262" s="53" t="s">
        <v>271</v>
      </c>
      <c r="B262" s="71">
        <v>910</v>
      </c>
      <c r="C262" s="55">
        <v>7</v>
      </c>
      <c r="D262" s="55">
        <v>5</v>
      </c>
      <c r="E262" s="72" t="s">
        <v>207</v>
      </c>
      <c r="F262" s="73" t="s">
        <v>207</v>
      </c>
      <c r="G262" s="57">
        <v>88</v>
      </c>
      <c r="H262" s="57">
        <v>35.270000000000003</v>
      </c>
      <c r="I262" s="58">
        <v>0.40079545454545457</v>
      </c>
      <c r="J262" s="74"/>
    </row>
    <row r="263" spans="1:10" ht="63">
      <c r="A263" s="52" t="s">
        <v>512</v>
      </c>
      <c r="B263" s="68">
        <v>910</v>
      </c>
      <c r="C263" s="56">
        <v>7</v>
      </c>
      <c r="D263" s="56">
        <v>5</v>
      </c>
      <c r="E263" s="69" t="s">
        <v>511</v>
      </c>
      <c r="F263" s="70" t="s">
        <v>207</v>
      </c>
      <c r="G263" s="59">
        <v>88</v>
      </c>
      <c r="H263" s="59">
        <v>35.270000000000003</v>
      </c>
      <c r="I263" s="60">
        <v>0.40079545454545457</v>
      </c>
      <c r="J263" s="66"/>
    </row>
    <row r="264" spans="1:10" ht="94.5">
      <c r="A264" s="52" t="s">
        <v>510</v>
      </c>
      <c r="B264" s="68">
        <v>910</v>
      </c>
      <c r="C264" s="56">
        <v>7</v>
      </c>
      <c r="D264" s="56">
        <v>5</v>
      </c>
      <c r="E264" s="69" t="s">
        <v>509</v>
      </c>
      <c r="F264" s="70" t="s">
        <v>207</v>
      </c>
      <c r="G264" s="59">
        <v>88</v>
      </c>
      <c r="H264" s="59">
        <v>35.270000000000003</v>
      </c>
      <c r="I264" s="60">
        <v>0.40079545454545457</v>
      </c>
      <c r="J264" s="66"/>
    </row>
    <row r="265" spans="1:10" ht="110.25">
      <c r="A265" s="52" t="s">
        <v>508</v>
      </c>
      <c r="B265" s="68">
        <v>910</v>
      </c>
      <c r="C265" s="56">
        <v>7</v>
      </c>
      <c r="D265" s="56">
        <v>5</v>
      </c>
      <c r="E265" s="69" t="s">
        <v>507</v>
      </c>
      <c r="F265" s="70" t="s">
        <v>207</v>
      </c>
      <c r="G265" s="59">
        <v>88</v>
      </c>
      <c r="H265" s="59">
        <v>35.270000000000003</v>
      </c>
      <c r="I265" s="60">
        <v>0.40079545454545457</v>
      </c>
      <c r="J265" s="66"/>
    </row>
    <row r="266" spans="1:10" ht="31.5">
      <c r="A266" s="52" t="s">
        <v>345</v>
      </c>
      <c r="B266" s="68">
        <v>910</v>
      </c>
      <c r="C266" s="56">
        <v>7</v>
      </c>
      <c r="D266" s="56">
        <v>5</v>
      </c>
      <c r="E266" s="69" t="s">
        <v>506</v>
      </c>
      <c r="F266" s="70" t="s">
        <v>207</v>
      </c>
      <c r="G266" s="59">
        <v>88</v>
      </c>
      <c r="H266" s="59">
        <v>35.270000000000003</v>
      </c>
      <c r="I266" s="60">
        <v>0.40079545454545457</v>
      </c>
      <c r="J266" s="66"/>
    </row>
    <row r="267" spans="1:10" ht="31.5">
      <c r="A267" s="52" t="s">
        <v>211</v>
      </c>
      <c r="B267" s="68">
        <v>910</v>
      </c>
      <c r="C267" s="56">
        <v>7</v>
      </c>
      <c r="D267" s="56">
        <v>5</v>
      </c>
      <c r="E267" s="69" t="s">
        <v>506</v>
      </c>
      <c r="F267" s="70" t="s">
        <v>208</v>
      </c>
      <c r="G267" s="59">
        <v>88</v>
      </c>
      <c r="H267" s="59">
        <v>35.270000000000003</v>
      </c>
      <c r="I267" s="60">
        <v>0.40079545454545457</v>
      </c>
      <c r="J267" s="66"/>
    </row>
    <row r="268" spans="1:10" s="54" customFormat="1" ht="31.5">
      <c r="A268" s="53" t="s">
        <v>696</v>
      </c>
      <c r="B268" s="71">
        <v>910</v>
      </c>
      <c r="C268" s="55">
        <v>13</v>
      </c>
      <c r="D268" s="55">
        <v>0</v>
      </c>
      <c r="E268" s="72" t="s">
        <v>207</v>
      </c>
      <c r="F268" s="73" t="s">
        <v>207</v>
      </c>
      <c r="G268" s="57">
        <v>12.86</v>
      </c>
      <c r="H268" s="57">
        <v>1.04</v>
      </c>
      <c r="I268" s="58">
        <v>8.0870917573872478E-2</v>
      </c>
      <c r="J268" s="74"/>
    </row>
    <row r="269" spans="1:10" s="54" customFormat="1" ht="31.5">
      <c r="A269" s="53" t="s">
        <v>499</v>
      </c>
      <c r="B269" s="71">
        <v>910</v>
      </c>
      <c r="C269" s="55">
        <v>13</v>
      </c>
      <c r="D269" s="55">
        <v>1</v>
      </c>
      <c r="E269" s="72" t="s">
        <v>207</v>
      </c>
      <c r="F269" s="73" t="s">
        <v>207</v>
      </c>
      <c r="G269" s="57">
        <v>12.86</v>
      </c>
      <c r="H269" s="57">
        <v>1.04</v>
      </c>
      <c r="I269" s="58">
        <v>8.0870917573872478E-2</v>
      </c>
      <c r="J269" s="74"/>
    </row>
    <row r="270" spans="1:10" ht="63">
      <c r="A270" s="52" t="s">
        <v>512</v>
      </c>
      <c r="B270" s="68">
        <v>910</v>
      </c>
      <c r="C270" s="56">
        <v>13</v>
      </c>
      <c r="D270" s="56">
        <v>1</v>
      </c>
      <c r="E270" s="69" t="s">
        <v>511</v>
      </c>
      <c r="F270" s="70" t="s">
        <v>207</v>
      </c>
      <c r="G270" s="59">
        <v>12.86</v>
      </c>
      <c r="H270" s="59">
        <v>1.04</v>
      </c>
      <c r="I270" s="60">
        <v>8.0870917573872478E-2</v>
      </c>
      <c r="J270" s="66"/>
    </row>
    <row r="271" spans="1:10" ht="94.5">
      <c r="A271" s="52" t="s">
        <v>510</v>
      </c>
      <c r="B271" s="68">
        <v>910</v>
      </c>
      <c r="C271" s="56">
        <v>13</v>
      </c>
      <c r="D271" s="56">
        <v>1</v>
      </c>
      <c r="E271" s="69" t="s">
        <v>509</v>
      </c>
      <c r="F271" s="70" t="s">
        <v>207</v>
      </c>
      <c r="G271" s="59">
        <v>12.86</v>
      </c>
      <c r="H271" s="59">
        <v>1.04</v>
      </c>
      <c r="I271" s="60">
        <v>8.0870917573872478E-2</v>
      </c>
      <c r="J271" s="66"/>
    </row>
    <row r="272" spans="1:10" ht="31.5">
      <c r="A272" s="52" t="s">
        <v>503</v>
      </c>
      <c r="B272" s="68">
        <v>910</v>
      </c>
      <c r="C272" s="56">
        <v>13</v>
      </c>
      <c r="D272" s="56">
        <v>1</v>
      </c>
      <c r="E272" s="69" t="s">
        <v>502</v>
      </c>
      <c r="F272" s="70" t="s">
        <v>207</v>
      </c>
      <c r="G272" s="59">
        <v>12.86</v>
      </c>
      <c r="H272" s="59">
        <v>1.04</v>
      </c>
      <c r="I272" s="60">
        <v>8.0870917573872478E-2</v>
      </c>
      <c r="J272" s="66"/>
    </row>
    <row r="273" spans="1:10">
      <c r="A273" s="52" t="s">
        <v>501</v>
      </c>
      <c r="B273" s="68">
        <v>910</v>
      </c>
      <c r="C273" s="56">
        <v>13</v>
      </c>
      <c r="D273" s="56">
        <v>1</v>
      </c>
      <c r="E273" s="69" t="s">
        <v>498</v>
      </c>
      <c r="F273" s="70" t="s">
        <v>207</v>
      </c>
      <c r="G273" s="59">
        <v>12.86</v>
      </c>
      <c r="H273" s="59">
        <v>1.04</v>
      </c>
      <c r="I273" s="60">
        <v>8.0870917573872478E-2</v>
      </c>
      <c r="J273" s="66"/>
    </row>
    <row r="274" spans="1:10" ht="31.5">
      <c r="A274" s="52" t="s">
        <v>500</v>
      </c>
      <c r="B274" s="68">
        <v>910</v>
      </c>
      <c r="C274" s="56">
        <v>13</v>
      </c>
      <c r="D274" s="56">
        <v>1</v>
      </c>
      <c r="E274" s="69" t="s">
        <v>498</v>
      </c>
      <c r="F274" s="70" t="s">
        <v>497</v>
      </c>
      <c r="G274" s="59">
        <v>12.86</v>
      </c>
      <c r="H274" s="59">
        <v>1.04</v>
      </c>
      <c r="I274" s="60">
        <v>8.0870917573872478E-2</v>
      </c>
      <c r="J274" s="66"/>
    </row>
    <row r="275" spans="1:10" s="54" customFormat="1" ht="63">
      <c r="A275" s="53" t="s">
        <v>695</v>
      </c>
      <c r="B275" s="71">
        <v>910</v>
      </c>
      <c r="C275" s="55">
        <v>14</v>
      </c>
      <c r="D275" s="55">
        <v>0</v>
      </c>
      <c r="E275" s="72" t="s">
        <v>207</v>
      </c>
      <c r="F275" s="73" t="s">
        <v>207</v>
      </c>
      <c r="G275" s="57">
        <v>81100.3</v>
      </c>
      <c r="H275" s="57">
        <v>59658.6</v>
      </c>
      <c r="I275" s="58">
        <v>0.73561503471627099</v>
      </c>
      <c r="J275" s="74"/>
    </row>
    <row r="276" spans="1:10" s="54" customFormat="1" ht="47.25">
      <c r="A276" s="53" t="s">
        <v>485</v>
      </c>
      <c r="B276" s="71">
        <v>910</v>
      </c>
      <c r="C276" s="55">
        <v>14</v>
      </c>
      <c r="D276" s="55">
        <v>1</v>
      </c>
      <c r="E276" s="72" t="s">
        <v>207</v>
      </c>
      <c r="F276" s="73" t="s">
        <v>207</v>
      </c>
      <c r="G276" s="57">
        <v>67163.399999999994</v>
      </c>
      <c r="H276" s="57">
        <v>49187</v>
      </c>
      <c r="I276" s="58">
        <v>0.73234827301774486</v>
      </c>
      <c r="J276" s="74"/>
    </row>
    <row r="277" spans="1:10" ht="63">
      <c r="A277" s="52" t="s">
        <v>512</v>
      </c>
      <c r="B277" s="68">
        <v>910</v>
      </c>
      <c r="C277" s="56">
        <v>14</v>
      </c>
      <c r="D277" s="56">
        <v>1</v>
      </c>
      <c r="E277" s="69" t="s">
        <v>511</v>
      </c>
      <c r="F277" s="70" t="s">
        <v>207</v>
      </c>
      <c r="G277" s="59">
        <v>67163.399999999994</v>
      </c>
      <c r="H277" s="59">
        <v>49187</v>
      </c>
      <c r="I277" s="60">
        <v>0.73234827301774486</v>
      </c>
      <c r="J277" s="66"/>
    </row>
    <row r="278" spans="1:10" ht="78.75">
      <c r="A278" s="52" t="s">
        <v>496</v>
      </c>
      <c r="B278" s="68">
        <v>910</v>
      </c>
      <c r="C278" s="56">
        <v>14</v>
      </c>
      <c r="D278" s="56">
        <v>1</v>
      </c>
      <c r="E278" s="69" t="s">
        <v>495</v>
      </c>
      <c r="F278" s="70" t="s">
        <v>207</v>
      </c>
      <c r="G278" s="59">
        <v>67163.399999999994</v>
      </c>
      <c r="H278" s="59">
        <v>49187</v>
      </c>
      <c r="I278" s="60">
        <v>0.73234827301774486</v>
      </c>
      <c r="J278" s="66"/>
    </row>
    <row r="279" spans="1:10" ht="47.25">
      <c r="A279" s="52" t="s">
        <v>494</v>
      </c>
      <c r="B279" s="68">
        <v>910</v>
      </c>
      <c r="C279" s="56">
        <v>14</v>
      </c>
      <c r="D279" s="56">
        <v>1</v>
      </c>
      <c r="E279" s="69" t="s">
        <v>493</v>
      </c>
      <c r="F279" s="70" t="s">
        <v>207</v>
      </c>
      <c r="G279" s="59">
        <v>67163.399999999994</v>
      </c>
      <c r="H279" s="59">
        <v>49187</v>
      </c>
      <c r="I279" s="60">
        <v>0.73234827301774486</v>
      </c>
      <c r="J279" s="66"/>
    </row>
    <row r="280" spans="1:10" ht="63">
      <c r="A280" s="52" t="s">
        <v>489</v>
      </c>
      <c r="B280" s="68">
        <v>910</v>
      </c>
      <c r="C280" s="56">
        <v>14</v>
      </c>
      <c r="D280" s="56">
        <v>1</v>
      </c>
      <c r="E280" s="69" t="s">
        <v>488</v>
      </c>
      <c r="F280" s="70" t="s">
        <v>207</v>
      </c>
      <c r="G280" s="59">
        <v>66498.399999999994</v>
      </c>
      <c r="H280" s="59">
        <v>48696</v>
      </c>
      <c r="I280" s="60">
        <v>0.73228829565824149</v>
      </c>
      <c r="J280" s="66"/>
    </row>
    <row r="281" spans="1:10">
      <c r="A281" s="52" t="s">
        <v>486</v>
      </c>
      <c r="B281" s="68">
        <v>910</v>
      </c>
      <c r="C281" s="56">
        <v>14</v>
      </c>
      <c r="D281" s="56">
        <v>1</v>
      </c>
      <c r="E281" s="69" t="s">
        <v>488</v>
      </c>
      <c r="F281" s="70" t="s">
        <v>483</v>
      </c>
      <c r="G281" s="59">
        <v>66498.399999999994</v>
      </c>
      <c r="H281" s="59">
        <v>48696</v>
      </c>
      <c r="I281" s="60">
        <v>0.73228829565824149</v>
      </c>
      <c r="J281" s="66"/>
    </row>
    <row r="282" spans="1:10" ht="31.5">
      <c r="A282" s="52" t="s">
        <v>487</v>
      </c>
      <c r="B282" s="68">
        <v>910</v>
      </c>
      <c r="C282" s="56">
        <v>14</v>
      </c>
      <c r="D282" s="56">
        <v>1</v>
      </c>
      <c r="E282" s="69" t="s">
        <v>484</v>
      </c>
      <c r="F282" s="70" t="s">
        <v>207</v>
      </c>
      <c r="G282" s="59">
        <v>665</v>
      </c>
      <c r="H282" s="59">
        <v>491</v>
      </c>
      <c r="I282" s="60">
        <v>0.73834586466165408</v>
      </c>
      <c r="J282" s="66"/>
    </row>
    <row r="283" spans="1:10">
      <c r="A283" s="52" t="s">
        <v>486</v>
      </c>
      <c r="B283" s="68">
        <v>910</v>
      </c>
      <c r="C283" s="56">
        <v>14</v>
      </c>
      <c r="D283" s="56">
        <v>1</v>
      </c>
      <c r="E283" s="69" t="s">
        <v>484</v>
      </c>
      <c r="F283" s="70" t="s">
        <v>483</v>
      </c>
      <c r="G283" s="59">
        <v>665</v>
      </c>
      <c r="H283" s="59">
        <v>491</v>
      </c>
      <c r="I283" s="60">
        <v>0.73834586466165408</v>
      </c>
      <c r="J283" s="66"/>
    </row>
    <row r="284" spans="1:10" s="54" customFormat="1" ht="31.5">
      <c r="A284" s="53" t="s">
        <v>491</v>
      </c>
      <c r="B284" s="71">
        <v>910</v>
      </c>
      <c r="C284" s="55">
        <v>14</v>
      </c>
      <c r="D284" s="55">
        <v>3</v>
      </c>
      <c r="E284" s="72" t="s">
        <v>207</v>
      </c>
      <c r="F284" s="73" t="s">
        <v>207</v>
      </c>
      <c r="G284" s="57">
        <v>13936.9</v>
      </c>
      <c r="H284" s="57">
        <v>10471.6</v>
      </c>
      <c r="I284" s="58">
        <v>0.75135790599057184</v>
      </c>
      <c r="J284" s="74"/>
    </row>
    <row r="285" spans="1:10" ht="63">
      <c r="A285" s="52" t="s">
        <v>512</v>
      </c>
      <c r="B285" s="68">
        <v>910</v>
      </c>
      <c r="C285" s="56">
        <v>14</v>
      </c>
      <c r="D285" s="56">
        <v>3</v>
      </c>
      <c r="E285" s="69" t="s">
        <v>511</v>
      </c>
      <c r="F285" s="70" t="s">
        <v>207</v>
      </c>
      <c r="G285" s="59">
        <v>13936.9</v>
      </c>
      <c r="H285" s="59">
        <v>10471.6</v>
      </c>
      <c r="I285" s="60">
        <v>0.75135790599057184</v>
      </c>
      <c r="J285" s="66"/>
    </row>
    <row r="286" spans="1:10" ht="78.75">
      <c r="A286" s="52" t="s">
        <v>496</v>
      </c>
      <c r="B286" s="68">
        <v>910</v>
      </c>
      <c r="C286" s="56">
        <v>14</v>
      </c>
      <c r="D286" s="56">
        <v>3</v>
      </c>
      <c r="E286" s="69" t="s">
        <v>495</v>
      </c>
      <c r="F286" s="70" t="s">
        <v>207</v>
      </c>
      <c r="G286" s="59">
        <v>13936.9</v>
      </c>
      <c r="H286" s="59">
        <v>10471.6</v>
      </c>
      <c r="I286" s="60">
        <v>0.75135790599057184</v>
      </c>
      <c r="J286" s="66"/>
    </row>
    <row r="287" spans="1:10" ht="47.25">
      <c r="A287" s="52" t="s">
        <v>494</v>
      </c>
      <c r="B287" s="68">
        <v>910</v>
      </c>
      <c r="C287" s="56">
        <v>14</v>
      </c>
      <c r="D287" s="56">
        <v>3</v>
      </c>
      <c r="E287" s="69" t="s">
        <v>493</v>
      </c>
      <c r="F287" s="70" t="s">
        <v>207</v>
      </c>
      <c r="G287" s="59">
        <v>13936.9</v>
      </c>
      <c r="H287" s="59">
        <v>10471.6</v>
      </c>
      <c r="I287" s="60">
        <v>0.75135790599057184</v>
      </c>
      <c r="J287" s="66"/>
    </row>
    <row r="288" spans="1:10" ht="63">
      <c r="A288" s="52" t="s">
        <v>492</v>
      </c>
      <c r="B288" s="68">
        <v>910</v>
      </c>
      <c r="C288" s="56">
        <v>14</v>
      </c>
      <c r="D288" s="56">
        <v>3</v>
      </c>
      <c r="E288" s="69" t="s">
        <v>490</v>
      </c>
      <c r="F288" s="70" t="s">
        <v>207</v>
      </c>
      <c r="G288" s="59">
        <v>13936.9</v>
      </c>
      <c r="H288" s="59">
        <v>10471.6</v>
      </c>
      <c r="I288" s="60">
        <v>0.75135790599057184</v>
      </c>
      <c r="J288" s="66"/>
    </row>
    <row r="289" spans="1:10">
      <c r="A289" s="52" t="s">
        <v>486</v>
      </c>
      <c r="B289" s="68">
        <v>910</v>
      </c>
      <c r="C289" s="56">
        <v>14</v>
      </c>
      <c r="D289" s="56">
        <v>3</v>
      </c>
      <c r="E289" s="69" t="s">
        <v>490</v>
      </c>
      <c r="F289" s="70" t="s">
        <v>483</v>
      </c>
      <c r="G289" s="59">
        <v>13936.9</v>
      </c>
      <c r="H289" s="59">
        <v>10471.6</v>
      </c>
      <c r="I289" s="60">
        <v>0.75135790599057184</v>
      </c>
      <c r="J289" s="66"/>
    </row>
    <row r="290" spans="1:10" s="54" customFormat="1" ht="31.5">
      <c r="A290" s="53" t="s">
        <v>694</v>
      </c>
      <c r="B290" s="71">
        <v>913</v>
      </c>
      <c r="C290" s="55">
        <v>0</v>
      </c>
      <c r="D290" s="55">
        <v>0</v>
      </c>
      <c r="E290" s="72" t="s">
        <v>207</v>
      </c>
      <c r="F290" s="73" t="s">
        <v>207</v>
      </c>
      <c r="G290" s="57">
        <v>40098.71</v>
      </c>
      <c r="H290" s="57">
        <v>27355.08</v>
      </c>
      <c r="I290" s="58">
        <v>0.68219351694855024</v>
      </c>
      <c r="J290" s="74"/>
    </row>
    <row r="291" spans="1:10" s="54" customFormat="1">
      <c r="A291" s="53" t="s">
        <v>678</v>
      </c>
      <c r="B291" s="71">
        <v>913</v>
      </c>
      <c r="C291" s="55">
        <v>1</v>
      </c>
      <c r="D291" s="55">
        <v>0</v>
      </c>
      <c r="E291" s="72" t="s">
        <v>207</v>
      </c>
      <c r="F291" s="73" t="s">
        <v>207</v>
      </c>
      <c r="G291" s="57">
        <v>23962.42</v>
      </c>
      <c r="H291" s="57">
        <v>19009.009999999998</v>
      </c>
      <c r="I291" s="58">
        <v>0.79328423423009864</v>
      </c>
      <c r="J291" s="74"/>
    </row>
    <row r="292" spans="1:10" s="54" customFormat="1">
      <c r="A292" s="53" t="s">
        <v>349</v>
      </c>
      <c r="B292" s="71">
        <v>913</v>
      </c>
      <c r="C292" s="55">
        <v>1</v>
      </c>
      <c r="D292" s="55">
        <v>13</v>
      </c>
      <c r="E292" s="72" t="s">
        <v>207</v>
      </c>
      <c r="F292" s="73" t="s">
        <v>207</v>
      </c>
      <c r="G292" s="57">
        <v>23962.42</v>
      </c>
      <c r="H292" s="57">
        <v>19009.009999999998</v>
      </c>
      <c r="I292" s="58">
        <v>0.79328423423009864</v>
      </c>
      <c r="J292" s="74"/>
    </row>
    <row r="293" spans="1:10" ht="63">
      <c r="A293" s="52" t="s">
        <v>482</v>
      </c>
      <c r="B293" s="68">
        <v>913</v>
      </c>
      <c r="C293" s="56">
        <v>1</v>
      </c>
      <c r="D293" s="56">
        <v>13</v>
      </c>
      <c r="E293" s="69" t="s">
        <v>481</v>
      </c>
      <c r="F293" s="70" t="s">
        <v>207</v>
      </c>
      <c r="G293" s="59">
        <v>23962.42</v>
      </c>
      <c r="H293" s="59">
        <v>19009.009999999998</v>
      </c>
      <c r="I293" s="60">
        <v>0.79328423423009864</v>
      </c>
      <c r="J293" s="66"/>
    </row>
    <row r="294" spans="1:10" ht="68.45" customHeight="1">
      <c r="A294" s="52" t="s">
        <v>480</v>
      </c>
      <c r="B294" s="68">
        <v>913</v>
      </c>
      <c r="C294" s="56">
        <v>1</v>
      </c>
      <c r="D294" s="56">
        <v>13</v>
      </c>
      <c r="E294" s="69" t="s">
        <v>479</v>
      </c>
      <c r="F294" s="70" t="s">
        <v>207</v>
      </c>
      <c r="G294" s="59">
        <v>1164.03</v>
      </c>
      <c r="H294" s="59">
        <v>495.94</v>
      </c>
      <c r="I294" s="60">
        <v>0.42605431131500049</v>
      </c>
      <c r="J294" s="66"/>
    </row>
    <row r="295" spans="1:10" ht="47.25">
      <c r="A295" s="52" t="s">
        <v>478</v>
      </c>
      <c r="B295" s="68">
        <v>913</v>
      </c>
      <c r="C295" s="56">
        <v>1</v>
      </c>
      <c r="D295" s="56">
        <v>13</v>
      </c>
      <c r="E295" s="69" t="s">
        <v>477</v>
      </c>
      <c r="F295" s="70" t="s">
        <v>207</v>
      </c>
      <c r="G295" s="59">
        <v>1164.03</v>
      </c>
      <c r="H295" s="59">
        <v>495.94</v>
      </c>
      <c r="I295" s="60">
        <v>0.42605431131500049</v>
      </c>
      <c r="J295" s="66"/>
    </row>
    <row r="296" spans="1:10" ht="31.5">
      <c r="A296" s="52" t="s">
        <v>476</v>
      </c>
      <c r="B296" s="68">
        <v>913</v>
      </c>
      <c r="C296" s="56">
        <v>1</v>
      </c>
      <c r="D296" s="56">
        <v>13</v>
      </c>
      <c r="E296" s="69" t="s">
        <v>475</v>
      </c>
      <c r="F296" s="70" t="s">
        <v>207</v>
      </c>
      <c r="G296" s="59">
        <v>550</v>
      </c>
      <c r="H296" s="59">
        <v>0</v>
      </c>
      <c r="I296" s="60">
        <v>0</v>
      </c>
      <c r="J296" s="66"/>
    </row>
    <row r="297" spans="1:10" ht="31.5">
      <c r="A297" s="52" t="s">
        <v>211</v>
      </c>
      <c r="B297" s="68">
        <v>913</v>
      </c>
      <c r="C297" s="56">
        <v>1</v>
      </c>
      <c r="D297" s="56">
        <v>13</v>
      </c>
      <c r="E297" s="69" t="s">
        <v>475</v>
      </c>
      <c r="F297" s="70" t="s">
        <v>208</v>
      </c>
      <c r="G297" s="59">
        <v>550</v>
      </c>
      <c r="H297" s="59">
        <v>0</v>
      </c>
      <c r="I297" s="60">
        <v>0</v>
      </c>
      <c r="J297" s="66"/>
    </row>
    <row r="298" spans="1:10" ht="31.5">
      <c r="A298" s="52" t="s">
        <v>474</v>
      </c>
      <c r="B298" s="68">
        <v>913</v>
      </c>
      <c r="C298" s="56">
        <v>1</v>
      </c>
      <c r="D298" s="56">
        <v>13</v>
      </c>
      <c r="E298" s="69" t="s">
        <v>473</v>
      </c>
      <c r="F298" s="70" t="s">
        <v>207</v>
      </c>
      <c r="G298" s="59">
        <v>150</v>
      </c>
      <c r="H298" s="59">
        <v>55</v>
      </c>
      <c r="I298" s="60">
        <v>0.36666666666666664</v>
      </c>
      <c r="J298" s="66"/>
    </row>
    <row r="299" spans="1:10" ht="31.5">
      <c r="A299" s="52" t="s">
        <v>211</v>
      </c>
      <c r="B299" s="68">
        <v>913</v>
      </c>
      <c r="C299" s="56">
        <v>1</v>
      </c>
      <c r="D299" s="56">
        <v>13</v>
      </c>
      <c r="E299" s="69" t="s">
        <v>473</v>
      </c>
      <c r="F299" s="70" t="s">
        <v>208</v>
      </c>
      <c r="G299" s="59">
        <v>150</v>
      </c>
      <c r="H299" s="59">
        <v>55</v>
      </c>
      <c r="I299" s="60">
        <v>0.36666666666666664</v>
      </c>
      <c r="J299" s="66"/>
    </row>
    <row r="300" spans="1:10">
      <c r="A300" s="52" t="s">
        <v>470</v>
      </c>
      <c r="B300" s="68">
        <v>913</v>
      </c>
      <c r="C300" s="56">
        <v>1</v>
      </c>
      <c r="D300" s="56">
        <v>13</v>
      </c>
      <c r="E300" s="69" t="s">
        <v>469</v>
      </c>
      <c r="F300" s="70" t="s">
        <v>207</v>
      </c>
      <c r="G300" s="59">
        <v>317.13</v>
      </c>
      <c r="H300" s="59">
        <v>294.04000000000002</v>
      </c>
      <c r="I300" s="60">
        <v>0.92719074196701678</v>
      </c>
      <c r="J300" s="66"/>
    </row>
    <row r="301" spans="1:10" ht="31.5">
      <c r="A301" s="52" t="s">
        <v>211</v>
      </c>
      <c r="B301" s="68">
        <v>913</v>
      </c>
      <c r="C301" s="56">
        <v>1</v>
      </c>
      <c r="D301" s="56">
        <v>13</v>
      </c>
      <c r="E301" s="69" t="s">
        <v>469</v>
      </c>
      <c r="F301" s="70" t="s">
        <v>208</v>
      </c>
      <c r="G301" s="59">
        <v>176.45</v>
      </c>
      <c r="H301" s="59">
        <v>162.99</v>
      </c>
      <c r="I301" s="60">
        <v>0.92371776707282527</v>
      </c>
      <c r="J301" s="66"/>
    </row>
    <row r="302" spans="1:10">
      <c r="A302" s="52" t="s">
        <v>218</v>
      </c>
      <c r="B302" s="68">
        <v>913</v>
      </c>
      <c r="C302" s="56">
        <v>1</v>
      </c>
      <c r="D302" s="56">
        <v>13</v>
      </c>
      <c r="E302" s="69" t="s">
        <v>469</v>
      </c>
      <c r="F302" s="70" t="s">
        <v>215</v>
      </c>
      <c r="G302" s="59">
        <v>140.68</v>
      </c>
      <c r="H302" s="59">
        <v>131.05000000000001</v>
      </c>
      <c r="I302" s="60">
        <v>0.93154677281774245</v>
      </c>
      <c r="J302" s="66"/>
    </row>
    <row r="303" spans="1:10" ht="31.5">
      <c r="A303" s="52" t="s">
        <v>461</v>
      </c>
      <c r="B303" s="68">
        <v>913</v>
      </c>
      <c r="C303" s="56">
        <v>1</v>
      </c>
      <c r="D303" s="56">
        <v>13</v>
      </c>
      <c r="E303" s="69" t="s">
        <v>460</v>
      </c>
      <c r="F303" s="70" t="s">
        <v>207</v>
      </c>
      <c r="G303" s="59">
        <v>146.9</v>
      </c>
      <c r="H303" s="59">
        <v>146.9</v>
      </c>
      <c r="I303" s="60">
        <v>1</v>
      </c>
      <c r="J303" s="66"/>
    </row>
    <row r="304" spans="1:10" ht="31.5">
      <c r="A304" s="52" t="s">
        <v>211</v>
      </c>
      <c r="B304" s="68">
        <v>913</v>
      </c>
      <c r="C304" s="56">
        <v>1</v>
      </c>
      <c r="D304" s="56">
        <v>13</v>
      </c>
      <c r="E304" s="69" t="s">
        <v>460</v>
      </c>
      <c r="F304" s="70" t="s">
        <v>208</v>
      </c>
      <c r="G304" s="59">
        <v>146.9</v>
      </c>
      <c r="H304" s="59">
        <v>146.9</v>
      </c>
      <c r="I304" s="60">
        <v>1</v>
      </c>
      <c r="J304" s="66"/>
    </row>
    <row r="305" spans="1:10" ht="78.75">
      <c r="A305" s="52" t="s">
        <v>459</v>
      </c>
      <c r="B305" s="68">
        <v>913</v>
      </c>
      <c r="C305" s="56">
        <v>1</v>
      </c>
      <c r="D305" s="56">
        <v>13</v>
      </c>
      <c r="E305" s="69" t="s">
        <v>458</v>
      </c>
      <c r="F305" s="70" t="s">
        <v>207</v>
      </c>
      <c r="G305" s="59">
        <v>19547.52</v>
      </c>
      <c r="H305" s="59">
        <v>15728.66</v>
      </c>
      <c r="I305" s="60">
        <v>0.80463710997609927</v>
      </c>
      <c r="J305" s="66"/>
    </row>
    <row r="306" spans="1:10" ht="62.45" customHeight="1">
      <c r="A306" s="52" t="s">
        <v>457</v>
      </c>
      <c r="B306" s="68">
        <v>913</v>
      </c>
      <c r="C306" s="56">
        <v>1</v>
      </c>
      <c r="D306" s="56">
        <v>13</v>
      </c>
      <c r="E306" s="69" t="s">
        <v>456</v>
      </c>
      <c r="F306" s="70" t="s">
        <v>207</v>
      </c>
      <c r="G306" s="59">
        <v>19547.52</v>
      </c>
      <c r="H306" s="59">
        <v>15728.66</v>
      </c>
      <c r="I306" s="60">
        <v>0.80463710997609927</v>
      </c>
      <c r="J306" s="66"/>
    </row>
    <row r="307" spans="1:10" ht="31.5">
      <c r="A307" s="52" t="s">
        <v>455</v>
      </c>
      <c r="B307" s="68">
        <v>913</v>
      </c>
      <c r="C307" s="56">
        <v>1</v>
      </c>
      <c r="D307" s="56">
        <v>13</v>
      </c>
      <c r="E307" s="69" t="s">
        <v>454</v>
      </c>
      <c r="F307" s="70" t="s">
        <v>207</v>
      </c>
      <c r="G307" s="59">
        <v>18431.740000000002</v>
      </c>
      <c r="H307" s="59">
        <v>14915.26</v>
      </c>
      <c r="I307" s="60">
        <v>0.80921605882027414</v>
      </c>
      <c r="J307" s="66"/>
    </row>
    <row r="308" spans="1:10" ht="47.25">
      <c r="A308" s="52" t="s">
        <v>450</v>
      </c>
      <c r="B308" s="68">
        <v>913</v>
      </c>
      <c r="C308" s="56">
        <v>1</v>
      </c>
      <c r="D308" s="56">
        <v>13</v>
      </c>
      <c r="E308" s="69" t="s">
        <v>454</v>
      </c>
      <c r="F308" s="70" t="s">
        <v>448</v>
      </c>
      <c r="G308" s="59">
        <v>18431.740000000002</v>
      </c>
      <c r="H308" s="59">
        <v>14915.26</v>
      </c>
      <c r="I308" s="60">
        <v>0.80921605882027414</v>
      </c>
      <c r="J308" s="66"/>
    </row>
    <row r="309" spans="1:10" ht="31.5">
      <c r="A309" s="52" t="s">
        <v>453</v>
      </c>
      <c r="B309" s="68">
        <v>913</v>
      </c>
      <c r="C309" s="56">
        <v>1</v>
      </c>
      <c r="D309" s="56">
        <v>13</v>
      </c>
      <c r="E309" s="69" t="s">
        <v>452</v>
      </c>
      <c r="F309" s="70" t="s">
        <v>207</v>
      </c>
      <c r="G309" s="59">
        <v>1115.78</v>
      </c>
      <c r="H309" s="59">
        <v>813.4</v>
      </c>
      <c r="I309" s="60">
        <v>0.72899675563283084</v>
      </c>
      <c r="J309" s="66"/>
    </row>
    <row r="310" spans="1:10" ht="47.25">
      <c r="A310" s="52" t="s">
        <v>450</v>
      </c>
      <c r="B310" s="68">
        <v>913</v>
      </c>
      <c r="C310" s="56">
        <v>1</v>
      </c>
      <c r="D310" s="56">
        <v>13</v>
      </c>
      <c r="E310" s="69" t="s">
        <v>452</v>
      </c>
      <c r="F310" s="70" t="s">
        <v>448</v>
      </c>
      <c r="G310" s="59">
        <v>1115.78</v>
      </c>
      <c r="H310" s="59">
        <v>813.4</v>
      </c>
      <c r="I310" s="60">
        <v>0.72899675563283084</v>
      </c>
      <c r="J310" s="66"/>
    </row>
    <row r="311" spans="1:10" ht="78.75">
      <c r="A311" s="52" t="s">
        <v>442</v>
      </c>
      <c r="B311" s="68">
        <v>913</v>
      </c>
      <c r="C311" s="56">
        <v>1</v>
      </c>
      <c r="D311" s="56">
        <v>13</v>
      </c>
      <c r="E311" s="69" t="s">
        <v>441</v>
      </c>
      <c r="F311" s="70" t="s">
        <v>207</v>
      </c>
      <c r="G311" s="59">
        <v>3250.87</v>
      </c>
      <c r="H311" s="59">
        <v>2784.41</v>
      </c>
      <c r="I311" s="60">
        <v>0.85651225671897058</v>
      </c>
      <c r="J311" s="66"/>
    </row>
    <row r="312" spans="1:10" ht="31.5">
      <c r="A312" s="52" t="s">
        <v>440</v>
      </c>
      <c r="B312" s="68">
        <v>913</v>
      </c>
      <c r="C312" s="56">
        <v>1</v>
      </c>
      <c r="D312" s="56">
        <v>13</v>
      </c>
      <c r="E312" s="69" t="s">
        <v>439</v>
      </c>
      <c r="F312" s="70" t="s">
        <v>207</v>
      </c>
      <c r="G312" s="59">
        <v>3250.87</v>
      </c>
      <c r="H312" s="59">
        <v>2784.41</v>
      </c>
      <c r="I312" s="60">
        <v>0.85651225671897058</v>
      </c>
      <c r="J312" s="66"/>
    </row>
    <row r="313" spans="1:10" ht="31.5">
      <c r="A313" s="52" t="s">
        <v>406</v>
      </c>
      <c r="B313" s="68">
        <v>913</v>
      </c>
      <c r="C313" s="56">
        <v>1</v>
      </c>
      <c r="D313" s="56">
        <v>13</v>
      </c>
      <c r="E313" s="69" t="s">
        <v>437</v>
      </c>
      <c r="F313" s="70" t="s">
        <v>207</v>
      </c>
      <c r="G313" s="59">
        <v>3250.87</v>
      </c>
      <c r="H313" s="59">
        <v>2784.41</v>
      </c>
      <c r="I313" s="60">
        <v>0.85651225671897058</v>
      </c>
      <c r="J313" s="66"/>
    </row>
    <row r="314" spans="1:10" ht="78.75">
      <c r="A314" s="52" t="s">
        <v>225</v>
      </c>
      <c r="B314" s="68">
        <v>913</v>
      </c>
      <c r="C314" s="56">
        <v>1</v>
      </c>
      <c r="D314" s="56">
        <v>13</v>
      </c>
      <c r="E314" s="69" t="s">
        <v>437</v>
      </c>
      <c r="F314" s="70" t="s">
        <v>224</v>
      </c>
      <c r="G314" s="59">
        <v>3140.48</v>
      </c>
      <c r="H314" s="59">
        <v>2722.43</v>
      </c>
      <c r="I314" s="60">
        <v>0.86688340635826366</v>
      </c>
      <c r="J314" s="66"/>
    </row>
    <row r="315" spans="1:10" ht="31.5">
      <c r="A315" s="52" t="s">
        <v>211</v>
      </c>
      <c r="B315" s="68">
        <v>913</v>
      </c>
      <c r="C315" s="56">
        <v>1</v>
      </c>
      <c r="D315" s="56">
        <v>13</v>
      </c>
      <c r="E315" s="69" t="s">
        <v>437</v>
      </c>
      <c r="F315" s="70" t="s">
        <v>208</v>
      </c>
      <c r="G315" s="59">
        <v>109.54</v>
      </c>
      <c r="H315" s="59">
        <v>61.98</v>
      </c>
      <c r="I315" s="60">
        <v>0.56582070476538249</v>
      </c>
      <c r="J315" s="66"/>
    </row>
    <row r="316" spans="1:10">
      <c r="A316" s="52" t="s">
        <v>218</v>
      </c>
      <c r="B316" s="68">
        <v>913</v>
      </c>
      <c r="C316" s="56">
        <v>1</v>
      </c>
      <c r="D316" s="56">
        <v>13</v>
      </c>
      <c r="E316" s="69" t="s">
        <v>437</v>
      </c>
      <c r="F316" s="70" t="s">
        <v>215</v>
      </c>
      <c r="G316" s="59">
        <v>0.85</v>
      </c>
      <c r="H316" s="59">
        <v>0</v>
      </c>
      <c r="I316" s="60">
        <v>0</v>
      </c>
      <c r="J316" s="66"/>
    </row>
    <row r="317" spans="1:10" s="54" customFormat="1">
      <c r="A317" s="53" t="s">
        <v>685</v>
      </c>
      <c r="B317" s="71">
        <v>913</v>
      </c>
      <c r="C317" s="55">
        <v>4</v>
      </c>
      <c r="D317" s="55">
        <v>0</v>
      </c>
      <c r="E317" s="72" t="s">
        <v>207</v>
      </c>
      <c r="F317" s="73" t="s">
        <v>207</v>
      </c>
      <c r="G317" s="57">
        <v>9040.86</v>
      </c>
      <c r="H317" s="57">
        <v>2231</v>
      </c>
      <c r="I317" s="58">
        <v>0.24676855962817695</v>
      </c>
      <c r="J317" s="74"/>
    </row>
    <row r="318" spans="1:10" s="54" customFormat="1">
      <c r="A318" s="53" t="s">
        <v>371</v>
      </c>
      <c r="B318" s="71">
        <v>913</v>
      </c>
      <c r="C318" s="55">
        <v>4</v>
      </c>
      <c r="D318" s="55">
        <v>9</v>
      </c>
      <c r="E318" s="72" t="s">
        <v>207</v>
      </c>
      <c r="F318" s="73" t="s">
        <v>207</v>
      </c>
      <c r="G318" s="57">
        <v>8525.86</v>
      </c>
      <c r="H318" s="57">
        <v>2231</v>
      </c>
      <c r="I318" s="58">
        <v>0.26167448210503103</v>
      </c>
      <c r="J318" s="74"/>
    </row>
    <row r="319" spans="1:10" ht="63">
      <c r="A319" s="52" t="s">
        <v>482</v>
      </c>
      <c r="B319" s="68">
        <v>913</v>
      </c>
      <c r="C319" s="56">
        <v>4</v>
      </c>
      <c r="D319" s="56">
        <v>9</v>
      </c>
      <c r="E319" s="69" t="s">
        <v>481</v>
      </c>
      <c r="F319" s="70" t="s">
        <v>207</v>
      </c>
      <c r="G319" s="59">
        <v>8525.86</v>
      </c>
      <c r="H319" s="59">
        <v>2231</v>
      </c>
      <c r="I319" s="60">
        <v>0.26167448210503103</v>
      </c>
      <c r="J319" s="66"/>
    </row>
    <row r="320" spans="1:10" ht="78.75">
      <c r="A320" s="52" t="s">
        <v>459</v>
      </c>
      <c r="B320" s="68">
        <v>913</v>
      </c>
      <c r="C320" s="56">
        <v>4</v>
      </c>
      <c r="D320" s="56">
        <v>9</v>
      </c>
      <c r="E320" s="69" t="s">
        <v>458</v>
      </c>
      <c r="F320" s="70" t="s">
        <v>207</v>
      </c>
      <c r="G320" s="59">
        <v>8525.86</v>
      </c>
      <c r="H320" s="59">
        <v>2231</v>
      </c>
      <c r="I320" s="60">
        <v>0.26167448210503103</v>
      </c>
      <c r="J320" s="66"/>
    </row>
    <row r="321" spans="1:10" ht="68.45" customHeight="1">
      <c r="A321" s="52" t="s">
        <v>457</v>
      </c>
      <c r="B321" s="68">
        <v>913</v>
      </c>
      <c r="C321" s="56">
        <v>4</v>
      </c>
      <c r="D321" s="56">
        <v>9</v>
      </c>
      <c r="E321" s="69" t="s">
        <v>456</v>
      </c>
      <c r="F321" s="70" t="s">
        <v>207</v>
      </c>
      <c r="G321" s="59">
        <v>8525.86</v>
      </c>
      <c r="H321" s="59">
        <v>2231</v>
      </c>
      <c r="I321" s="60">
        <v>0.26167448210503103</v>
      </c>
      <c r="J321" s="66"/>
    </row>
    <row r="322" spans="1:10" ht="47.25">
      <c r="A322" s="52" t="s">
        <v>451</v>
      </c>
      <c r="B322" s="68">
        <v>913</v>
      </c>
      <c r="C322" s="56">
        <v>4</v>
      </c>
      <c r="D322" s="56">
        <v>9</v>
      </c>
      <c r="E322" s="69" t="s">
        <v>449</v>
      </c>
      <c r="F322" s="70" t="s">
        <v>207</v>
      </c>
      <c r="G322" s="59">
        <v>8525.86</v>
      </c>
      <c r="H322" s="59">
        <v>2231</v>
      </c>
      <c r="I322" s="60">
        <v>0.26167448210503103</v>
      </c>
      <c r="J322" s="66"/>
    </row>
    <row r="323" spans="1:10" ht="47.25">
      <c r="A323" s="52" t="s">
        <v>450</v>
      </c>
      <c r="B323" s="68">
        <v>913</v>
      </c>
      <c r="C323" s="56">
        <v>4</v>
      </c>
      <c r="D323" s="56">
        <v>9</v>
      </c>
      <c r="E323" s="69" t="s">
        <v>449</v>
      </c>
      <c r="F323" s="70" t="s">
        <v>448</v>
      </c>
      <c r="G323" s="59">
        <v>8525.86</v>
      </c>
      <c r="H323" s="59">
        <v>2231</v>
      </c>
      <c r="I323" s="60">
        <v>0.26167448210503103</v>
      </c>
      <c r="J323" s="66"/>
    </row>
    <row r="324" spans="1:10" s="54" customFormat="1" ht="31.5">
      <c r="A324" s="53" t="s">
        <v>383</v>
      </c>
      <c r="B324" s="71">
        <v>913</v>
      </c>
      <c r="C324" s="55">
        <v>4</v>
      </c>
      <c r="D324" s="55">
        <v>12</v>
      </c>
      <c r="E324" s="72" t="s">
        <v>207</v>
      </c>
      <c r="F324" s="73" t="s">
        <v>207</v>
      </c>
      <c r="G324" s="57">
        <v>515</v>
      </c>
      <c r="H324" s="57">
        <v>0</v>
      </c>
      <c r="I324" s="58">
        <v>0</v>
      </c>
      <c r="J324" s="74"/>
    </row>
    <row r="325" spans="1:10" ht="63">
      <c r="A325" s="52" t="s">
        <v>482</v>
      </c>
      <c r="B325" s="68">
        <v>913</v>
      </c>
      <c r="C325" s="56">
        <v>4</v>
      </c>
      <c r="D325" s="56">
        <v>12</v>
      </c>
      <c r="E325" s="69" t="s">
        <v>481</v>
      </c>
      <c r="F325" s="70" t="s">
        <v>207</v>
      </c>
      <c r="G325" s="59">
        <v>515</v>
      </c>
      <c r="H325" s="59">
        <v>0</v>
      </c>
      <c r="I325" s="60">
        <v>0</v>
      </c>
      <c r="J325" s="66"/>
    </row>
    <row r="326" spans="1:10" ht="67.150000000000006" customHeight="1">
      <c r="A326" s="52" t="s">
        <v>480</v>
      </c>
      <c r="B326" s="68">
        <v>913</v>
      </c>
      <c r="C326" s="56">
        <v>4</v>
      </c>
      <c r="D326" s="56">
        <v>12</v>
      </c>
      <c r="E326" s="69" t="s">
        <v>479</v>
      </c>
      <c r="F326" s="70" t="s">
        <v>207</v>
      </c>
      <c r="G326" s="59">
        <v>515</v>
      </c>
      <c r="H326" s="59">
        <v>0</v>
      </c>
      <c r="I326" s="60">
        <v>0</v>
      </c>
      <c r="J326" s="66"/>
    </row>
    <row r="327" spans="1:10" ht="47.25">
      <c r="A327" s="52" t="s">
        <v>478</v>
      </c>
      <c r="B327" s="68">
        <v>913</v>
      </c>
      <c r="C327" s="56">
        <v>4</v>
      </c>
      <c r="D327" s="56">
        <v>12</v>
      </c>
      <c r="E327" s="69" t="s">
        <v>477</v>
      </c>
      <c r="F327" s="70" t="s">
        <v>207</v>
      </c>
      <c r="G327" s="59">
        <v>515</v>
      </c>
      <c r="H327" s="59">
        <v>0</v>
      </c>
      <c r="I327" s="60">
        <v>0</v>
      </c>
      <c r="J327" s="66"/>
    </row>
    <row r="328" spans="1:10" ht="63">
      <c r="A328" s="52" t="s">
        <v>472</v>
      </c>
      <c r="B328" s="68">
        <v>913</v>
      </c>
      <c r="C328" s="56">
        <v>4</v>
      </c>
      <c r="D328" s="56">
        <v>12</v>
      </c>
      <c r="E328" s="69" t="s">
        <v>471</v>
      </c>
      <c r="F328" s="70" t="s">
        <v>207</v>
      </c>
      <c r="G328" s="59">
        <v>515</v>
      </c>
      <c r="H328" s="59">
        <v>0</v>
      </c>
      <c r="I328" s="60">
        <v>0</v>
      </c>
      <c r="J328" s="66"/>
    </row>
    <row r="329" spans="1:10" ht="31.5">
      <c r="A329" s="52" t="s">
        <v>211</v>
      </c>
      <c r="B329" s="68">
        <v>913</v>
      </c>
      <c r="C329" s="56">
        <v>4</v>
      </c>
      <c r="D329" s="56">
        <v>12</v>
      </c>
      <c r="E329" s="69" t="s">
        <v>471</v>
      </c>
      <c r="F329" s="70" t="s">
        <v>208</v>
      </c>
      <c r="G329" s="59">
        <v>515</v>
      </c>
      <c r="H329" s="59">
        <v>0</v>
      </c>
      <c r="I329" s="60">
        <v>0</v>
      </c>
      <c r="J329" s="66"/>
    </row>
    <row r="330" spans="1:10" s="54" customFormat="1" ht="31.5">
      <c r="A330" s="53" t="s">
        <v>684</v>
      </c>
      <c r="B330" s="71">
        <v>913</v>
      </c>
      <c r="C330" s="55">
        <v>5</v>
      </c>
      <c r="D330" s="55">
        <v>0</v>
      </c>
      <c r="E330" s="72" t="s">
        <v>207</v>
      </c>
      <c r="F330" s="73" t="s">
        <v>207</v>
      </c>
      <c r="G330" s="57">
        <v>559.54</v>
      </c>
      <c r="H330" s="57">
        <v>437.69</v>
      </c>
      <c r="I330" s="58">
        <v>0.78223183329163248</v>
      </c>
      <c r="J330" s="74"/>
    </row>
    <row r="331" spans="1:10" s="54" customFormat="1">
      <c r="A331" s="53" t="s">
        <v>467</v>
      </c>
      <c r="B331" s="71">
        <v>913</v>
      </c>
      <c r="C331" s="55">
        <v>5</v>
      </c>
      <c r="D331" s="55">
        <v>1</v>
      </c>
      <c r="E331" s="72" t="s">
        <v>207</v>
      </c>
      <c r="F331" s="73" t="s">
        <v>207</v>
      </c>
      <c r="G331" s="57">
        <v>559.54</v>
      </c>
      <c r="H331" s="57">
        <v>437.69</v>
      </c>
      <c r="I331" s="58">
        <v>0.78223183329163248</v>
      </c>
      <c r="J331" s="74"/>
    </row>
    <row r="332" spans="1:10" ht="63">
      <c r="A332" s="52" t="s">
        <v>482</v>
      </c>
      <c r="B332" s="68">
        <v>913</v>
      </c>
      <c r="C332" s="56">
        <v>5</v>
      </c>
      <c r="D332" s="56">
        <v>1</v>
      </c>
      <c r="E332" s="69" t="s">
        <v>481</v>
      </c>
      <c r="F332" s="70" t="s">
        <v>207</v>
      </c>
      <c r="G332" s="59">
        <v>559.54</v>
      </c>
      <c r="H332" s="59">
        <v>437.69</v>
      </c>
      <c r="I332" s="60">
        <v>0.78223183329163248</v>
      </c>
      <c r="J332" s="66"/>
    </row>
    <row r="333" spans="1:10" ht="66" customHeight="1">
      <c r="A333" s="52" t="s">
        <v>480</v>
      </c>
      <c r="B333" s="68">
        <v>913</v>
      </c>
      <c r="C333" s="56">
        <v>5</v>
      </c>
      <c r="D333" s="56">
        <v>1</v>
      </c>
      <c r="E333" s="69" t="s">
        <v>479</v>
      </c>
      <c r="F333" s="70" t="s">
        <v>207</v>
      </c>
      <c r="G333" s="59">
        <v>559.54</v>
      </c>
      <c r="H333" s="59">
        <v>437.69</v>
      </c>
      <c r="I333" s="60">
        <v>0.78223183329163248</v>
      </c>
      <c r="J333" s="66"/>
    </row>
    <row r="334" spans="1:10" ht="47.25">
      <c r="A334" s="52" t="s">
        <v>478</v>
      </c>
      <c r="B334" s="68">
        <v>913</v>
      </c>
      <c r="C334" s="56">
        <v>5</v>
      </c>
      <c r="D334" s="56">
        <v>1</v>
      </c>
      <c r="E334" s="69" t="s">
        <v>477</v>
      </c>
      <c r="F334" s="70" t="s">
        <v>207</v>
      </c>
      <c r="G334" s="59">
        <v>559.54</v>
      </c>
      <c r="H334" s="59">
        <v>437.69</v>
      </c>
      <c r="I334" s="60">
        <v>0.78223183329163248</v>
      </c>
      <c r="J334" s="66"/>
    </row>
    <row r="335" spans="1:10" ht="31.5">
      <c r="A335" s="52" t="s">
        <v>468</v>
      </c>
      <c r="B335" s="68">
        <v>913</v>
      </c>
      <c r="C335" s="56">
        <v>5</v>
      </c>
      <c r="D335" s="56">
        <v>1</v>
      </c>
      <c r="E335" s="69" t="s">
        <v>466</v>
      </c>
      <c r="F335" s="70" t="s">
        <v>207</v>
      </c>
      <c r="G335" s="59">
        <v>559.54</v>
      </c>
      <c r="H335" s="59">
        <v>437.69</v>
      </c>
      <c r="I335" s="60">
        <v>0.78223183329163248</v>
      </c>
      <c r="J335" s="66"/>
    </row>
    <row r="336" spans="1:10" ht="31.5">
      <c r="A336" s="52" t="s">
        <v>211</v>
      </c>
      <c r="B336" s="68">
        <v>913</v>
      </c>
      <c r="C336" s="56">
        <v>5</v>
      </c>
      <c r="D336" s="56">
        <v>1</v>
      </c>
      <c r="E336" s="69" t="s">
        <v>466</v>
      </c>
      <c r="F336" s="70" t="s">
        <v>208</v>
      </c>
      <c r="G336" s="59">
        <v>501.13</v>
      </c>
      <c r="H336" s="59">
        <v>400.21</v>
      </c>
      <c r="I336" s="60">
        <v>0.79861512980663696</v>
      </c>
      <c r="J336" s="66"/>
    </row>
    <row r="337" spans="1:10">
      <c r="A337" s="52" t="s">
        <v>218</v>
      </c>
      <c r="B337" s="68">
        <v>913</v>
      </c>
      <c r="C337" s="56">
        <v>5</v>
      </c>
      <c r="D337" s="56">
        <v>1</v>
      </c>
      <c r="E337" s="69" t="s">
        <v>466</v>
      </c>
      <c r="F337" s="70" t="s">
        <v>215</v>
      </c>
      <c r="G337" s="59">
        <v>58.41</v>
      </c>
      <c r="H337" s="59">
        <v>37.479999999999997</v>
      </c>
      <c r="I337" s="60">
        <v>0.64167094675569247</v>
      </c>
      <c r="J337" s="66"/>
    </row>
    <row r="338" spans="1:10" s="54" customFormat="1">
      <c r="A338" s="53" t="s">
        <v>682</v>
      </c>
      <c r="B338" s="71">
        <v>913</v>
      </c>
      <c r="C338" s="55">
        <v>7</v>
      </c>
      <c r="D338" s="55">
        <v>0</v>
      </c>
      <c r="E338" s="72" t="s">
        <v>207</v>
      </c>
      <c r="F338" s="73" t="s">
        <v>207</v>
      </c>
      <c r="G338" s="57">
        <v>3421.99</v>
      </c>
      <c r="H338" s="57">
        <v>3416.49</v>
      </c>
      <c r="I338" s="58">
        <v>0.99839274807933398</v>
      </c>
      <c r="J338" s="74"/>
    </row>
    <row r="339" spans="1:10" s="54" customFormat="1">
      <c r="A339" s="53" t="s">
        <v>268</v>
      </c>
      <c r="B339" s="71">
        <v>913</v>
      </c>
      <c r="C339" s="55">
        <v>7</v>
      </c>
      <c r="D339" s="55">
        <v>2</v>
      </c>
      <c r="E339" s="72" t="s">
        <v>207</v>
      </c>
      <c r="F339" s="73" t="s">
        <v>207</v>
      </c>
      <c r="G339" s="57">
        <v>3406.49</v>
      </c>
      <c r="H339" s="57">
        <v>3406.49</v>
      </c>
      <c r="I339" s="58">
        <v>1</v>
      </c>
      <c r="J339" s="74"/>
    </row>
    <row r="340" spans="1:10" ht="47.25">
      <c r="A340" s="52" t="s">
        <v>675</v>
      </c>
      <c r="B340" s="68">
        <v>913</v>
      </c>
      <c r="C340" s="56">
        <v>7</v>
      </c>
      <c r="D340" s="56">
        <v>2</v>
      </c>
      <c r="E340" s="69" t="s">
        <v>674</v>
      </c>
      <c r="F340" s="70" t="s">
        <v>207</v>
      </c>
      <c r="G340" s="59">
        <v>3406.49</v>
      </c>
      <c r="H340" s="59">
        <v>3406.49</v>
      </c>
      <c r="I340" s="60">
        <v>1</v>
      </c>
      <c r="J340" s="66"/>
    </row>
    <row r="341" spans="1:10" ht="36" customHeight="1">
      <c r="A341" s="52" t="s">
        <v>673</v>
      </c>
      <c r="B341" s="68">
        <v>913</v>
      </c>
      <c r="C341" s="56">
        <v>7</v>
      </c>
      <c r="D341" s="56">
        <v>2</v>
      </c>
      <c r="E341" s="69" t="s">
        <v>672</v>
      </c>
      <c r="F341" s="70" t="s">
        <v>207</v>
      </c>
      <c r="G341" s="59">
        <v>3406.49</v>
      </c>
      <c r="H341" s="59">
        <v>3406.49</v>
      </c>
      <c r="I341" s="60">
        <v>1</v>
      </c>
      <c r="J341" s="66"/>
    </row>
    <row r="342" spans="1:10" ht="31.5">
      <c r="A342" s="52" t="s">
        <v>660</v>
      </c>
      <c r="B342" s="68">
        <v>913</v>
      </c>
      <c r="C342" s="56">
        <v>7</v>
      </c>
      <c r="D342" s="56">
        <v>2</v>
      </c>
      <c r="E342" s="69" t="s">
        <v>659</v>
      </c>
      <c r="F342" s="70" t="s">
        <v>207</v>
      </c>
      <c r="G342" s="59">
        <v>3406.49</v>
      </c>
      <c r="H342" s="59">
        <v>3406.49</v>
      </c>
      <c r="I342" s="60">
        <v>1</v>
      </c>
      <c r="J342" s="66"/>
    </row>
    <row r="343" spans="1:10" ht="31.5">
      <c r="A343" s="52" t="s">
        <v>343</v>
      </c>
      <c r="B343" s="68">
        <v>913</v>
      </c>
      <c r="C343" s="56">
        <v>7</v>
      </c>
      <c r="D343" s="56">
        <v>2</v>
      </c>
      <c r="E343" s="69" t="s">
        <v>643</v>
      </c>
      <c r="F343" s="70" t="s">
        <v>207</v>
      </c>
      <c r="G343" s="59">
        <v>3406.49</v>
      </c>
      <c r="H343" s="59">
        <v>3406.49</v>
      </c>
      <c r="I343" s="60">
        <v>1</v>
      </c>
      <c r="J343" s="66"/>
    </row>
    <row r="344" spans="1:10" ht="47.25">
      <c r="A344" s="52" t="s">
        <v>450</v>
      </c>
      <c r="B344" s="68">
        <v>913</v>
      </c>
      <c r="C344" s="56">
        <v>7</v>
      </c>
      <c r="D344" s="56">
        <v>2</v>
      </c>
      <c r="E344" s="69" t="s">
        <v>643</v>
      </c>
      <c r="F344" s="70" t="s">
        <v>448</v>
      </c>
      <c r="G344" s="59">
        <v>3406.49</v>
      </c>
      <c r="H344" s="59">
        <v>3406.49</v>
      </c>
      <c r="I344" s="60">
        <v>1</v>
      </c>
      <c r="J344" s="66"/>
    </row>
    <row r="345" spans="1:10" s="54" customFormat="1" ht="31.5">
      <c r="A345" s="53" t="s">
        <v>271</v>
      </c>
      <c r="B345" s="71">
        <v>913</v>
      </c>
      <c r="C345" s="55">
        <v>7</v>
      </c>
      <c r="D345" s="55">
        <v>5</v>
      </c>
      <c r="E345" s="72" t="s">
        <v>207</v>
      </c>
      <c r="F345" s="73" t="s">
        <v>207</v>
      </c>
      <c r="G345" s="57">
        <v>15.5</v>
      </c>
      <c r="H345" s="57">
        <v>10</v>
      </c>
      <c r="I345" s="58">
        <v>0.64516129032258063</v>
      </c>
      <c r="J345" s="74"/>
    </row>
    <row r="346" spans="1:10" ht="63">
      <c r="A346" s="52" t="s">
        <v>482</v>
      </c>
      <c r="B346" s="68">
        <v>913</v>
      </c>
      <c r="C346" s="56">
        <v>7</v>
      </c>
      <c r="D346" s="56">
        <v>5</v>
      </c>
      <c r="E346" s="69" t="s">
        <v>481</v>
      </c>
      <c r="F346" s="70" t="s">
        <v>207</v>
      </c>
      <c r="G346" s="59">
        <v>15.5</v>
      </c>
      <c r="H346" s="59">
        <v>10</v>
      </c>
      <c r="I346" s="60">
        <v>0.64516129032258063</v>
      </c>
      <c r="J346" s="66"/>
    </row>
    <row r="347" spans="1:10" ht="78.75">
      <c r="A347" s="52" t="s">
        <v>442</v>
      </c>
      <c r="B347" s="68">
        <v>913</v>
      </c>
      <c r="C347" s="56">
        <v>7</v>
      </c>
      <c r="D347" s="56">
        <v>5</v>
      </c>
      <c r="E347" s="69" t="s">
        <v>441</v>
      </c>
      <c r="F347" s="70" t="s">
        <v>207</v>
      </c>
      <c r="G347" s="59">
        <v>15.5</v>
      </c>
      <c r="H347" s="59">
        <v>10</v>
      </c>
      <c r="I347" s="60">
        <v>0.64516129032258063</v>
      </c>
      <c r="J347" s="66"/>
    </row>
    <row r="348" spans="1:10" ht="31.5">
      <c r="A348" s="52" t="s">
        <v>440</v>
      </c>
      <c r="B348" s="68">
        <v>913</v>
      </c>
      <c r="C348" s="56">
        <v>7</v>
      </c>
      <c r="D348" s="56">
        <v>5</v>
      </c>
      <c r="E348" s="69" t="s">
        <v>439</v>
      </c>
      <c r="F348" s="70" t="s">
        <v>207</v>
      </c>
      <c r="G348" s="59">
        <v>15.5</v>
      </c>
      <c r="H348" s="59">
        <v>10</v>
      </c>
      <c r="I348" s="60">
        <v>0.64516129032258063</v>
      </c>
      <c r="J348" s="66"/>
    </row>
    <row r="349" spans="1:10" ht="31.5">
      <c r="A349" s="52" t="s">
        <v>345</v>
      </c>
      <c r="B349" s="68">
        <v>913</v>
      </c>
      <c r="C349" s="56">
        <v>7</v>
      </c>
      <c r="D349" s="56">
        <v>5</v>
      </c>
      <c r="E349" s="69" t="s">
        <v>438</v>
      </c>
      <c r="F349" s="70" t="s">
        <v>207</v>
      </c>
      <c r="G349" s="59">
        <v>15.5</v>
      </c>
      <c r="H349" s="59">
        <v>10</v>
      </c>
      <c r="I349" s="60">
        <v>0.64516129032258063</v>
      </c>
      <c r="J349" s="66"/>
    </row>
    <row r="350" spans="1:10" ht="31.5">
      <c r="A350" s="52" t="s">
        <v>211</v>
      </c>
      <c r="B350" s="68">
        <v>913</v>
      </c>
      <c r="C350" s="56">
        <v>7</v>
      </c>
      <c r="D350" s="56">
        <v>5</v>
      </c>
      <c r="E350" s="69" t="s">
        <v>438</v>
      </c>
      <c r="F350" s="70" t="s">
        <v>208</v>
      </c>
      <c r="G350" s="59">
        <v>15.5</v>
      </c>
      <c r="H350" s="59">
        <v>10</v>
      </c>
      <c r="I350" s="60">
        <v>0.64516129032258063</v>
      </c>
      <c r="J350" s="66"/>
    </row>
    <row r="351" spans="1:10" s="54" customFormat="1">
      <c r="A351" s="53" t="s">
        <v>693</v>
      </c>
      <c r="B351" s="71">
        <v>913</v>
      </c>
      <c r="C351" s="55">
        <v>8</v>
      </c>
      <c r="D351" s="55">
        <v>0</v>
      </c>
      <c r="E351" s="72" t="s">
        <v>207</v>
      </c>
      <c r="F351" s="73" t="s">
        <v>207</v>
      </c>
      <c r="G351" s="57">
        <v>113.9</v>
      </c>
      <c r="H351" s="57">
        <v>0</v>
      </c>
      <c r="I351" s="58">
        <v>0</v>
      </c>
      <c r="J351" s="74"/>
    </row>
    <row r="352" spans="1:10" s="54" customFormat="1">
      <c r="A352" s="53" t="s">
        <v>270</v>
      </c>
      <c r="B352" s="71">
        <v>913</v>
      </c>
      <c r="C352" s="55">
        <v>8</v>
      </c>
      <c r="D352" s="55">
        <v>1</v>
      </c>
      <c r="E352" s="72" t="s">
        <v>207</v>
      </c>
      <c r="F352" s="73" t="s">
        <v>207</v>
      </c>
      <c r="G352" s="57">
        <v>113.9</v>
      </c>
      <c r="H352" s="57">
        <v>0</v>
      </c>
      <c r="I352" s="58">
        <v>0</v>
      </c>
      <c r="J352" s="74"/>
    </row>
    <row r="353" spans="1:10" ht="63">
      <c r="A353" s="52" t="s">
        <v>482</v>
      </c>
      <c r="B353" s="68">
        <v>913</v>
      </c>
      <c r="C353" s="56">
        <v>8</v>
      </c>
      <c r="D353" s="56">
        <v>1</v>
      </c>
      <c r="E353" s="69" t="s">
        <v>481</v>
      </c>
      <c r="F353" s="70" t="s">
        <v>207</v>
      </c>
      <c r="G353" s="59">
        <v>113.9</v>
      </c>
      <c r="H353" s="59">
        <v>0</v>
      </c>
      <c r="I353" s="60">
        <v>0</v>
      </c>
      <c r="J353" s="66"/>
    </row>
    <row r="354" spans="1:10" ht="61.9" customHeight="1">
      <c r="A354" s="52" t="s">
        <v>480</v>
      </c>
      <c r="B354" s="68">
        <v>913</v>
      </c>
      <c r="C354" s="56">
        <v>8</v>
      </c>
      <c r="D354" s="56">
        <v>1</v>
      </c>
      <c r="E354" s="69" t="s">
        <v>479</v>
      </c>
      <c r="F354" s="70" t="s">
        <v>207</v>
      </c>
      <c r="G354" s="59">
        <v>113.9</v>
      </c>
      <c r="H354" s="59">
        <v>0</v>
      </c>
      <c r="I354" s="60">
        <v>0</v>
      </c>
      <c r="J354" s="66"/>
    </row>
    <row r="355" spans="1:10" ht="47.25">
      <c r="A355" s="52" t="s">
        <v>478</v>
      </c>
      <c r="B355" s="68">
        <v>913</v>
      </c>
      <c r="C355" s="56">
        <v>8</v>
      </c>
      <c r="D355" s="56">
        <v>1</v>
      </c>
      <c r="E355" s="69" t="s">
        <v>477</v>
      </c>
      <c r="F355" s="70" t="s">
        <v>207</v>
      </c>
      <c r="G355" s="59">
        <v>113.9</v>
      </c>
      <c r="H355" s="59">
        <v>0</v>
      </c>
      <c r="I355" s="60">
        <v>0</v>
      </c>
      <c r="J355" s="66"/>
    </row>
    <row r="356" spans="1:10" ht="31.5">
      <c r="A356" s="52" t="s">
        <v>465</v>
      </c>
      <c r="B356" s="68">
        <v>913</v>
      </c>
      <c r="C356" s="56">
        <v>8</v>
      </c>
      <c r="D356" s="56">
        <v>1</v>
      </c>
      <c r="E356" s="69" t="s">
        <v>463</v>
      </c>
      <c r="F356" s="70" t="s">
        <v>207</v>
      </c>
      <c r="G356" s="59">
        <v>113.9</v>
      </c>
      <c r="H356" s="59">
        <v>0</v>
      </c>
      <c r="I356" s="60">
        <v>0</v>
      </c>
      <c r="J356" s="66"/>
    </row>
    <row r="357" spans="1:10" ht="34.15" customHeight="1">
      <c r="A357" s="52" t="s">
        <v>464</v>
      </c>
      <c r="B357" s="68">
        <v>913</v>
      </c>
      <c r="C357" s="56">
        <v>8</v>
      </c>
      <c r="D357" s="56">
        <v>1</v>
      </c>
      <c r="E357" s="69" t="s">
        <v>463</v>
      </c>
      <c r="F357" s="70" t="s">
        <v>462</v>
      </c>
      <c r="G357" s="59">
        <v>113.9</v>
      </c>
      <c r="H357" s="59">
        <v>0</v>
      </c>
      <c r="I357" s="60">
        <v>0</v>
      </c>
      <c r="J357" s="66"/>
    </row>
    <row r="358" spans="1:10" s="54" customFormat="1">
      <c r="A358" s="53" t="s">
        <v>692</v>
      </c>
      <c r="B358" s="71">
        <v>913</v>
      </c>
      <c r="C358" s="55">
        <v>12</v>
      </c>
      <c r="D358" s="55">
        <v>0</v>
      </c>
      <c r="E358" s="72" t="s">
        <v>207</v>
      </c>
      <c r="F358" s="73" t="s">
        <v>207</v>
      </c>
      <c r="G358" s="57">
        <v>3000</v>
      </c>
      <c r="H358" s="57">
        <v>2260.89</v>
      </c>
      <c r="I358" s="58">
        <v>0.75362999999999991</v>
      </c>
      <c r="J358" s="74"/>
    </row>
    <row r="359" spans="1:10" s="54" customFormat="1">
      <c r="A359" s="53" t="s">
        <v>444</v>
      </c>
      <c r="B359" s="71">
        <v>913</v>
      </c>
      <c r="C359" s="55">
        <v>12</v>
      </c>
      <c r="D359" s="55">
        <v>2</v>
      </c>
      <c r="E359" s="72" t="s">
        <v>207</v>
      </c>
      <c r="F359" s="73" t="s">
        <v>207</v>
      </c>
      <c r="G359" s="57">
        <v>3000</v>
      </c>
      <c r="H359" s="57">
        <v>2260.89</v>
      </c>
      <c r="I359" s="58">
        <v>0.75362999999999991</v>
      </c>
      <c r="J359" s="74"/>
    </row>
    <row r="360" spans="1:10" ht="63">
      <c r="A360" s="52" t="s">
        <v>482</v>
      </c>
      <c r="B360" s="68">
        <v>913</v>
      </c>
      <c r="C360" s="56">
        <v>12</v>
      </c>
      <c r="D360" s="56">
        <v>2</v>
      </c>
      <c r="E360" s="69" t="s">
        <v>481</v>
      </c>
      <c r="F360" s="70" t="s">
        <v>207</v>
      </c>
      <c r="G360" s="59">
        <v>3000</v>
      </c>
      <c r="H360" s="59">
        <v>2260.89</v>
      </c>
      <c r="I360" s="60">
        <v>0.75362999999999991</v>
      </c>
      <c r="J360" s="66"/>
    </row>
    <row r="361" spans="1:10" ht="78.75">
      <c r="A361" s="52" t="s">
        <v>459</v>
      </c>
      <c r="B361" s="68">
        <v>913</v>
      </c>
      <c r="C361" s="56">
        <v>12</v>
      </c>
      <c r="D361" s="56">
        <v>2</v>
      </c>
      <c r="E361" s="69" t="s">
        <v>458</v>
      </c>
      <c r="F361" s="70" t="s">
        <v>207</v>
      </c>
      <c r="G361" s="59">
        <v>3000</v>
      </c>
      <c r="H361" s="59">
        <v>2260.89</v>
      </c>
      <c r="I361" s="60">
        <v>0.75362999999999991</v>
      </c>
      <c r="J361" s="66"/>
    </row>
    <row r="362" spans="1:10" ht="78.75">
      <c r="A362" s="52" t="s">
        <v>447</v>
      </c>
      <c r="B362" s="68">
        <v>913</v>
      </c>
      <c r="C362" s="56">
        <v>12</v>
      </c>
      <c r="D362" s="56">
        <v>2</v>
      </c>
      <c r="E362" s="69" t="s">
        <v>446</v>
      </c>
      <c r="F362" s="70" t="s">
        <v>207</v>
      </c>
      <c r="G362" s="59">
        <v>3000</v>
      </c>
      <c r="H362" s="59">
        <v>2260.89</v>
      </c>
      <c r="I362" s="60">
        <v>0.75362999999999991</v>
      </c>
      <c r="J362" s="66"/>
    </row>
    <row r="363" spans="1:10" ht="31.5">
      <c r="A363" s="52" t="s">
        <v>445</v>
      </c>
      <c r="B363" s="68">
        <v>913</v>
      </c>
      <c r="C363" s="56">
        <v>12</v>
      </c>
      <c r="D363" s="56">
        <v>2</v>
      </c>
      <c r="E363" s="69" t="s">
        <v>443</v>
      </c>
      <c r="F363" s="70" t="s">
        <v>207</v>
      </c>
      <c r="G363" s="59">
        <v>3000</v>
      </c>
      <c r="H363" s="59">
        <v>2260.89</v>
      </c>
      <c r="I363" s="60">
        <v>0.75362999999999991</v>
      </c>
      <c r="J363" s="66"/>
    </row>
    <row r="364" spans="1:10">
      <c r="A364" s="52" t="s">
        <v>218</v>
      </c>
      <c r="B364" s="68">
        <v>913</v>
      </c>
      <c r="C364" s="56">
        <v>12</v>
      </c>
      <c r="D364" s="56">
        <v>2</v>
      </c>
      <c r="E364" s="69" t="s">
        <v>443</v>
      </c>
      <c r="F364" s="70" t="s">
        <v>215</v>
      </c>
      <c r="G364" s="59">
        <v>3000</v>
      </c>
      <c r="H364" s="59">
        <v>2260.89</v>
      </c>
      <c r="I364" s="60">
        <v>0.75362999999999991</v>
      </c>
      <c r="J364" s="66"/>
    </row>
    <row r="365" spans="1:10" s="54" customFormat="1">
      <c r="A365" s="53" t="s">
        <v>691</v>
      </c>
      <c r="B365" s="71">
        <v>916</v>
      </c>
      <c r="C365" s="55">
        <v>0</v>
      </c>
      <c r="D365" s="55">
        <v>0</v>
      </c>
      <c r="E365" s="72" t="s">
        <v>207</v>
      </c>
      <c r="F365" s="73" t="s">
        <v>207</v>
      </c>
      <c r="G365" s="57">
        <v>1280.4000000000001</v>
      </c>
      <c r="H365" s="57">
        <v>1066.1600000000001</v>
      </c>
      <c r="I365" s="58">
        <v>0.83267728834739141</v>
      </c>
      <c r="J365" s="74"/>
    </row>
    <row r="366" spans="1:10" s="54" customFormat="1">
      <c r="A366" s="53" t="s">
        <v>678</v>
      </c>
      <c r="B366" s="71">
        <v>916</v>
      </c>
      <c r="C366" s="55">
        <v>1</v>
      </c>
      <c r="D366" s="55">
        <v>0</v>
      </c>
      <c r="E366" s="72" t="s">
        <v>207</v>
      </c>
      <c r="F366" s="73" t="s">
        <v>207</v>
      </c>
      <c r="G366" s="57">
        <v>1280.4000000000001</v>
      </c>
      <c r="H366" s="57">
        <v>1066.1600000000001</v>
      </c>
      <c r="I366" s="58">
        <v>0.83267728834739141</v>
      </c>
      <c r="J366" s="74"/>
    </row>
    <row r="367" spans="1:10" s="54" customFormat="1" ht="63">
      <c r="A367" s="53" t="s">
        <v>235</v>
      </c>
      <c r="B367" s="71">
        <v>916</v>
      </c>
      <c r="C367" s="55">
        <v>1</v>
      </c>
      <c r="D367" s="55">
        <v>3</v>
      </c>
      <c r="E367" s="72" t="s">
        <v>207</v>
      </c>
      <c r="F367" s="73" t="s">
        <v>207</v>
      </c>
      <c r="G367" s="57">
        <v>1280.4000000000001</v>
      </c>
      <c r="H367" s="57">
        <v>1066.1600000000001</v>
      </c>
      <c r="I367" s="58">
        <v>0.83267728834739141</v>
      </c>
      <c r="J367" s="74"/>
    </row>
    <row r="368" spans="1:10">
      <c r="A368" s="52" t="s">
        <v>244</v>
      </c>
      <c r="B368" s="68">
        <v>916</v>
      </c>
      <c r="C368" s="56">
        <v>1</v>
      </c>
      <c r="D368" s="56">
        <v>3</v>
      </c>
      <c r="E368" s="69" t="s">
        <v>243</v>
      </c>
      <c r="F368" s="70" t="s">
        <v>207</v>
      </c>
      <c r="G368" s="59">
        <v>1280.4000000000001</v>
      </c>
      <c r="H368" s="59">
        <v>1066.1600000000001</v>
      </c>
      <c r="I368" s="60">
        <v>0.83267728834739141</v>
      </c>
      <c r="J368" s="66"/>
    </row>
    <row r="369" spans="1:10" ht="31.5">
      <c r="A369" s="52" t="s">
        <v>242</v>
      </c>
      <c r="B369" s="68">
        <v>916</v>
      </c>
      <c r="C369" s="56">
        <v>1</v>
      </c>
      <c r="D369" s="56">
        <v>3</v>
      </c>
      <c r="E369" s="69" t="s">
        <v>241</v>
      </c>
      <c r="F369" s="70" t="s">
        <v>207</v>
      </c>
      <c r="G369" s="59">
        <v>1280.4000000000001</v>
      </c>
      <c r="H369" s="59">
        <v>1066.1600000000001</v>
      </c>
      <c r="I369" s="60">
        <v>0.83267728834739141</v>
      </c>
      <c r="J369" s="66"/>
    </row>
    <row r="370" spans="1:10" ht="31.5">
      <c r="A370" s="52" t="s">
        <v>240</v>
      </c>
      <c r="B370" s="68">
        <v>916</v>
      </c>
      <c r="C370" s="56">
        <v>1</v>
      </c>
      <c r="D370" s="56">
        <v>3</v>
      </c>
      <c r="E370" s="69" t="s">
        <v>239</v>
      </c>
      <c r="F370" s="70" t="s">
        <v>207</v>
      </c>
      <c r="G370" s="59">
        <v>934.9</v>
      </c>
      <c r="H370" s="59">
        <v>802.1</v>
      </c>
      <c r="I370" s="60">
        <v>0.85795272221627983</v>
      </c>
      <c r="J370" s="66"/>
    </row>
    <row r="371" spans="1:10" ht="31.5">
      <c r="A371" s="52" t="s">
        <v>226</v>
      </c>
      <c r="B371" s="68">
        <v>916</v>
      </c>
      <c r="C371" s="56">
        <v>1</v>
      </c>
      <c r="D371" s="56">
        <v>3</v>
      </c>
      <c r="E371" s="69" t="s">
        <v>238</v>
      </c>
      <c r="F371" s="70" t="s">
        <v>207</v>
      </c>
      <c r="G371" s="59">
        <v>934.9</v>
      </c>
      <c r="H371" s="59">
        <v>802.1</v>
      </c>
      <c r="I371" s="60">
        <v>0.85795272221627983</v>
      </c>
      <c r="J371" s="66"/>
    </row>
    <row r="372" spans="1:10" ht="78.75">
      <c r="A372" s="52" t="s">
        <v>225</v>
      </c>
      <c r="B372" s="68">
        <v>916</v>
      </c>
      <c r="C372" s="56">
        <v>1</v>
      </c>
      <c r="D372" s="56">
        <v>3</v>
      </c>
      <c r="E372" s="69" t="s">
        <v>238</v>
      </c>
      <c r="F372" s="70" t="s">
        <v>224</v>
      </c>
      <c r="G372" s="59">
        <v>934.9</v>
      </c>
      <c r="H372" s="59">
        <v>802.1</v>
      </c>
      <c r="I372" s="60">
        <v>0.85795272221627983</v>
      </c>
      <c r="J372" s="66"/>
    </row>
    <row r="373" spans="1:10" ht="31.5">
      <c r="A373" s="52" t="s">
        <v>237</v>
      </c>
      <c r="B373" s="68">
        <v>916</v>
      </c>
      <c r="C373" s="56">
        <v>1</v>
      </c>
      <c r="D373" s="56">
        <v>3</v>
      </c>
      <c r="E373" s="69" t="s">
        <v>236</v>
      </c>
      <c r="F373" s="70" t="s">
        <v>207</v>
      </c>
      <c r="G373" s="59">
        <v>345.5</v>
      </c>
      <c r="H373" s="59">
        <v>264.06</v>
      </c>
      <c r="I373" s="60">
        <v>0.76428364688856731</v>
      </c>
      <c r="J373" s="66"/>
    </row>
    <row r="374" spans="1:10" ht="31.5">
      <c r="A374" s="52" t="s">
        <v>226</v>
      </c>
      <c r="B374" s="68">
        <v>916</v>
      </c>
      <c r="C374" s="56">
        <v>1</v>
      </c>
      <c r="D374" s="56">
        <v>3</v>
      </c>
      <c r="E374" s="69" t="s">
        <v>234</v>
      </c>
      <c r="F374" s="70" t="s">
        <v>207</v>
      </c>
      <c r="G374" s="59">
        <v>345.5</v>
      </c>
      <c r="H374" s="59">
        <v>264.06</v>
      </c>
      <c r="I374" s="60">
        <v>0.76428364688856731</v>
      </c>
      <c r="J374" s="66"/>
    </row>
    <row r="375" spans="1:10" ht="78.75">
      <c r="A375" s="52" t="s">
        <v>225</v>
      </c>
      <c r="B375" s="68">
        <v>916</v>
      </c>
      <c r="C375" s="56">
        <v>1</v>
      </c>
      <c r="D375" s="56">
        <v>3</v>
      </c>
      <c r="E375" s="69" t="s">
        <v>234</v>
      </c>
      <c r="F375" s="70" t="s">
        <v>224</v>
      </c>
      <c r="G375" s="59">
        <v>340.6</v>
      </c>
      <c r="H375" s="59">
        <v>259.45999999999998</v>
      </c>
      <c r="I375" s="60">
        <v>0.76177334116265405</v>
      </c>
      <c r="J375" s="66"/>
    </row>
    <row r="376" spans="1:10" ht="31.5">
      <c r="A376" s="52" t="s">
        <v>211</v>
      </c>
      <c r="B376" s="68">
        <v>916</v>
      </c>
      <c r="C376" s="56">
        <v>1</v>
      </c>
      <c r="D376" s="56">
        <v>3</v>
      </c>
      <c r="E376" s="69" t="s">
        <v>234</v>
      </c>
      <c r="F376" s="70" t="s">
        <v>208</v>
      </c>
      <c r="G376" s="59">
        <v>4.9000000000000004</v>
      </c>
      <c r="H376" s="59">
        <v>4.5999999999999996</v>
      </c>
      <c r="I376" s="60">
        <v>0.93877551020408145</v>
      </c>
      <c r="J376" s="66"/>
    </row>
    <row r="377" spans="1:10" s="54" customFormat="1">
      <c r="A377" s="53" t="s">
        <v>690</v>
      </c>
      <c r="B377" s="71">
        <v>917</v>
      </c>
      <c r="C377" s="55">
        <v>0</v>
      </c>
      <c r="D377" s="55">
        <v>0</v>
      </c>
      <c r="E377" s="72" t="s">
        <v>207</v>
      </c>
      <c r="F377" s="73" t="s">
        <v>207</v>
      </c>
      <c r="G377" s="57">
        <v>47586.75</v>
      </c>
      <c r="H377" s="57">
        <v>34994.050000000003</v>
      </c>
      <c r="I377" s="58">
        <v>0.73537381729157802</v>
      </c>
      <c r="J377" s="74"/>
    </row>
    <row r="378" spans="1:10" s="54" customFormat="1">
      <c r="A378" s="53" t="s">
        <v>678</v>
      </c>
      <c r="B378" s="71">
        <v>917</v>
      </c>
      <c r="C378" s="55">
        <v>1</v>
      </c>
      <c r="D378" s="55">
        <v>0</v>
      </c>
      <c r="E378" s="72" t="s">
        <v>207</v>
      </c>
      <c r="F378" s="73" t="s">
        <v>207</v>
      </c>
      <c r="G378" s="57">
        <v>39199.58</v>
      </c>
      <c r="H378" s="57">
        <v>29806.15</v>
      </c>
      <c r="I378" s="58">
        <v>0.76036911619971437</v>
      </c>
      <c r="J378" s="74"/>
    </row>
    <row r="379" spans="1:10" s="54" customFormat="1" ht="47.25">
      <c r="A379" s="53" t="s">
        <v>405</v>
      </c>
      <c r="B379" s="71">
        <v>917</v>
      </c>
      <c r="C379" s="55">
        <v>1</v>
      </c>
      <c r="D379" s="55">
        <v>2</v>
      </c>
      <c r="E379" s="72" t="s">
        <v>207</v>
      </c>
      <c r="F379" s="73" t="s">
        <v>207</v>
      </c>
      <c r="G379" s="57">
        <v>3218.78</v>
      </c>
      <c r="H379" s="57">
        <v>2515.86</v>
      </c>
      <c r="I379" s="58">
        <v>0.78161912277322465</v>
      </c>
      <c r="J379" s="74"/>
    </row>
    <row r="380" spans="1:10" ht="63">
      <c r="A380" s="52" t="s">
        <v>436</v>
      </c>
      <c r="B380" s="68">
        <v>917</v>
      </c>
      <c r="C380" s="56">
        <v>1</v>
      </c>
      <c r="D380" s="56">
        <v>2</v>
      </c>
      <c r="E380" s="69" t="s">
        <v>435</v>
      </c>
      <c r="F380" s="70" t="s">
        <v>207</v>
      </c>
      <c r="G380" s="59">
        <v>3218.78</v>
      </c>
      <c r="H380" s="59">
        <v>2515.86</v>
      </c>
      <c r="I380" s="60">
        <v>0.78161912277322465</v>
      </c>
      <c r="J380" s="66"/>
    </row>
    <row r="381" spans="1:10" ht="47.25">
      <c r="A381" s="52" t="s">
        <v>434</v>
      </c>
      <c r="B381" s="68">
        <v>917</v>
      </c>
      <c r="C381" s="56">
        <v>1</v>
      </c>
      <c r="D381" s="56">
        <v>2</v>
      </c>
      <c r="E381" s="69" t="s">
        <v>433</v>
      </c>
      <c r="F381" s="70" t="s">
        <v>207</v>
      </c>
      <c r="G381" s="59">
        <v>3218.78</v>
      </c>
      <c r="H381" s="59">
        <v>2515.86</v>
      </c>
      <c r="I381" s="60">
        <v>0.78161912277322465</v>
      </c>
      <c r="J381" s="66"/>
    </row>
    <row r="382" spans="1:10" ht="31.5">
      <c r="A382" s="52" t="s">
        <v>408</v>
      </c>
      <c r="B382" s="68">
        <v>917</v>
      </c>
      <c r="C382" s="56">
        <v>1</v>
      </c>
      <c r="D382" s="56">
        <v>2</v>
      </c>
      <c r="E382" s="69" t="s">
        <v>407</v>
      </c>
      <c r="F382" s="70" t="s">
        <v>207</v>
      </c>
      <c r="G382" s="59">
        <v>3218.78</v>
      </c>
      <c r="H382" s="59">
        <v>2515.86</v>
      </c>
      <c r="I382" s="60">
        <v>0.78161912277322465</v>
      </c>
      <c r="J382" s="66"/>
    </row>
    <row r="383" spans="1:10" ht="31.5">
      <c r="A383" s="52" t="s">
        <v>406</v>
      </c>
      <c r="B383" s="68">
        <v>917</v>
      </c>
      <c r="C383" s="56">
        <v>1</v>
      </c>
      <c r="D383" s="56">
        <v>2</v>
      </c>
      <c r="E383" s="69" t="s">
        <v>404</v>
      </c>
      <c r="F383" s="70" t="s">
        <v>207</v>
      </c>
      <c r="G383" s="59">
        <v>3218.78</v>
      </c>
      <c r="H383" s="59">
        <v>2515.86</v>
      </c>
      <c r="I383" s="60">
        <v>0.78161912277322465</v>
      </c>
      <c r="J383" s="66"/>
    </row>
    <row r="384" spans="1:10" ht="78.75">
      <c r="A384" s="52" t="s">
        <v>225</v>
      </c>
      <c r="B384" s="68">
        <v>917</v>
      </c>
      <c r="C384" s="56">
        <v>1</v>
      </c>
      <c r="D384" s="56">
        <v>2</v>
      </c>
      <c r="E384" s="69" t="s">
        <v>404</v>
      </c>
      <c r="F384" s="70" t="s">
        <v>224</v>
      </c>
      <c r="G384" s="59">
        <v>3218.78</v>
      </c>
      <c r="H384" s="59">
        <v>2515.86</v>
      </c>
      <c r="I384" s="60">
        <v>0.78161912277322465</v>
      </c>
      <c r="J384" s="66"/>
    </row>
    <row r="385" spans="1:10" s="54" customFormat="1" ht="78.75">
      <c r="A385" s="53" t="s">
        <v>273</v>
      </c>
      <c r="B385" s="71">
        <v>917</v>
      </c>
      <c r="C385" s="55">
        <v>1</v>
      </c>
      <c r="D385" s="55">
        <v>4</v>
      </c>
      <c r="E385" s="72" t="s">
        <v>207</v>
      </c>
      <c r="F385" s="73" t="s">
        <v>207</v>
      </c>
      <c r="G385" s="57">
        <v>33877.019999999997</v>
      </c>
      <c r="H385" s="57">
        <v>26089.91</v>
      </c>
      <c r="I385" s="58">
        <v>0.77013592104618422</v>
      </c>
      <c r="J385" s="74"/>
    </row>
    <row r="386" spans="1:10" ht="78.75">
      <c r="A386" s="52" t="s">
        <v>566</v>
      </c>
      <c r="B386" s="68">
        <v>917</v>
      </c>
      <c r="C386" s="56">
        <v>1</v>
      </c>
      <c r="D386" s="56">
        <v>4</v>
      </c>
      <c r="E386" s="69" t="s">
        <v>565</v>
      </c>
      <c r="F386" s="70" t="s">
        <v>207</v>
      </c>
      <c r="G386" s="59">
        <v>2.4</v>
      </c>
      <c r="H386" s="59">
        <v>1.2</v>
      </c>
      <c r="I386" s="60">
        <v>0.5</v>
      </c>
      <c r="J386" s="66"/>
    </row>
    <row r="387" spans="1:10" ht="63">
      <c r="A387" s="52" t="s">
        <v>540</v>
      </c>
      <c r="B387" s="68">
        <v>917</v>
      </c>
      <c r="C387" s="56">
        <v>1</v>
      </c>
      <c r="D387" s="56">
        <v>4</v>
      </c>
      <c r="E387" s="69" t="s">
        <v>539</v>
      </c>
      <c r="F387" s="70" t="s">
        <v>207</v>
      </c>
      <c r="G387" s="59">
        <v>2.4</v>
      </c>
      <c r="H387" s="59">
        <v>1.2</v>
      </c>
      <c r="I387" s="60">
        <v>0.5</v>
      </c>
      <c r="J387" s="66"/>
    </row>
    <row r="388" spans="1:10" ht="65.45" customHeight="1">
      <c r="A388" s="52" t="s">
        <v>534</v>
      </c>
      <c r="B388" s="68">
        <v>917</v>
      </c>
      <c r="C388" s="56">
        <v>1</v>
      </c>
      <c r="D388" s="56">
        <v>4</v>
      </c>
      <c r="E388" s="69" t="s">
        <v>533</v>
      </c>
      <c r="F388" s="70" t="s">
        <v>207</v>
      </c>
      <c r="G388" s="59">
        <v>2.4</v>
      </c>
      <c r="H388" s="59">
        <v>1.2</v>
      </c>
      <c r="I388" s="60">
        <v>0.5</v>
      </c>
      <c r="J388" s="66"/>
    </row>
    <row r="389" spans="1:10" ht="69" customHeight="1">
      <c r="A389" s="52" t="s">
        <v>532</v>
      </c>
      <c r="B389" s="68">
        <v>917</v>
      </c>
      <c r="C389" s="56">
        <v>1</v>
      </c>
      <c r="D389" s="56">
        <v>4</v>
      </c>
      <c r="E389" s="69" t="s">
        <v>531</v>
      </c>
      <c r="F389" s="70" t="s">
        <v>207</v>
      </c>
      <c r="G389" s="59">
        <v>2.4</v>
      </c>
      <c r="H389" s="59">
        <v>1.2</v>
      </c>
      <c r="I389" s="60">
        <v>0.5</v>
      </c>
      <c r="J389" s="66"/>
    </row>
    <row r="390" spans="1:10" ht="31.5">
      <c r="A390" s="52" t="s">
        <v>211</v>
      </c>
      <c r="B390" s="68">
        <v>917</v>
      </c>
      <c r="C390" s="56">
        <v>1</v>
      </c>
      <c r="D390" s="56">
        <v>4</v>
      </c>
      <c r="E390" s="69" t="s">
        <v>531</v>
      </c>
      <c r="F390" s="70" t="s">
        <v>208</v>
      </c>
      <c r="G390" s="59">
        <v>2.4</v>
      </c>
      <c r="H390" s="59">
        <v>1.2</v>
      </c>
      <c r="I390" s="60">
        <v>0.5</v>
      </c>
      <c r="J390" s="66"/>
    </row>
    <row r="391" spans="1:10" ht="48.6" customHeight="1">
      <c r="A391" s="52" t="s">
        <v>436</v>
      </c>
      <c r="B391" s="68">
        <v>917</v>
      </c>
      <c r="C391" s="56">
        <v>1</v>
      </c>
      <c r="D391" s="56">
        <v>4</v>
      </c>
      <c r="E391" s="69" t="s">
        <v>435</v>
      </c>
      <c r="F391" s="70" t="s">
        <v>207</v>
      </c>
      <c r="G391" s="59">
        <v>33841.620000000003</v>
      </c>
      <c r="H391" s="59">
        <v>26088.71</v>
      </c>
      <c r="I391" s="60">
        <v>0.77090606182564536</v>
      </c>
      <c r="J391" s="66"/>
    </row>
    <row r="392" spans="1:10" ht="47.25">
      <c r="A392" s="52" t="s">
        <v>434</v>
      </c>
      <c r="B392" s="68">
        <v>917</v>
      </c>
      <c r="C392" s="56">
        <v>1</v>
      </c>
      <c r="D392" s="56">
        <v>4</v>
      </c>
      <c r="E392" s="69" t="s">
        <v>433</v>
      </c>
      <c r="F392" s="70" t="s">
        <v>207</v>
      </c>
      <c r="G392" s="59">
        <v>33841.620000000003</v>
      </c>
      <c r="H392" s="59">
        <v>26088.71</v>
      </c>
      <c r="I392" s="60">
        <v>0.77090606182564536</v>
      </c>
      <c r="J392" s="66"/>
    </row>
    <row r="393" spans="1:10" ht="38.450000000000003" customHeight="1">
      <c r="A393" s="52" t="s">
        <v>411</v>
      </c>
      <c r="B393" s="68">
        <v>917</v>
      </c>
      <c r="C393" s="56">
        <v>1</v>
      </c>
      <c r="D393" s="56">
        <v>4</v>
      </c>
      <c r="E393" s="69" t="s">
        <v>410</v>
      </c>
      <c r="F393" s="70" t="s">
        <v>207</v>
      </c>
      <c r="G393" s="59">
        <v>30089.02</v>
      </c>
      <c r="H393" s="59">
        <v>23335.77</v>
      </c>
      <c r="I393" s="60">
        <v>0.77555766189792819</v>
      </c>
      <c r="J393" s="66"/>
    </row>
    <row r="394" spans="1:10" ht="31.5">
      <c r="A394" s="52" t="s">
        <v>406</v>
      </c>
      <c r="B394" s="68">
        <v>917</v>
      </c>
      <c r="C394" s="56">
        <v>1</v>
      </c>
      <c r="D394" s="56">
        <v>4</v>
      </c>
      <c r="E394" s="69" t="s">
        <v>409</v>
      </c>
      <c r="F394" s="70" t="s">
        <v>207</v>
      </c>
      <c r="G394" s="59">
        <v>30089.02</v>
      </c>
      <c r="H394" s="59">
        <v>23335.77</v>
      </c>
      <c r="I394" s="60">
        <v>0.77555766189792819</v>
      </c>
      <c r="J394" s="66"/>
    </row>
    <row r="395" spans="1:10" ht="78.75">
      <c r="A395" s="52" t="s">
        <v>225</v>
      </c>
      <c r="B395" s="68">
        <v>917</v>
      </c>
      <c r="C395" s="56">
        <v>1</v>
      </c>
      <c r="D395" s="56">
        <v>4</v>
      </c>
      <c r="E395" s="69" t="s">
        <v>409</v>
      </c>
      <c r="F395" s="70" t="s">
        <v>224</v>
      </c>
      <c r="G395" s="59">
        <v>25666.71</v>
      </c>
      <c r="H395" s="59">
        <v>21574.49</v>
      </c>
      <c r="I395" s="60">
        <v>0.84056312632199459</v>
      </c>
      <c r="J395" s="66"/>
    </row>
    <row r="396" spans="1:10" ht="31.5">
      <c r="A396" s="52" t="s">
        <v>211</v>
      </c>
      <c r="B396" s="68">
        <v>917</v>
      </c>
      <c r="C396" s="56">
        <v>1</v>
      </c>
      <c r="D396" s="56">
        <v>4</v>
      </c>
      <c r="E396" s="69" t="s">
        <v>409</v>
      </c>
      <c r="F396" s="70" t="s">
        <v>208</v>
      </c>
      <c r="G396" s="59">
        <v>4318.29</v>
      </c>
      <c r="H396" s="59">
        <v>1662.51</v>
      </c>
      <c r="I396" s="60">
        <v>0.38499267070993382</v>
      </c>
      <c r="J396" s="66"/>
    </row>
    <row r="397" spans="1:10" ht="31.5">
      <c r="A397" s="52" t="s">
        <v>286</v>
      </c>
      <c r="B397" s="68">
        <v>917</v>
      </c>
      <c r="C397" s="56">
        <v>1</v>
      </c>
      <c r="D397" s="56">
        <v>4</v>
      </c>
      <c r="E397" s="69" t="s">
        <v>409</v>
      </c>
      <c r="F397" s="70" t="s">
        <v>284</v>
      </c>
      <c r="G397" s="59">
        <v>80.03</v>
      </c>
      <c r="H397" s="59">
        <v>80.03</v>
      </c>
      <c r="I397" s="60">
        <v>1</v>
      </c>
      <c r="J397" s="66"/>
    </row>
    <row r="398" spans="1:10">
      <c r="A398" s="52" t="s">
        <v>218</v>
      </c>
      <c r="B398" s="68">
        <v>917</v>
      </c>
      <c r="C398" s="56">
        <v>1</v>
      </c>
      <c r="D398" s="56">
        <v>4</v>
      </c>
      <c r="E398" s="69" t="s">
        <v>409</v>
      </c>
      <c r="F398" s="70" t="s">
        <v>215</v>
      </c>
      <c r="G398" s="59">
        <v>23.99</v>
      </c>
      <c r="H398" s="59">
        <v>18.75</v>
      </c>
      <c r="I398" s="60">
        <v>0.78157565652355154</v>
      </c>
      <c r="J398" s="66"/>
    </row>
    <row r="399" spans="1:10" ht="31.5">
      <c r="A399" s="52" t="s">
        <v>403</v>
      </c>
      <c r="B399" s="68">
        <v>917</v>
      </c>
      <c r="C399" s="56">
        <v>1</v>
      </c>
      <c r="D399" s="56">
        <v>4</v>
      </c>
      <c r="E399" s="69" t="s">
        <v>402</v>
      </c>
      <c r="F399" s="70" t="s">
        <v>207</v>
      </c>
      <c r="G399" s="59">
        <v>3752.6</v>
      </c>
      <c r="H399" s="59">
        <v>2752.94</v>
      </c>
      <c r="I399" s="60">
        <v>0.73360869796940786</v>
      </c>
      <c r="J399" s="66"/>
    </row>
    <row r="400" spans="1:10" ht="78.75">
      <c r="A400" s="52" t="s">
        <v>398</v>
      </c>
      <c r="B400" s="68">
        <v>917</v>
      </c>
      <c r="C400" s="56">
        <v>1</v>
      </c>
      <c r="D400" s="56">
        <v>4</v>
      </c>
      <c r="E400" s="69" t="s">
        <v>397</v>
      </c>
      <c r="F400" s="70" t="s">
        <v>207</v>
      </c>
      <c r="G400" s="59">
        <v>1268.5</v>
      </c>
      <c r="H400" s="59">
        <v>994.43</v>
      </c>
      <c r="I400" s="60">
        <v>0.78394166338194715</v>
      </c>
      <c r="J400" s="66"/>
    </row>
    <row r="401" spans="1:10" ht="78.75">
      <c r="A401" s="52" t="s">
        <v>225</v>
      </c>
      <c r="B401" s="68">
        <v>917</v>
      </c>
      <c r="C401" s="56">
        <v>1</v>
      </c>
      <c r="D401" s="56">
        <v>4</v>
      </c>
      <c r="E401" s="69" t="s">
        <v>397</v>
      </c>
      <c r="F401" s="70" t="s">
        <v>224</v>
      </c>
      <c r="G401" s="59">
        <v>1162.68</v>
      </c>
      <c r="H401" s="59">
        <v>928.24</v>
      </c>
      <c r="I401" s="60">
        <v>0.79836240410087034</v>
      </c>
      <c r="J401" s="66"/>
    </row>
    <row r="402" spans="1:10" ht="31.5">
      <c r="A402" s="52" t="s">
        <v>211</v>
      </c>
      <c r="B402" s="68">
        <v>917</v>
      </c>
      <c r="C402" s="56">
        <v>1</v>
      </c>
      <c r="D402" s="56">
        <v>4</v>
      </c>
      <c r="E402" s="69" t="s">
        <v>397</v>
      </c>
      <c r="F402" s="70" t="s">
        <v>208</v>
      </c>
      <c r="G402" s="59">
        <v>105.82</v>
      </c>
      <c r="H402" s="59">
        <v>66.19</v>
      </c>
      <c r="I402" s="60">
        <v>0.62549612549612554</v>
      </c>
      <c r="J402" s="66"/>
    </row>
    <row r="403" spans="1:10" ht="78.75">
      <c r="A403" s="52" t="s">
        <v>396</v>
      </c>
      <c r="B403" s="68">
        <v>917</v>
      </c>
      <c r="C403" s="56">
        <v>1</v>
      </c>
      <c r="D403" s="56">
        <v>4</v>
      </c>
      <c r="E403" s="69" t="s">
        <v>395</v>
      </c>
      <c r="F403" s="70" t="s">
        <v>207</v>
      </c>
      <c r="G403" s="59">
        <v>1224.2</v>
      </c>
      <c r="H403" s="59">
        <v>856.94</v>
      </c>
      <c r="I403" s="60">
        <v>0.7</v>
      </c>
      <c r="J403" s="66"/>
    </row>
    <row r="404" spans="1:10" ht="78.75">
      <c r="A404" s="52" t="s">
        <v>225</v>
      </c>
      <c r="B404" s="68">
        <v>917</v>
      </c>
      <c r="C404" s="56">
        <v>1</v>
      </c>
      <c r="D404" s="56">
        <v>4</v>
      </c>
      <c r="E404" s="69" t="s">
        <v>395</v>
      </c>
      <c r="F404" s="70" t="s">
        <v>224</v>
      </c>
      <c r="G404" s="59">
        <v>1000.16</v>
      </c>
      <c r="H404" s="59">
        <v>749.67</v>
      </c>
      <c r="I404" s="60">
        <v>0.74955007198848178</v>
      </c>
      <c r="J404" s="66"/>
    </row>
    <row r="405" spans="1:10" ht="31.5">
      <c r="A405" s="52" t="s">
        <v>211</v>
      </c>
      <c r="B405" s="68">
        <v>917</v>
      </c>
      <c r="C405" s="56">
        <v>1</v>
      </c>
      <c r="D405" s="56">
        <v>4</v>
      </c>
      <c r="E405" s="69" t="s">
        <v>395</v>
      </c>
      <c r="F405" s="70" t="s">
        <v>208</v>
      </c>
      <c r="G405" s="59">
        <v>224.04</v>
      </c>
      <c r="H405" s="59">
        <v>107.27</v>
      </c>
      <c r="I405" s="60">
        <v>0.4787984288519907</v>
      </c>
      <c r="J405" s="66"/>
    </row>
    <row r="406" spans="1:10" ht="31.5">
      <c r="A406" s="52" t="s">
        <v>394</v>
      </c>
      <c r="B406" s="68">
        <v>917</v>
      </c>
      <c r="C406" s="56">
        <v>1</v>
      </c>
      <c r="D406" s="56">
        <v>4</v>
      </c>
      <c r="E406" s="69" t="s">
        <v>393</v>
      </c>
      <c r="F406" s="70" t="s">
        <v>207</v>
      </c>
      <c r="G406" s="59">
        <v>629.6</v>
      </c>
      <c r="H406" s="59">
        <v>449.59</v>
      </c>
      <c r="I406" s="60">
        <v>0.71408831003811934</v>
      </c>
      <c r="J406" s="66"/>
    </row>
    <row r="407" spans="1:10" ht="78.75">
      <c r="A407" s="52" t="s">
        <v>225</v>
      </c>
      <c r="B407" s="68">
        <v>917</v>
      </c>
      <c r="C407" s="56">
        <v>1</v>
      </c>
      <c r="D407" s="56">
        <v>4</v>
      </c>
      <c r="E407" s="69" t="s">
        <v>393</v>
      </c>
      <c r="F407" s="70" t="s">
        <v>224</v>
      </c>
      <c r="G407" s="59">
        <v>582.30999999999995</v>
      </c>
      <c r="H407" s="59">
        <v>423.02</v>
      </c>
      <c r="I407" s="60">
        <v>0.72645154642716081</v>
      </c>
      <c r="J407" s="66"/>
    </row>
    <row r="408" spans="1:10" ht="31.5">
      <c r="A408" s="52" t="s">
        <v>211</v>
      </c>
      <c r="B408" s="68">
        <v>917</v>
      </c>
      <c r="C408" s="56">
        <v>1</v>
      </c>
      <c r="D408" s="56">
        <v>4</v>
      </c>
      <c r="E408" s="69" t="s">
        <v>393</v>
      </c>
      <c r="F408" s="70" t="s">
        <v>208</v>
      </c>
      <c r="G408" s="59">
        <v>47.29</v>
      </c>
      <c r="H408" s="59">
        <v>26.57</v>
      </c>
      <c r="I408" s="60">
        <v>0.56185240008458448</v>
      </c>
      <c r="J408" s="66"/>
    </row>
    <row r="409" spans="1:10" ht="63">
      <c r="A409" s="52" t="s">
        <v>392</v>
      </c>
      <c r="B409" s="68">
        <v>917</v>
      </c>
      <c r="C409" s="56">
        <v>1</v>
      </c>
      <c r="D409" s="56">
        <v>4</v>
      </c>
      <c r="E409" s="69" t="s">
        <v>391</v>
      </c>
      <c r="F409" s="70" t="s">
        <v>207</v>
      </c>
      <c r="G409" s="59">
        <v>629.6</v>
      </c>
      <c r="H409" s="59">
        <v>451.98</v>
      </c>
      <c r="I409" s="60">
        <v>0.71788437102922487</v>
      </c>
      <c r="J409" s="66"/>
    </row>
    <row r="410" spans="1:10" ht="78.75">
      <c r="A410" s="52" t="s">
        <v>225</v>
      </c>
      <c r="B410" s="68">
        <v>917</v>
      </c>
      <c r="C410" s="56">
        <v>1</v>
      </c>
      <c r="D410" s="56">
        <v>4</v>
      </c>
      <c r="E410" s="69" t="s">
        <v>391</v>
      </c>
      <c r="F410" s="70" t="s">
        <v>224</v>
      </c>
      <c r="G410" s="59">
        <v>576.55999999999995</v>
      </c>
      <c r="H410" s="59">
        <v>451.98</v>
      </c>
      <c r="I410" s="60">
        <v>0.78392535035382283</v>
      </c>
      <c r="J410" s="66"/>
    </row>
    <row r="411" spans="1:10" ht="31.5">
      <c r="A411" s="52" t="s">
        <v>211</v>
      </c>
      <c r="B411" s="68">
        <v>917</v>
      </c>
      <c r="C411" s="56">
        <v>1</v>
      </c>
      <c r="D411" s="56">
        <v>4</v>
      </c>
      <c r="E411" s="69" t="s">
        <v>391</v>
      </c>
      <c r="F411" s="70" t="s">
        <v>208</v>
      </c>
      <c r="G411" s="59">
        <v>53.04</v>
      </c>
      <c r="H411" s="59">
        <v>0</v>
      </c>
      <c r="I411" s="60">
        <v>0</v>
      </c>
      <c r="J411" s="66"/>
    </row>
    <row r="412" spans="1:10" ht="126">
      <c r="A412" s="52" t="s">
        <v>390</v>
      </c>
      <c r="B412" s="68">
        <v>917</v>
      </c>
      <c r="C412" s="56">
        <v>1</v>
      </c>
      <c r="D412" s="56">
        <v>4</v>
      </c>
      <c r="E412" s="69" t="s">
        <v>389</v>
      </c>
      <c r="F412" s="70" t="s">
        <v>207</v>
      </c>
      <c r="G412" s="59">
        <v>0.7</v>
      </c>
      <c r="H412" s="59">
        <v>0</v>
      </c>
      <c r="I412" s="60">
        <v>0</v>
      </c>
      <c r="J412" s="66"/>
    </row>
    <row r="413" spans="1:10" ht="31.5">
      <c r="A413" s="52" t="s">
        <v>211</v>
      </c>
      <c r="B413" s="68">
        <v>917</v>
      </c>
      <c r="C413" s="56">
        <v>1</v>
      </c>
      <c r="D413" s="56">
        <v>4</v>
      </c>
      <c r="E413" s="69" t="s">
        <v>389</v>
      </c>
      <c r="F413" s="70" t="s">
        <v>208</v>
      </c>
      <c r="G413" s="59">
        <v>0.7</v>
      </c>
      <c r="H413" s="59">
        <v>0</v>
      </c>
      <c r="I413" s="60">
        <v>0</v>
      </c>
      <c r="J413" s="66"/>
    </row>
    <row r="414" spans="1:10" ht="54.6" customHeight="1">
      <c r="A414" s="52" t="s">
        <v>280</v>
      </c>
      <c r="B414" s="68">
        <v>917</v>
      </c>
      <c r="C414" s="56">
        <v>1</v>
      </c>
      <c r="D414" s="56">
        <v>4</v>
      </c>
      <c r="E414" s="69" t="s">
        <v>279</v>
      </c>
      <c r="F414" s="70" t="s">
        <v>207</v>
      </c>
      <c r="G414" s="59">
        <v>33</v>
      </c>
      <c r="H414" s="59">
        <v>0</v>
      </c>
      <c r="I414" s="60">
        <v>0</v>
      </c>
      <c r="J414" s="66"/>
    </row>
    <row r="415" spans="1:10" ht="63">
      <c r="A415" s="52" t="s">
        <v>278</v>
      </c>
      <c r="B415" s="68">
        <v>917</v>
      </c>
      <c r="C415" s="56">
        <v>1</v>
      </c>
      <c r="D415" s="56">
        <v>4</v>
      </c>
      <c r="E415" s="69" t="s">
        <v>277</v>
      </c>
      <c r="F415" s="70" t="s">
        <v>207</v>
      </c>
      <c r="G415" s="59">
        <v>33</v>
      </c>
      <c r="H415" s="59">
        <v>0</v>
      </c>
      <c r="I415" s="60">
        <v>0</v>
      </c>
      <c r="J415" s="66"/>
    </row>
    <row r="416" spans="1:10" ht="78.75">
      <c r="A416" s="52" t="s">
        <v>276</v>
      </c>
      <c r="B416" s="68">
        <v>917</v>
      </c>
      <c r="C416" s="56">
        <v>1</v>
      </c>
      <c r="D416" s="56">
        <v>4</v>
      </c>
      <c r="E416" s="69" t="s">
        <v>275</v>
      </c>
      <c r="F416" s="70" t="s">
        <v>207</v>
      </c>
      <c r="G416" s="59">
        <v>33</v>
      </c>
      <c r="H416" s="59">
        <v>0</v>
      </c>
      <c r="I416" s="60">
        <v>0</v>
      </c>
      <c r="J416" s="66"/>
    </row>
    <row r="417" spans="1:10" ht="31.5">
      <c r="A417" s="52" t="s">
        <v>274</v>
      </c>
      <c r="B417" s="68">
        <v>917</v>
      </c>
      <c r="C417" s="56">
        <v>1</v>
      </c>
      <c r="D417" s="56">
        <v>4</v>
      </c>
      <c r="E417" s="69" t="s">
        <v>272</v>
      </c>
      <c r="F417" s="70" t="s">
        <v>207</v>
      </c>
      <c r="G417" s="59">
        <v>33</v>
      </c>
      <c r="H417" s="59">
        <v>0</v>
      </c>
      <c r="I417" s="60">
        <v>0</v>
      </c>
      <c r="J417" s="66"/>
    </row>
    <row r="418" spans="1:10" ht="31.5">
      <c r="A418" s="52" t="s">
        <v>211</v>
      </c>
      <c r="B418" s="68">
        <v>917</v>
      </c>
      <c r="C418" s="56">
        <v>1</v>
      </c>
      <c r="D418" s="56">
        <v>4</v>
      </c>
      <c r="E418" s="69" t="s">
        <v>272</v>
      </c>
      <c r="F418" s="70" t="s">
        <v>208</v>
      </c>
      <c r="G418" s="59">
        <v>33</v>
      </c>
      <c r="H418" s="59">
        <v>0</v>
      </c>
      <c r="I418" s="60">
        <v>0</v>
      </c>
      <c r="J418" s="66"/>
    </row>
    <row r="419" spans="1:10" s="54" customFormat="1">
      <c r="A419" s="53" t="s">
        <v>400</v>
      </c>
      <c r="B419" s="71">
        <v>917</v>
      </c>
      <c r="C419" s="55">
        <v>1</v>
      </c>
      <c r="D419" s="55">
        <v>5</v>
      </c>
      <c r="E419" s="72" t="s">
        <v>207</v>
      </c>
      <c r="F419" s="73" t="s">
        <v>207</v>
      </c>
      <c r="G419" s="57">
        <v>93.3</v>
      </c>
      <c r="H419" s="57">
        <v>76.3</v>
      </c>
      <c r="I419" s="58">
        <v>0.81779206859592712</v>
      </c>
      <c r="J419" s="74"/>
    </row>
    <row r="420" spans="1:10" ht="49.9" customHeight="1">
      <c r="A420" s="52" t="s">
        <v>436</v>
      </c>
      <c r="B420" s="68">
        <v>917</v>
      </c>
      <c r="C420" s="56">
        <v>1</v>
      </c>
      <c r="D420" s="56">
        <v>5</v>
      </c>
      <c r="E420" s="69" t="s">
        <v>435</v>
      </c>
      <c r="F420" s="70" t="s">
        <v>207</v>
      </c>
      <c r="G420" s="59">
        <v>93.3</v>
      </c>
      <c r="H420" s="59">
        <v>76.3</v>
      </c>
      <c r="I420" s="60">
        <v>0.81779206859592712</v>
      </c>
      <c r="J420" s="66"/>
    </row>
    <row r="421" spans="1:10" ht="47.25">
      <c r="A421" s="52" t="s">
        <v>434</v>
      </c>
      <c r="B421" s="68">
        <v>917</v>
      </c>
      <c r="C421" s="56">
        <v>1</v>
      </c>
      <c r="D421" s="56">
        <v>5</v>
      </c>
      <c r="E421" s="69" t="s">
        <v>433</v>
      </c>
      <c r="F421" s="70" t="s">
        <v>207</v>
      </c>
      <c r="G421" s="59">
        <v>93.3</v>
      </c>
      <c r="H421" s="59">
        <v>76.3</v>
      </c>
      <c r="I421" s="60">
        <v>0.81779206859592712</v>
      </c>
      <c r="J421" s="66"/>
    </row>
    <row r="422" spans="1:10" ht="31.5">
      <c r="A422" s="52" t="s">
        <v>403</v>
      </c>
      <c r="B422" s="68">
        <v>917</v>
      </c>
      <c r="C422" s="56">
        <v>1</v>
      </c>
      <c r="D422" s="56">
        <v>5</v>
      </c>
      <c r="E422" s="69" t="s">
        <v>402</v>
      </c>
      <c r="F422" s="70" t="s">
        <v>207</v>
      </c>
      <c r="G422" s="59">
        <v>93.3</v>
      </c>
      <c r="H422" s="59">
        <v>76.3</v>
      </c>
      <c r="I422" s="60">
        <v>0.81779206859592712</v>
      </c>
      <c r="J422" s="66"/>
    </row>
    <row r="423" spans="1:10" ht="63">
      <c r="A423" s="52" t="s">
        <v>401</v>
      </c>
      <c r="B423" s="68">
        <v>917</v>
      </c>
      <c r="C423" s="56">
        <v>1</v>
      </c>
      <c r="D423" s="56">
        <v>5</v>
      </c>
      <c r="E423" s="69" t="s">
        <v>399</v>
      </c>
      <c r="F423" s="70" t="s">
        <v>207</v>
      </c>
      <c r="G423" s="59">
        <v>93.3</v>
      </c>
      <c r="H423" s="59">
        <v>76.3</v>
      </c>
      <c r="I423" s="60">
        <v>0.81779206859592712</v>
      </c>
      <c r="J423" s="66"/>
    </row>
    <row r="424" spans="1:10" ht="31.5">
      <c r="A424" s="52" t="s">
        <v>211</v>
      </c>
      <c r="B424" s="68">
        <v>917</v>
      </c>
      <c r="C424" s="56">
        <v>1</v>
      </c>
      <c r="D424" s="56">
        <v>5</v>
      </c>
      <c r="E424" s="69" t="s">
        <v>399</v>
      </c>
      <c r="F424" s="70" t="s">
        <v>208</v>
      </c>
      <c r="G424" s="59">
        <v>93.3</v>
      </c>
      <c r="H424" s="59">
        <v>76.3</v>
      </c>
      <c r="I424" s="60">
        <v>0.81779206859592712</v>
      </c>
      <c r="J424" s="66"/>
    </row>
    <row r="425" spans="1:10" s="54" customFormat="1">
      <c r="A425" s="53" t="s">
        <v>217</v>
      </c>
      <c r="B425" s="71">
        <v>917</v>
      </c>
      <c r="C425" s="55">
        <v>1</v>
      </c>
      <c r="D425" s="55">
        <v>11</v>
      </c>
      <c r="E425" s="72" t="s">
        <v>207</v>
      </c>
      <c r="F425" s="73" t="s">
        <v>207</v>
      </c>
      <c r="G425" s="57">
        <v>300</v>
      </c>
      <c r="H425" s="57">
        <v>0</v>
      </c>
      <c r="I425" s="58">
        <v>0</v>
      </c>
      <c r="J425" s="74"/>
    </row>
    <row r="426" spans="1:10">
      <c r="A426" s="52" t="s">
        <v>244</v>
      </c>
      <c r="B426" s="68">
        <v>917</v>
      </c>
      <c r="C426" s="56">
        <v>1</v>
      </c>
      <c r="D426" s="56">
        <v>11</v>
      </c>
      <c r="E426" s="69" t="s">
        <v>243</v>
      </c>
      <c r="F426" s="70" t="s">
        <v>207</v>
      </c>
      <c r="G426" s="59">
        <v>300</v>
      </c>
      <c r="H426" s="59">
        <v>0</v>
      </c>
      <c r="I426" s="60">
        <v>0</v>
      </c>
      <c r="J426" s="66"/>
    </row>
    <row r="427" spans="1:10">
      <c r="A427" s="52" t="s">
        <v>221</v>
      </c>
      <c r="B427" s="68">
        <v>917</v>
      </c>
      <c r="C427" s="56">
        <v>1</v>
      </c>
      <c r="D427" s="56">
        <v>11</v>
      </c>
      <c r="E427" s="69" t="s">
        <v>220</v>
      </c>
      <c r="F427" s="70" t="s">
        <v>207</v>
      </c>
      <c r="G427" s="59">
        <v>300</v>
      </c>
      <c r="H427" s="59">
        <v>0</v>
      </c>
      <c r="I427" s="60">
        <v>0</v>
      </c>
      <c r="J427" s="66"/>
    </row>
    <row r="428" spans="1:10" ht="31.5">
      <c r="A428" s="52" t="s">
        <v>219</v>
      </c>
      <c r="B428" s="68">
        <v>917</v>
      </c>
      <c r="C428" s="56">
        <v>1</v>
      </c>
      <c r="D428" s="56">
        <v>11</v>
      </c>
      <c r="E428" s="69" t="s">
        <v>216</v>
      </c>
      <c r="F428" s="70" t="s">
        <v>207</v>
      </c>
      <c r="G428" s="59">
        <v>300</v>
      </c>
      <c r="H428" s="59">
        <v>0</v>
      </c>
      <c r="I428" s="60">
        <v>0</v>
      </c>
      <c r="J428" s="66"/>
    </row>
    <row r="429" spans="1:10">
      <c r="A429" s="52" t="s">
        <v>218</v>
      </c>
      <c r="B429" s="68">
        <v>917</v>
      </c>
      <c r="C429" s="56">
        <v>1</v>
      </c>
      <c r="D429" s="56">
        <v>11</v>
      </c>
      <c r="E429" s="69" t="s">
        <v>216</v>
      </c>
      <c r="F429" s="70" t="s">
        <v>215</v>
      </c>
      <c r="G429" s="59">
        <v>300</v>
      </c>
      <c r="H429" s="59">
        <v>0</v>
      </c>
      <c r="I429" s="60">
        <v>0</v>
      </c>
      <c r="J429" s="66"/>
    </row>
    <row r="430" spans="1:10" s="54" customFormat="1">
      <c r="A430" s="53" t="s">
        <v>349</v>
      </c>
      <c r="B430" s="71">
        <v>917</v>
      </c>
      <c r="C430" s="55">
        <v>1</v>
      </c>
      <c r="D430" s="55">
        <v>13</v>
      </c>
      <c r="E430" s="72" t="s">
        <v>207</v>
      </c>
      <c r="F430" s="73" t="s">
        <v>207</v>
      </c>
      <c r="G430" s="57">
        <v>1710.48</v>
      </c>
      <c r="H430" s="57">
        <v>1124.08</v>
      </c>
      <c r="I430" s="58">
        <v>0.65717225574107851</v>
      </c>
      <c r="J430" s="74"/>
    </row>
    <row r="431" spans="1:10" ht="78.75">
      <c r="A431" s="52" t="s">
        <v>566</v>
      </c>
      <c r="B431" s="68">
        <v>917</v>
      </c>
      <c r="C431" s="56">
        <v>1</v>
      </c>
      <c r="D431" s="56">
        <v>13</v>
      </c>
      <c r="E431" s="69" t="s">
        <v>565</v>
      </c>
      <c r="F431" s="70" t="s">
        <v>207</v>
      </c>
      <c r="G431" s="59">
        <v>120.3</v>
      </c>
      <c r="H431" s="59">
        <v>0</v>
      </c>
      <c r="I431" s="60">
        <v>0</v>
      </c>
      <c r="J431" s="66"/>
    </row>
    <row r="432" spans="1:10" ht="52.15" customHeight="1">
      <c r="A432" s="52" t="s">
        <v>564</v>
      </c>
      <c r="B432" s="68">
        <v>917</v>
      </c>
      <c r="C432" s="56">
        <v>1</v>
      </c>
      <c r="D432" s="56">
        <v>13</v>
      </c>
      <c r="E432" s="69" t="s">
        <v>563</v>
      </c>
      <c r="F432" s="70" t="s">
        <v>207</v>
      </c>
      <c r="G432" s="59">
        <v>120.3</v>
      </c>
      <c r="H432" s="59">
        <v>0</v>
      </c>
      <c r="I432" s="60">
        <v>0</v>
      </c>
      <c r="J432" s="66"/>
    </row>
    <row r="433" spans="1:10" ht="63">
      <c r="A433" s="52" t="s">
        <v>556</v>
      </c>
      <c r="B433" s="68">
        <v>917</v>
      </c>
      <c r="C433" s="56">
        <v>1</v>
      </c>
      <c r="D433" s="56">
        <v>13</v>
      </c>
      <c r="E433" s="69" t="s">
        <v>555</v>
      </c>
      <c r="F433" s="70" t="s">
        <v>207</v>
      </c>
      <c r="G433" s="59">
        <v>120.3</v>
      </c>
      <c r="H433" s="59">
        <v>0</v>
      </c>
      <c r="I433" s="60">
        <v>0</v>
      </c>
      <c r="J433" s="66"/>
    </row>
    <row r="434" spans="1:10" ht="47.25">
      <c r="A434" s="52" t="s">
        <v>554</v>
      </c>
      <c r="B434" s="68">
        <v>917</v>
      </c>
      <c r="C434" s="56">
        <v>1</v>
      </c>
      <c r="D434" s="56">
        <v>13</v>
      </c>
      <c r="E434" s="69" t="s">
        <v>553</v>
      </c>
      <c r="F434" s="70" t="s">
        <v>207</v>
      </c>
      <c r="G434" s="59">
        <v>120.3</v>
      </c>
      <c r="H434" s="59">
        <v>0</v>
      </c>
      <c r="I434" s="60">
        <v>0</v>
      </c>
      <c r="J434" s="66"/>
    </row>
    <row r="435" spans="1:10" ht="31.5">
      <c r="A435" s="52" t="s">
        <v>211</v>
      </c>
      <c r="B435" s="68">
        <v>917</v>
      </c>
      <c r="C435" s="56">
        <v>1</v>
      </c>
      <c r="D435" s="56">
        <v>13</v>
      </c>
      <c r="E435" s="69" t="s">
        <v>553</v>
      </c>
      <c r="F435" s="70" t="s">
        <v>208</v>
      </c>
      <c r="G435" s="59">
        <v>4.2</v>
      </c>
      <c r="H435" s="59">
        <v>0</v>
      </c>
      <c r="I435" s="60">
        <v>0</v>
      </c>
      <c r="J435" s="66"/>
    </row>
    <row r="436" spans="1:10">
      <c r="A436" s="52" t="s">
        <v>218</v>
      </c>
      <c r="B436" s="68">
        <v>917</v>
      </c>
      <c r="C436" s="56">
        <v>1</v>
      </c>
      <c r="D436" s="56">
        <v>13</v>
      </c>
      <c r="E436" s="69" t="s">
        <v>553</v>
      </c>
      <c r="F436" s="70" t="s">
        <v>215</v>
      </c>
      <c r="G436" s="59">
        <v>116.1</v>
      </c>
      <c r="H436" s="59">
        <v>0</v>
      </c>
      <c r="I436" s="60">
        <v>0</v>
      </c>
      <c r="J436" s="66"/>
    </row>
    <row r="437" spans="1:10" ht="50.45" customHeight="1">
      <c r="A437" s="52" t="s">
        <v>436</v>
      </c>
      <c r="B437" s="68">
        <v>917</v>
      </c>
      <c r="C437" s="56">
        <v>1</v>
      </c>
      <c r="D437" s="56">
        <v>13</v>
      </c>
      <c r="E437" s="69" t="s">
        <v>435</v>
      </c>
      <c r="F437" s="70" t="s">
        <v>207</v>
      </c>
      <c r="G437" s="59">
        <v>1501.68</v>
      </c>
      <c r="H437" s="59">
        <v>1109.99</v>
      </c>
      <c r="I437" s="60">
        <v>0.73916546800916305</v>
      </c>
      <c r="J437" s="66"/>
    </row>
    <row r="438" spans="1:10" ht="47.25">
      <c r="A438" s="52" t="s">
        <v>434</v>
      </c>
      <c r="B438" s="68">
        <v>917</v>
      </c>
      <c r="C438" s="56">
        <v>1</v>
      </c>
      <c r="D438" s="56">
        <v>13</v>
      </c>
      <c r="E438" s="69" t="s">
        <v>433</v>
      </c>
      <c r="F438" s="70" t="s">
        <v>207</v>
      </c>
      <c r="G438" s="59">
        <v>1501.68</v>
      </c>
      <c r="H438" s="59">
        <v>1109.99</v>
      </c>
      <c r="I438" s="60">
        <v>0.73916546800916305</v>
      </c>
      <c r="J438" s="66"/>
    </row>
    <row r="439" spans="1:10" ht="52.9" customHeight="1">
      <c r="A439" s="52" t="s">
        <v>419</v>
      </c>
      <c r="B439" s="68">
        <v>917</v>
      </c>
      <c r="C439" s="56">
        <v>1</v>
      </c>
      <c r="D439" s="56">
        <v>13</v>
      </c>
      <c r="E439" s="69" t="s">
        <v>418</v>
      </c>
      <c r="F439" s="70" t="s">
        <v>207</v>
      </c>
      <c r="G439" s="59">
        <v>1365.53</v>
      </c>
      <c r="H439" s="59">
        <v>973.83</v>
      </c>
      <c r="I439" s="60">
        <v>0.71315167004752733</v>
      </c>
      <c r="J439" s="66"/>
    </row>
    <row r="440" spans="1:10" ht="80.45" customHeight="1">
      <c r="A440" s="52" t="s">
        <v>417</v>
      </c>
      <c r="B440" s="68">
        <v>917</v>
      </c>
      <c r="C440" s="56">
        <v>1</v>
      </c>
      <c r="D440" s="56">
        <v>13</v>
      </c>
      <c r="E440" s="69" t="s">
        <v>416</v>
      </c>
      <c r="F440" s="70" t="s">
        <v>207</v>
      </c>
      <c r="G440" s="59">
        <v>1365.53</v>
      </c>
      <c r="H440" s="59">
        <v>973.83</v>
      </c>
      <c r="I440" s="60">
        <v>0.71315167004752733</v>
      </c>
      <c r="J440" s="66"/>
    </row>
    <row r="441" spans="1:10" ht="31.5">
      <c r="A441" s="52" t="s">
        <v>286</v>
      </c>
      <c r="B441" s="68">
        <v>917</v>
      </c>
      <c r="C441" s="56">
        <v>1</v>
      </c>
      <c r="D441" s="56">
        <v>13</v>
      </c>
      <c r="E441" s="69" t="s">
        <v>416</v>
      </c>
      <c r="F441" s="70" t="s">
        <v>284</v>
      </c>
      <c r="G441" s="59">
        <v>1365.53</v>
      </c>
      <c r="H441" s="59">
        <v>973.83</v>
      </c>
      <c r="I441" s="60">
        <v>0.71315167004752733</v>
      </c>
      <c r="J441" s="66"/>
    </row>
    <row r="442" spans="1:10">
      <c r="A442" s="52" t="s">
        <v>415</v>
      </c>
      <c r="B442" s="68">
        <v>917</v>
      </c>
      <c r="C442" s="56">
        <v>1</v>
      </c>
      <c r="D442" s="56">
        <v>13</v>
      </c>
      <c r="E442" s="69" t="s">
        <v>414</v>
      </c>
      <c r="F442" s="70" t="s">
        <v>207</v>
      </c>
      <c r="G442" s="59">
        <v>136.15</v>
      </c>
      <c r="H442" s="59">
        <v>136.16</v>
      </c>
      <c r="I442" s="60">
        <v>1.0000734484024971</v>
      </c>
      <c r="J442" s="66"/>
    </row>
    <row r="443" spans="1:10" ht="47.25">
      <c r="A443" s="52" t="s">
        <v>413</v>
      </c>
      <c r="B443" s="68">
        <v>917</v>
      </c>
      <c r="C443" s="56">
        <v>1</v>
      </c>
      <c r="D443" s="56">
        <v>13</v>
      </c>
      <c r="E443" s="69" t="s">
        <v>412</v>
      </c>
      <c r="F443" s="70" t="s">
        <v>207</v>
      </c>
      <c r="G443" s="59">
        <v>136.15</v>
      </c>
      <c r="H443" s="59">
        <v>136.16</v>
      </c>
      <c r="I443" s="60">
        <v>1.0000734484024971</v>
      </c>
      <c r="J443" s="66"/>
    </row>
    <row r="444" spans="1:10">
      <c r="A444" s="52" t="s">
        <v>218</v>
      </c>
      <c r="B444" s="68">
        <v>917</v>
      </c>
      <c r="C444" s="56">
        <v>1</v>
      </c>
      <c r="D444" s="56">
        <v>13</v>
      </c>
      <c r="E444" s="69" t="s">
        <v>412</v>
      </c>
      <c r="F444" s="70" t="s">
        <v>215</v>
      </c>
      <c r="G444" s="59">
        <v>136.15</v>
      </c>
      <c r="H444" s="59">
        <v>136.16</v>
      </c>
      <c r="I444" s="60">
        <v>1.0000734484024971</v>
      </c>
      <c r="J444" s="66"/>
    </row>
    <row r="445" spans="1:10" ht="63">
      <c r="A445" s="52" t="s">
        <v>381</v>
      </c>
      <c r="B445" s="68">
        <v>917</v>
      </c>
      <c r="C445" s="56">
        <v>1</v>
      </c>
      <c r="D445" s="56">
        <v>13</v>
      </c>
      <c r="E445" s="69" t="s">
        <v>380</v>
      </c>
      <c r="F445" s="70" t="s">
        <v>207</v>
      </c>
      <c r="G445" s="59">
        <v>88.5</v>
      </c>
      <c r="H445" s="59">
        <v>14.09</v>
      </c>
      <c r="I445" s="60">
        <v>0.1592090395480226</v>
      </c>
      <c r="J445" s="66"/>
    </row>
    <row r="446" spans="1:10" ht="47.25">
      <c r="A446" s="52" t="s">
        <v>366</v>
      </c>
      <c r="B446" s="68">
        <v>917</v>
      </c>
      <c r="C446" s="56">
        <v>1</v>
      </c>
      <c r="D446" s="56">
        <v>13</v>
      </c>
      <c r="E446" s="69" t="s">
        <v>365</v>
      </c>
      <c r="F446" s="70" t="s">
        <v>207</v>
      </c>
      <c r="G446" s="59">
        <v>33.5</v>
      </c>
      <c r="H446" s="59">
        <v>0</v>
      </c>
      <c r="I446" s="60">
        <v>0</v>
      </c>
      <c r="J446" s="66"/>
    </row>
    <row r="447" spans="1:10" ht="78.75">
      <c r="A447" s="52" t="s">
        <v>364</v>
      </c>
      <c r="B447" s="68">
        <v>917</v>
      </c>
      <c r="C447" s="56">
        <v>1</v>
      </c>
      <c r="D447" s="56">
        <v>13</v>
      </c>
      <c r="E447" s="69" t="s">
        <v>363</v>
      </c>
      <c r="F447" s="70" t="s">
        <v>207</v>
      </c>
      <c r="G447" s="59">
        <v>33.5</v>
      </c>
      <c r="H447" s="59">
        <v>0</v>
      </c>
      <c r="I447" s="60">
        <v>0</v>
      </c>
      <c r="J447" s="66"/>
    </row>
    <row r="448" spans="1:10" ht="31.5">
      <c r="A448" s="52" t="s">
        <v>362</v>
      </c>
      <c r="B448" s="68">
        <v>917</v>
      </c>
      <c r="C448" s="56">
        <v>1</v>
      </c>
      <c r="D448" s="56">
        <v>13</v>
      </c>
      <c r="E448" s="69" t="s">
        <v>361</v>
      </c>
      <c r="F448" s="70" t="s">
        <v>207</v>
      </c>
      <c r="G448" s="59">
        <v>30.5</v>
      </c>
      <c r="H448" s="59">
        <v>0</v>
      </c>
      <c r="I448" s="60">
        <v>0</v>
      </c>
      <c r="J448" s="66"/>
    </row>
    <row r="449" spans="1:10" ht="31.5">
      <c r="A449" s="52" t="s">
        <v>211</v>
      </c>
      <c r="B449" s="68">
        <v>917</v>
      </c>
      <c r="C449" s="56">
        <v>1</v>
      </c>
      <c r="D449" s="56">
        <v>13</v>
      </c>
      <c r="E449" s="69" t="s">
        <v>361</v>
      </c>
      <c r="F449" s="70" t="s">
        <v>208</v>
      </c>
      <c r="G449" s="59">
        <v>30.5</v>
      </c>
      <c r="H449" s="59">
        <v>0</v>
      </c>
      <c r="I449" s="60">
        <v>0</v>
      </c>
      <c r="J449" s="66"/>
    </row>
    <row r="450" spans="1:10">
      <c r="A450" s="52" t="s">
        <v>360</v>
      </c>
      <c r="B450" s="68">
        <v>917</v>
      </c>
      <c r="C450" s="56">
        <v>1</v>
      </c>
      <c r="D450" s="56">
        <v>13</v>
      </c>
      <c r="E450" s="69" t="s">
        <v>359</v>
      </c>
      <c r="F450" s="70" t="s">
        <v>207</v>
      </c>
      <c r="G450" s="59">
        <v>3</v>
      </c>
      <c r="H450" s="59">
        <v>0</v>
      </c>
      <c r="I450" s="60">
        <v>0</v>
      </c>
      <c r="J450" s="66"/>
    </row>
    <row r="451" spans="1:10" ht="31.5">
      <c r="A451" s="52" t="s">
        <v>211</v>
      </c>
      <c r="B451" s="68">
        <v>917</v>
      </c>
      <c r="C451" s="56">
        <v>1</v>
      </c>
      <c r="D451" s="56">
        <v>13</v>
      </c>
      <c r="E451" s="69" t="s">
        <v>359</v>
      </c>
      <c r="F451" s="70" t="s">
        <v>208</v>
      </c>
      <c r="G451" s="59">
        <v>3</v>
      </c>
      <c r="H451" s="59">
        <v>0</v>
      </c>
      <c r="I451" s="60">
        <v>0</v>
      </c>
      <c r="J451" s="66"/>
    </row>
    <row r="452" spans="1:10" ht="31.5">
      <c r="A452" s="52" t="s">
        <v>358</v>
      </c>
      <c r="B452" s="68">
        <v>917</v>
      </c>
      <c r="C452" s="56">
        <v>1</v>
      </c>
      <c r="D452" s="56">
        <v>13</v>
      </c>
      <c r="E452" s="69" t="s">
        <v>357</v>
      </c>
      <c r="F452" s="70" t="s">
        <v>207</v>
      </c>
      <c r="G452" s="59">
        <v>55</v>
      </c>
      <c r="H452" s="59">
        <v>14.09</v>
      </c>
      <c r="I452" s="60">
        <v>0.25618181818181818</v>
      </c>
      <c r="J452" s="66"/>
    </row>
    <row r="453" spans="1:10" ht="63">
      <c r="A453" s="52" t="s">
        <v>356</v>
      </c>
      <c r="B453" s="68">
        <v>917</v>
      </c>
      <c r="C453" s="56">
        <v>1</v>
      </c>
      <c r="D453" s="56">
        <v>13</v>
      </c>
      <c r="E453" s="69" t="s">
        <v>355</v>
      </c>
      <c r="F453" s="70" t="s">
        <v>207</v>
      </c>
      <c r="G453" s="59">
        <v>55</v>
      </c>
      <c r="H453" s="59">
        <v>14.09</v>
      </c>
      <c r="I453" s="60">
        <v>0.25618181818181818</v>
      </c>
      <c r="J453" s="66"/>
    </row>
    <row r="454" spans="1:10" ht="47.25">
      <c r="A454" s="52" t="s">
        <v>354</v>
      </c>
      <c r="B454" s="68">
        <v>917</v>
      </c>
      <c r="C454" s="56">
        <v>1</v>
      </c>
      <c r="D454" s="56">
        <v>13</v>
      </c>
      <c r="E454" s="69" t="s">
        <v>353</v>
      </c>
      <c r="F454" s="70" t="s">
        <v>207</v>
      </c>
      <c r="G454" s="59">
        <v>35</v>
      </c>
      <c r="H454" s="59">
        <v>11.09</v>
      </c>
      <c r="I454" s="60">
        <v>0.31685714285714284</v>
      </c>
      <c r="J454" s="66"/>
    </row>
    <row r="455" spans="1:10" ht="31.5">
      <c r="A455" s="52" t="s">
        <v>211</v>
      </c>
      <c r="B455" s="68">
        <v>917</v>
      </c>
      <c r="C455" s="56">
        <v>1</v>
      </c>
      <c r="D455" s="56">
        <v>13</v>
      </c>
      <c r="E455" s="69" t="s">
        <v>353</v>
      </c>
      <c r="F455" s="70" t="s">
        <v>208</v>
      </c>
      <c r="G455" s="59">
        <v>35</v>
      </c>
      <c r="H455" s="59">
        <v>11.09</v>
      </c>
      <c r="I455" s="60">
        <v>0.31685714285714284</v>
      </c>
      <c r="J455" s="66"/>
    </row>
    <row r="456" spans="1:10" ht="47.25">
      <c r="A456" s="52" t="s">
        <v>352</v>
      </c>
      <c r="B456" s="68">
        <v>917</v>
      </c>
      <c r="C456" s="56">
        <v>1</v>
      </c>
      <c r="D456" s="56">
        <v>13</v>
      </c>
      <c r="E456" s="69" t="s">
        <v>351</v>
      </c>
      <c r="F456" s="70" t="s">
        <v>207</v>
      </c>
      <c r="G456" s="59">
        <v>15</v>
      </c>
      <c r="H456" s="59">
        <v>3</v>
      </c>
      <c r="I456" s="60">
        <v>0.2</v>
      </c>
      <c r="J456" s="66"/>
    </row>
    <row r="457" spans="1:10" ht="31.5">
      <c r="A457" s="52" t="s">
        <v>211</v>
      </c>
      <c r="B457" s="68">
        <v>917</v>
      </c>
      <c r="C457" s="56">
        <v>1</v>
      </c>
      <c r="D457" s="56">
        <v>13</v>
      </c>
      <c r="E457" s="69" t="s">
        <v>351</v>
      </c>
      <c r="F457" s="70" t="s">
        <v>208</v>
      </c>
      <c r="G457" s="59">
        <v>15</v>
      </c>
      <c r="H457" s="59">
        <v>3</v>
      </c>
      <c r="I457" s="60">
        <v>0.2</v>
      </c>
      <c r="J457" s="66"/>
    </row>
    <row r="458" spans="1:10" ht="94.5">
      <c r="A458" s="52" t="s">
        <v>350</v>
      </c>
      <c r="B458" s="68">
        <v>917</v>
      </c>
      <c r="C458" s="56">
        <v>1</v>
      </c>
      <c r="D458" s="56">
        <v>13</v>
      </c>
      <c r="E458" s="69" t="s">
        <v>348</v>
      </c>
      <c r="F458" s="70" t="s">
        <v>207</v>
      </c>
      <c r="G458" s="59">
        <v>5</v>
      </c>
      <c r="H458" s="59">
        <v>0</v>
      </c>
      <c r="I458" s="60">
        <v>0</v>
      </c>
      <c r="J458" s="66"/>
    </row>
    <row r="459" spans="1:10" ht="31.5">
      <c r="A459" s="52" t="s">
        <v>211</v>
      </c>
      <c r="B459" s="68">
        <v>917</v>
      </c>
      <c r="C459" s="56">
        <v>1</v>
      </c>
      <c r="D459" s="56">
        <v>13</v>
      </c>
      <c r="E459" s="69" t="s">
        <v>348</v>
      </c>
      <c r="F459" s="70" t="s">
        <v>208</v>
      </c>
      <c r="G459" s="59">
        <v>5</v>
      </c>
      <c r="H459" s="59">
        <v>0</v>
      </c>
      <c r="I459" s="60">
        <v>0</v>
      </c>
      <c r="J459" s="66"/>
    </row>
    <row r="460" spans="1:10" s="54" customFormat="1">
      <c r="A460" s="53" t="s">
        <v>689</v>
      </c>
      <c r="B460" s="71">
        <v>917</v>
      </c>
      <c r="C460" s="55">
        <v>2</v>
      </c>
      <c r="D460" s="55">
        <v>0</v>
      </c>
      <c r="E460" s="72" t="s">
        <v>207</v>
      </c>
      <c r="F460" s="73" t="s">
        <v>207</v>
      </c>
      <c r="G460" s="57">
        <v>409.15</v>
      </c>
      <c r="H460" s="57">
        <v>31.37</v>
      </c>
      <c r="I460" s="58">
        <v>7.6671147500916539E-2</v>
      </c>
      <c r="J460" s="74"/>
    </row>
    <row r="461" spans="1:10" s="54" customFormat="1">
      <c r="A461" s="53" t="s">
        <v>210</v>
      </c>
      <c r="B461" s="71">
        <v>917</v>
      </c>
      <c r="C461" s="55">
        <v>2</v>
      </c>
      <c r="D461" s="55">
        <v>4</v>
      </c>
      <c r="E461" s="72" t="s">
        <v>207</v>
      </c>
      <c r="F461" s="73" t="s">
        <v>207</v>
      </c>
      <c r="G461" s="57">
        <v>409.15</v>
      </c>
      <c r="H461" s="57">
        <v>31.37</v>
      </c>
      <c r="I461" s="58">
        <v>7.6671147500916539E-2</v>
      </c>
      <c r="J461" s="74"/>
    </row>
    <row r="462" spans="1:10">
      <c r="A462" s="52" t="s">
        <v>244</v>
      </c>
      <c r="B462" s="68">
        <v>917</v>
      </c>
      <c r="C462" s="56">
        <v>2</v>
      </c>
      <c r="D462" s="56">
        <v>4</v>
      </c>
      <c r="E462" s="69" t="s">
        <v>243</v>
      </c>
      <c r="F462" s="70" t="s">
        <v>207</v>
      </c>
      <c r="G462" s="59">
        <v>409.15</v>
      </c>
      <c r="H462" s="59">
        <v>31.37</v>
      </c>
      <c r="I462" s="60">
        <v>7.6671147500916539E-2</v>
      </c>
      <c r="J462" s="66"/>
    </row>
    <row r="463" spans="1:10" ht="31.5">
      <c r="A463" s="52" t="s">
        <v>214</v>
      </c>
      <c r="B463" s="68">
        <v>917</v>
      </c>
      <c r="C463" s="56">
        <v>2</v>
      </c>
      <c r="D463" s="56">
        <v>4</v>
      </c>
      <c r="E463" s="69" t="s">
        <v>213</v>
      </c>
      <c r="F463" s="70" t="s">
        <v>207</v>
      </c>
      <c r="G463" s="59">
        <v>409.15</v>
      </c>
      <c r="H463" s="59">
        <v>31.37</v>
      </c>
      <c r="I463" s="60">
        <v>7.6671147500916539E-2</v>
      </c>
      <c r="J463" s="66"/>
    </row>
    <row r="464" spans="1:10" ht="78.75">
      <c r="A464" s="52" t="s">
        <v>212</v>
      </c>
      <c r="B464" s="68">
        <v>917</v>
      </c>
      <c r="C464" s="56">
        <v>2</v>
      </c>
      <c r="D464" s="56">
        <v>4</v>
      </c>
      <c r="E464" s="69" t="s">
        <v>209</v>
      </c>
      <c r="F464" s="70" t="s">
        <v>207</v>
      </c>
      <c r="G464" s="59">
        <v>409.15</v>
      </c>
      <c r="H464" s="59">
        <v>31.37</v>
      </c>
      <c r="I464" s="60">
        <v>7.6671147500916539E-2</v>
      </c>
      <c r="J464" s="66"/>
    </row>
    <row r="465" spans="1:10" ht="78.75">
      <c r="A465" s="52" t="s">
        <v>212</v>
      </c>
      <c r="B465" s="68">
        <v>917</v>
      </c>
      <c r="C465" s="56">
        <v>2</v>
      </c>
      <c r="D465" s="56">
        <v>4</v>
      </c>
      <c r="E465" s="69" t="s">
        <v>209</v>
      </c>
      <c r="F465" s="70" t="s">
        <v>207</v>
      </c>
      <c r="G465" s="59">
        <v>409.15</v>
      </c>
      <c r="H465" s="59">
        <v>31.37</v>
      </c>
      <c r="I465" s="60">
        <v>7.6671147500916539E-2</v>
      </c>
      <c r="J465" s="66"/>
    </row>
    <row r="466" spans="1:10" ht="31.5">
      <c r="A466" s="52" t="s">
        <v>211</v>
      </c>
      <c r="B466" s="68">
        <v>917</v>
      </c>
      <c r="C466" s="56">
        <v>2</v>
      </c>
      <c r="D466" s="56">
        <v>4</v>
      </c>
      <c r="E466" s="69" t="s">
        <v>209</v>
      </c>
      <c r="F466" s="70" t="s">
        <v>208</v>
      </c>
      <c r="G466" s="59">
        <v>409.15</v>
      </c>
      <c r="H466" s="59">
        <v>31.37</v>
      </c>
      <c r="I466" s="60">
        <v>7.6671147500916539E-2</v>
      </c>
      <c r="J466" s="66"/>
    </row>
    <row r="467" spans="1:10" s="54" customFormat="1">
      <c r="A467" s="53" t="s">
        <v>685</v>
      </c>
      <c r="B467" s="71">
        <v>917</v>
      </c>
      <c r="C467" s="55">
        <v>4</v>
      </c>
      <c r="D467" s="55">
        <v>0</v>
      </c>
      <c r="E467" s="72" t="s">
        <v>207</v>
      </c>
      <c r="F467" s="73" t="s">
        <v>207</v>
      </c>
      <c r="G467" s="57">
        <v>552.5</v>
      </c>
      <c r="H467" s="57">
        <v>187.5</v>
      </c>
      <c r="I467" s="58">
        <v>0.33936651583710409</v>
      </c>
      <c r="J467" s="74"/>
    </row>
    <row r="468" spans="1:10" s="54" customFormat="1">
      <c r="A468" s="53" t="s">
        <v>542</v>
      </c>
      <c r="B468" s="71">
        <v>917</v>
      </c>
      <c r="C468" s="55">
        <v>4</v>
      </c>
      <c r="D468" s="55">
        <v>5</v>
      </c>
      <c r="E468" s="72" t="s">
        <v>207</v>
      </c>
      <c r="F468" s="73" t="s">
        <v>207</v>
      </c>
      <c r="G468" s="57">
        <v>542.5</v>
      </c>
      <c r="H468" s="57">
        <v>177.5</v>
      </c>
      <c r="I468" s="58">
        <v>0.32718894009216593</v>
      </c>
      <c r="J468" s="74"/>
    </row>
    <row r="469" spans="1:10" ht="78.75">
      <c r="A469" s="52" t="s">
        <v>566</v>
      </c>
      <c r="B469" s="68">
        <v>917</v>
      </c>
      <c r="C469" s="56">
        <v>4</v>
      </c>
      <c r="D469" s="56">
        <v>5</v>
      </c>
      <c r="E469" s="69" t="s">
        <v>565</v>
      </c>
      <c r="F469" s="70" t="s">
        <v>207</v>
      </c>
      <c r="G469" s="59">
        <v>542.5</v>
      </c>
      <c r="H469" s="59">
        <v>177.5</v>
      </c>
      <c r="I469" s="60">
        <v>0.32718894009216593</v>
      </c>
      <c r="J469" s="66"/>
    </row>
    <row r="470" spans="1:10" ht="51" customHeight="1">
      <c r="A470" s="52" t="s">
        <v>552</v>
      </c>
      <c r="B470" s="68">
        <v>917</v>
      </c>
      <c r="C470" s="56">
        <v>4</v>
      </c>
      <c r="D470" s="56">
        <v>5</v>
      </c>
      <c r="E470" s="69" t="s">
        <v>551</v>
      </c>
      <c r="F470" s="70" t="s">
        <v>207</v>
      </c>
      <c r="G470" s="59">
        <v>542.5</v>
      </c>
      <c r="H470" s="59">
        <v>177.5</v>
      </c>
      <c r="I470" s="60">
        <v>0.32718894009216593</v>
      </c>
      <c r="J470" s="66"/>
    </row>
    <row r="471" spans="1:10" ht="47.25">
      <c r="A471" s="52" t="s">
        <v>545</v>
      </c>
      <c r="B471" s="68">
        <v>917</v>
      </c>
      <c r="C471" s="56">
        <v>4</v>
      </c>
      <c r="D471" s="56">
        <v>5</v>
      </c>
      <c r="E471" s="69" t="s">
        <v>544</v>
      </c>
      <c r="F471" s="70" t="s">
        <v>207</v>
      </c>
      <c r="G471" s="59">
        <v>542.5</v>
      </c>
      <c r="H471" s="59">
        <v>177.5</v>
      </c>
      <c r="I471" s="60">
        <v>0.32718894009216593</v>
      </c>
      <c r="J471" s="66"/>
    </row>
    <row r="472" spans="1:10" ht="82.15" customHeight="1">
      <c r="A472" s="52" t="s">
        <v>543</v>
      </c>
      <c r="B472" s="68">
        <v>917</v>
      </c>
      <c r="C472" s="56">
        <v>4</v>
      </c>
      <c r="D472" s="56">
        <v>5</v>
      </c>
      <c r="E472" s="69" t="s">
        <v>541</v>
      </c>
      <c r="F472" s="70" t="s">
        <v>207</v>
      </c>
      <c r="G472" s="59">
        <v>542.5</v>
      </c>
      <c r="H472" s="59">
        <v>177.5</v>
      </c>
      <c r="I472" s="60">
        <v>0.32718894009216593</v>
      </c>
      <c r="J472" s="66"/>
    </row>
    <row r="473" spans="1:10" ht="31.5">
      <c r="A473" s="52" t="s">
        <v>211</v>
      </c>
      <c r="B473" s="68">
        <v>917</v>
      </c>
      <c r="C473" s="56">
        <v>4</v>
      </c>
      <c r="D473" s="56">
        <v>5</v>
      </c>
      <c r="E473" s="69" t="s">
        <v>541</v>
      </c>
      <c r="F473" s="70" t="s">
        <v>208</v>
      </c>
      <c r="G473" s="59">
        <v>542.5</v>
      </c>
      <c r="H473" s="59">
        <v>177.5</v>
      </c>
      <c r="I473" s="60">
        <v>0.32718894009216593</v>
      </c>
      <c r="J473" s="66"/>
    </row>
    <row r="474" spans="1:10" s="54" customFormat="1" ht="31.5">
      <c r="A474" s="53" t="s">
        <v>383</v>
      </c>
      <c r="B474" s="71">
        <v>917</v>
      </c>
      <c r="C474" s="55">
        <v>4</v>
      </c>
      <c r="D474" s="55">
        <v>12</v>
      </c>
      <c r="E474" s="72" t="s">
        <v>207</v>
      </c>
      <c r="F474" s="73" t="s">
        <v>207</v>
      </c>
      <c r="G474" s="57">
        <v>10</v>
      </c>
      <c r="H474" s="57">
        <v>10</v>
      </c>
      <c r="I474" s="58">
        <v>1</v>
      </c>
      <c r="J474" s="74"/>
    </row>
    <row r="475" spans="1:10" ht="46.9" customHeight="1">
      <c r="A475" s="52" t="s">
        <v>436</v>
      </c>
      <c r="B475" s="68">
        <v>917</v>
      </c>
      <c r="C475" s="56">
        <v>4</v>
      </c>
      <c r="D475" s="56">
        <v>12</v>
      </c>
      <c r="E475" s="69" t="s">
        <v>435</v>
      </c>
      <c r="F475" s="70" t="s">
        <v>207</v>
      </c>
      <c r="G475" s="59">
        <v>10</v>
      </c>
      <c r="H475" s="59">
        <v>10</v>
      </c>
      <c r="I475" s="60">
        <v>1</v>
      </c>
      <c r="J475" s="66"/>
    </row>
    <row r="476" spans="1:10" ht="31.5">
      <c r="A476" s="52" t="s">
        <v>388</v>
      </c>
      <c r="B476" s="68">
        <v>917</v>
      </c>
      <c r="C476" s="56">
        <v>4</v>
      </c>
      <c r="D476" s="56">
        <v>12</v>
      </c>
      <c r="E476" s="69" t="s">
        <v>387</v>
      </c>
      <c r="F476" s="70" t="s">
        <v>207</v>
      </c>
      <c r="G476" s="59">
        <v>10</v>
      </c>
      <c r="H476" s="59">
        <v>10</v>
      </c>
      <c r="I476" s="60">
        <v>1</v>
      </c>
      <c r="J476" s="66"/>
    </row>
    <row r="477" spans="1:10" ht="63">
      <c r="A477" s="52" t="s">
        <v>386</v>
      </c>
      <c r="B477" s="68">
        <v>917</v>
      </c>
      <c r="C477" s="56">
        <v>4</v>
      </c>
      <c r="D477" s="56">
        <v>12</v>
      </c>
      <c r="E477" s="69" t="s">
        <v>385</v>
      </c>
      <c r="F477" s="70" t="s">
        <v>207</v>
      </c>
      <c r="G477" s="59">
        <v>10</v>
      </c>
      <c r="H477" s="59">
        <v>10</v>
      </c>
      <c r="I477" s="60">
        <v>1</v>
      </c>
      <c r="J477" s="66"/>
    </row>
    <row r="478" spans="1:10" ht="31.5">
      <c r="A478" s="52" t="s">
        <v>384</v>
      </c>
      <c r="B478" s="68">
        <v>917</v>
      </c>
      <c r="C478" s="56">
        <v>4</v>
      </c>
      <c r="D478" s="56">
        <v>12</v>
      </c>
      <c r="E478" s="69" t="s">
        <v>382</v>
      </c>
      <c r="F478" s="70" t="s">
        <v>207</v>
      </c>
      <c r="G478" s="59">
        <v>10</v>
      </c>
      <c r="H478" s="59">
        <v>10</v>
      </c>
      <c r="I478" s="60">
        <v>1</v>
      </c>
      <c r="J478" s="66"/>
    </row>
    <row r="479" spans="1:10" ht="31.5">
      <c r="A479" s="52" t="s">
        <v>211</v>
      </c>
      <c r="B479" s="68">
        <v>917</v>
      </c>
      <c r="C479" s="56">
        <v>4</v>
      </c>
      <c r="D479" s="56">
        <v>12</v>
      </c>
      <c r="E479" s="69" t="s">
        <v>382</v>
      </c>
      <c r="F479" s="70" t="s">
        <v>208</v>
      </c>
      <c r="G479" s="59">
        <v>10</v>
      </c>
      <c r="H479" s="59">
        <v>10</v>
      </c>
      <c r="I479" s="60">
        <v>1</v>
      </c>
      <c r="J479" s="66"/>
    </row>
    <row r="480" spans="1:10" s="54" customFormat="1">
      <c r="A480" s="53" t="s">
        <v>682</v>
      </c>
      <c r="B480" s="71">
        <v>917</v>
      </c>
      <c r="C480" s="55">
        <v>7</v>
      </c>
      <c r="D480" s="55">
        <v>0</v>
      </c>
      <c r="E480" s="72" t="s">
        <v>207</v>
      </c>
      <c r="F480" s="73" t="s">
        <v>207</v>
      </c>
      <c r="G480" s="57">
        <v>578.70000000000005</v>
      </c>
      <c r="H480" s="57">
        <v>237.03</v>
      </c>
      <c r="I480" s="58">
        <v>0.40959046137895277</v>
      </c>
      <c r="J480" s="74"/>
    </row>
    <row r="481" spans="1:10" s="54" customFormat="1" ht="31.5">
      <c r="A481" s="53" t="s">
        <v>271</v>
      </c>
      <c r="B481" s="71">
        <v>917</v>
      </c>
      <c r="C481" s="55">
        <v>7</v>
      </c>
      <c r="D481" s="55">
        <v>5</v>
      </c>
      <c r="E481" s="72" t="s">
        <v>207</v>
      </c>
      <c r="F481" s="73" t="s">
        <v>207</v>
      </c>
      <c r="G481" s="57">
        <v>90.7</v>
      </c>
      <c r="H481" s="57">
        <v>46.5</v>
      </c>
      <c r="I481" s="58">
        <v>0.51267916207276731</v>
      </c>
      <c r="J481" s="74"/>
    </row>
    <row r="482" spans="1:10" ht="51" customHeight="1">
      <c r="A482" s="52" t="s">
        <v>436</v>
      </c>
      <c r="B482" s="68">
        <v>917</v>
      </c>
      <c r="C482" s="56">
        <v>7</v>
      </c>
      <c r="D482" s="56">
        <v>5</v>
      </c>
      <c r="E482" s="69" t="s">
        <v>435</v>
      </c>
      <c r="F482" s="70" t="s">
        <v>207</v>
      </c>
      <c r="G482" s="59">
        <v>83.5</v>
      </c>
      <c r="H482" s="59">
        <v>46.5</v>
      </c>
      <c r="I482" s="60">
        <v>0.55688622754491013</v>
      </c>
      <c r="J482" s="66"/>
    </row>
    <row r="483" spans="1:10" ht="47.25">
      <c r="A483" s="52" t="s">
        <v>434</v>
      </c>
      <c r="B483" s="68">
        <v>917</v>
      </c>
      <c r="C483" s="56">
        <v>7</v>
      </c>
      <c r="D483" s="56">
        <v>5</v>
      </c>
      <c r="E483" s="69" t="s">
        <v>433</v>
      </c>
      <c r="F483" s="70" t="s">
        <v>207</v>
      </c>
      <c r="G483" s="59">
        <v>83.5</v>
      </c>
      <c r="H483" s="59">
        <v>46.5</v>
      </c>
      <c r="I483" s="60">
        <v>0.55688622754491013</v>
      </c>
      <c r="J483" s="66"/>
    </row>
    <row r="484" spans="1:10" ht="63">
      <c r="A484" s="52" t="s">
        <v>432</v>
      </c>
      <c r="B484" s="68">
        <v>917</v>
      </c>
      <c r="C484" s="56">
        <v>7</v>
      </c>
      <c r="D484" s="56">
        <v>5</v>
      </c>
      <c r="E484" s="69" t="s">
        <v>431</v>
      </c>
      <c r="F484" s="70" t="s">
        <v>207</v>
      </c>
      <c r="G484" s="59">
        <v>83.5</v>
      </c>
      <c r="H484" s="59">
        <v>46.5</v>
      </c>
      <c r="I484" s="60">
        <v>0.55688622754491013</v>
      </c>
      <c r="J484" s="66"/>
    </row>
    <row r="485" spans="1:10" ht="47.25">
      <c r="A485" s="52" t="s">
        <v>430</v>
      </c>
      <c r="B485" s="68">
        <v>917</v>
      </c>
      <c r="C485" s="56">
        <v>7</v>
      </c>
      <c r="D485" s="56">
        <v>5</v>
      </c>
      <c r="E485" s="69" t="s">
        <v>429</v>
      </c>
      <c r="F485" s="70" t="s">
        <v>207</v>
      </c>
      <c r="G485" s="59">
        <v>10</v>
      </c>
      <c r="H485" s="59">
        <v>10</v>
      </c>
      <c r="I485" s="60">
        <v>1</v>
      </c>
      <c r="J485" s="66"/>
    </row>
    <row r="486" spans="1:10" ht="31.5">
      <c r="A486" s="52" t="s">
        <v>211</v>
      </c>
      <c r="B486" s="68">
        <v>917</v>
      </c>
      <c r="C486" s="56">
        <v>7</v>
      </c>
      <c r="D486" s="56">
        <v>5</v>
      </c>
      <c r="E486" s="69" t="s">
        <v>429</v>
      </c>
      <c r="F486" s="70" t="s">
        <v>208</v>
      </c>
      <c r="G486" s="59">
        <v>10</v>
      </c>
      <c r="H486" s="59">
        <v>10</v>
      </c>
      <c r="I486" s="60">
        <v>1</v>
      </c>
      <c r="J486" s="66"/>
    </row>
    <row r="487" spans="1:10" ht="47.25">
      <c r="A487" s="52" t="s">
        <v>428</v>
      </c>
      <c r="B487" s="68">
        <v>917</v>
      </c>
      <c r="C487" s="56">
        <v>7</v>
      </c>
      <c r="D487" s="56">
        <v>5</v>
      </c>
      <c r="E487" s="69" t="s">
        <v>427</v>
      </c>
      <c r="F487" s="70" t="s">
        <v>207</v>
      </c>
      <c r="G487" s="59">
        <v>61.5</v>
      </c>
      <c r="H487" s="59">
        <v>36.5</v>
      </c>
      <c r="I487" s="60">
        <v>0.5934959349593496</v>
      </c>
      <c r="J487" s="66"/>
    </row>
    <row r="488" spans="1:10" ht="31.5">
      <c r="A488" s="52" t="s">
        <v>211</v>
      </c>
      <c r="B488" s="68">
        <v>917</v>
      </c>
      <c r="C488" s="56">
        <v>7</v>
      </c>
      <c r="D488" s="56">
        <v>5</v>
      </c>
      <c r="E488" s="69" t="s">
        <v>427</v>
      </c>
      <c r="F488" s="70" t="s">
        <v>208</v>
      </c>
      <c r="G488" s="59">
        <v>61.5</v>
      </c>
      <c r="H488" s="59">
        <v>36.5</v>
      </c>
      <c r="I488" s="60">
        <v>0.5934959349593496</v>
      </c>
      <c r="J488" s="66"/>
    </row>
    <row r="489" spans="1:10" ht="63">
      <c r="A489" s="52" t="s">
        <v>426</v>
      </c>
      <c r="B489" s="68">
        <v>917</v>
      </c>
      <c r="C489" s="56">
        <v>7</v>
      </c>
      <c r="D489" s="56">
        <v>5</v>
      </c>
      <c r="E489" s="69" t="s">
        <v>425</v>
      </c>
      <c r="F489" s="70" t="s">
        <v>207</v>
      </c>
      <c r="G489" s="59">
        <v>12</v>
      </c>
      <c r="H489" s="59">
        <v>0</v>
      </c>
      <c r="I489" s="60">
        <v>0</v>
      </c>
      <c r="J489" s="66"/>
    </row>
    <row r="490" spans="1:10" ht="31.5">
      <c r="A490" s="52" t="s">
        <v>211</v>
      </c>
      <c r="B490" s="68">
        <v>917</v>
      </c>
      <c r="C490" s="56">
        <v>7</v>
      </c>
      <c r="D490" s="56">
        <v>5</v>
      </c>
      <c r="E490" s="69" t="s">
        <v>425</v>
      </c>
      <c r="F490" s="70" t="s">
        <v>208</v>
      </c>
      <c r="G490" s="59">
        <v>12</v>
      </c>
      <c r="H490" s="59">
        <v>0</v>
      </c>
      <c r="I490" s="60">
        <v>0</v>
      </c>
      <c r="J490" s="66"/>
    </row>
    <row r="491" spans="1:10" ht="63">
      <c r="A491" s="52" t="s">
        <v>340</v>
      </c>
      <c r="B491" s="68">
        <v>917</v>
      </c>
      <c r="C491" s="56">
        <v>7</v>
      </c>
      <c r="D491" s="56">
        <v>5</v>
      </c>
      <c r="E491" s="69" t="s">
        <v>339</v>
      </c>
      <c r="F491" s="70" t="s">
        <v>207</v>
      </c>
      <c r="G491" s="59">
        <v>7.2</v>
      </c>
      <c r="H491" s="59">
        <v>0</v>
      </c>
      <c r="I491" s="60">
        <v>0</v>
      </c>
      <c r="J491" s="66"/>
    </row>
    <row r="492" spans="1:10" ht="63">
      <c r="A492" s="52" t="s">
        <v>326</v>
      </c>
      <c r="B492" s="68">
        <v>917</v>
      </c>
      <c r="C492" s="56">
        <v>7</v>
      </c>
      <c r="D492" s="56">
        <v>5</v>
      </c>
      <c r="E492" s="69" t="s">
        <v>325</v>
      </c>
      <c r="F492" s="70" t="s">
        <v>207</v>
      </c>
      <c r="G492" s="59">
        <v>7.2</v>
      </c>
      <c r="H492" s="59">
        <v>0</v>
      </c>
      <c r="I492" s="60">
        <v>0</v>
      </c>
      <c r="J492" s="66"/>
    </row>
    <row r="493" spans="1:10" ht="47.25">
      <c r="A493" s="52" t="s">
        <v>324</v>
      </c>
      <c r="B493" s="68">
        <v>917</v>
      </c>
      <c r="C493" s="56">
        <v>7</v>
      </c>
      <c r="D493" s="56">
        <v>5</v>
      </c>
      <c r="E493" s="69" t="s">
        <v>323</v>
      </c>
      <c r="F493" s="70" t="s">
        <v>207</v>
      </c>
      <c r="G493" s="59">
        <v>7.2</v>
      </c>
      <c r="H493" s="59">
        <v>0</v>
      </c>
      <c r="I493" s="60">
        <v>0</v>
      </c>
      <c r="J493" s="66"/>
    </row>
    <row r="494" spans="1:10" ht="47.25">
      <c r="A494" s="52" t="s">
        <v>316</v>
      </c>
      <c r="B494" s="68">
        <v>917</v>
      </c>
      <c r="C494" s="56">
        <v>7</v>
      </c>
      <c r="D494" s="56">
        <v>5</v>
      </c>
      <c r="E494" s="69" t="s">
        <v>315</v>
      </c>
      <c r="F494" s="70" t="s">
        <v>207</v>
      </c>
      <c r="G494" s="59">
        <v>7.2</v>
      </c>
      <c r="H494" s="59">
        <v>0</v>
      </c>
      <c r="I494" s="60">
        <v>0</v>
      </c>
      <c r="J494" s="66"/>
    </row>
    <row r="495" spans="1:10" ht="31.5">
      <c r="A495" s="52" t="s">
        <v>211</v>
      </c>
      <c r="B495" s="68">
        <v>917</v>
      </c>
      <c r="C495" s="56">
        <v>7</v>
      </c>
      <c r="D495" s="56">
        <v>5</v>
      </c>
      <c r="E495" s="69" t="s">
        <v>315</v>
      </c>
      <c r="F495" s="70" t="s">
        <v>208</v>
      </c>
      <c r="G495" s="59">
        <v>7.2</v>
      </c>
      <c r="H495" s="59">
        <v>0</v>
      </c>
      <c r="I495" s="60">
        <v>0</v>
      </c>
      <c r="J495" s="66"/>
    </row>
    <row r="496" spans="1:10" s="54" customFormat="1">
      <c r="A496" s="53" t="s">
        <v>293</v>
      </c>
      <c r="B496" s="71">
        <v>917</v>
      </c>
      <c r="C496" s="55">
        <v>7</v>
      </c>
      <c r="D496" s="55">
        <v>7</v>
      </c>
      <c r="E496" s="72" t="s">
        <v>207</v>
      </c>
      <c r="F496" s="73" t="s">
        <v>207</v>
      </c>
      <c r="G496" s="57">
        <v>488</v>
      </c>
      <c r="H496" s="57">
        <v>190.53</v>
      </c>
      <c r="I496" s="58">
        <v>0.39043032786885246</v>
      </c>
      <c r="J496" s="74"/>
    </row>
    <row r="497" spans="1:10" ht="63">
      <c r="A497" s="52" t="s">
        <v>340</v>
      </c>
      <c r="B497" s="68">
        <v>917</v>
      </c>
      <c r="C497" s="56">
        <v>7</v>
      </c>
      <c r="D497" s="56">
        <v>7</v>
      </c>
      <c r="E497" s="69" t="s">
        <v>339</v>
      </c>
      <c r="F497" s="70" t="s">
        <v>207</v>
      </c>
      <c r="G497" s="59">
        <v>488</v>
      </c>
      <c r="H497" s="59">
        <v>190.53</v>
      </c>
      <c r="I497" s="60">
        <v>0.39043032786885246</v>
      </c>
      <c r="J497" s="66"/>
    </row>
    <row r="498" spans="1:10" ht="47.25">
      <c r="A498" s="52" t="s">
        <v>338</v>
      </c>
      <c r="B498" s="68">
        <v>917</v>
      </c>
      <c r="C498" s="56">
        <v>7</v>
      </c>
      <c r="D498" s="56">
        <v>7</v>
      </c>
      <c r="E498" s="69" t="s">
        <v>337</v>
      </c>
      <c r="F498" s="70" t="s">
        <v>207</v>
      </c>
      <c r="G498" s="59">
        <v>424</v>
      </c>
      <c r="H498" s="59">
        <v>134.54</v>
      </c>
      <c r="I498" s="60">
        <v>0.31731132075471696</v>
      </c>
      <c r="J498" s="66"/>
    </row>
    <row r="499" spans="1:10" ht="63">
      <c r="A499" s="52" t="s">
        <v>336</v>
      </c>
      <c r="B499" s="68">
        <v>917</v>
      </c>
      <c r="C499" s="56">
        <v>7</v>
      </c>
      <c r="D499" s="56">
        <v>7</v>
      </c>
      <c r="E499" s="69" t="s">
        <v>335</v>
      </c>
      <c r="F499" s="70" t="s">
        <v>207</v>
      </c>
      <c r="G499" s="59">
        <v>424</v>
      </c>
      <c r="H499" s="59">
        <v>134.54</v>
      </c>
      <c r="I499" s="60">
        <v>0.31731132075471696</v>
      </c>
      <c r="J499" s="66"/>
    </row>
    <row r="500" spans="1:10" ht="63">
      <c r="A500" s="52" t="s">
        <v>334</v>
      </c>
      <c r="B500" s="68">
        <v>917</v>
      </c>
      <c r="C500" s="56">
        <v>7</v>
      </c>
      <c r="D500" s="56">
        <v>7</v>
      </c>
      <c r="E500" s="69" t="s">
        <v>333</v>
      </c>
      <c r="F500" s="70" t="s">
        <v>207</v>
      </c>
      <c r="G500" s="59">
        <v>104</v>
      </c>
      <c r="H500" s="59">
        <v>103.73</v>
      </c>
      <c r="I500" s="60">
        <v>0.99740384615384614</v>
      </c>
      <c r="J500" s="66"/>
    </row>
    <row r="501" spans="1:10" ht="31.5">
      <c r="A501" s="52" t="s">
        <v>211</v>
      </c>
      <c r="B501" s="68">
        <v>917</v>
      </c>
      <c r="C501" s="56">
        <v>7</v>
      </c>
      <c r="D501" s="56">
        <v>7</v>
      </c>
      <c r="E501" s="69" t="s">
        <v>333</v>
      </c>
      <c r="F501" s="70" t="s">
        <v>208</v>
      </c>
      <c r="G501" s="59">
        <v>104</v>
      </c>
      <c r="H501" s="59">
        <v>103.73</v>
      </c>
      <c r="I501" s="60">
        <v>0.99740384615384614</v>
      </c>
      <c r="J501" s="66"/>
    </row>
    <row r="502" spans="1:10" ht="47.25">
      <c r="A502" s="52" t="s">
        <v>332</v>
      </c>
      <c r="B502" s="68">
        <v>917</v>
      </c>
      <c r="C502" s="56">
        <v>7</v>
      </c>
      <c r="D502" s="56">
        <v>7</v>
      </c>
      <c r="E502" s="69" t="s">
        <v>331</v>
      </c>
      <c r="F502" s="70" t="s">
        <v>207</v>
      </c>
      <c r="G502" s="59">
        <v>40</v>
      </c>
      <c r="H502" s="59">
        <v>10.82</v>
      </c>
      <c r="I502" s="60">
        <v>0.27050000000000002</v>
      </c>
      <c r="J502" s="66"/>
    </row>
    <row r="503" spans="1:10" ht="31.5">
      <c r="A503" s="52" t="s">
        <v>211</v>
      </c>
      <c r="B503" s="68">
        <v>917</v>
      </c>
      <c r="C503" s="56">
        <v>7</v>
      </c>
      <c r="D503" s="56">
        <v>7</v>
      </c>
      <c r="E503" s="69" t="s">
        <v>331</v>
      </c>
      <c r="F503" s="70" t="s">
        <v>208</v>
      </c>
      <c r="G503" s="59">
        <v>40</v>
      </c>
      <c r="H503" s="59">
        <v>10.82</v>
      </c>
      <c r="I503" s="60">
        <v>0.27050000000000002</v>
      </c>
      <c r="J503" s="66"/>
    </row>
    <row r="504" spans="1:10" ht="47.25">
      <c r="A504" s="52" t="s">
        <v>330</v>
      </c>
      <c r="B504" s="68">
        <v>917</v>
      </c>
      <c r="C504" s="56">
        <v>7</v>
      </c>
      <c r="D504" s="56">
        <v>7</v>
      </c>
      <c r="E504" s="69" t="s">
        <v>329</v>
      </c>
      <c r="F504" s="70" t="s">
        <v>207</v>
      </c>
      <c r="G504" s="59">
        <v>20</v>
      </c>
      <c r="H504" s="59">
        <v>20</v>
      </c>
      <c r="I504" s="60">
        <v>1</v>
      </c>
      <c r="J504" s="66"/>
    </row>
    <row r="505" spans="1:10" ht="31.5">
      <c r="A505" s="52" t="s">
        <v>211</v>
      </c>
      <c r="B505" s="68">
        <v>917</v>
      </c>
      <c r="C505" s="56">
        <v>7</v>
      </c>
      <c r="D505" s="56">
        <v>7</v>
      </c>
      <c r="E505" s="69" t="s">
        <v>329</v>
      </c>
      <c r="F505" s="70" t="s">
        <v>208</v>
      </c>
      <c r="G505" s="59">
        <v>20</v>
      </c>
      <c r="H505" s="59">
        <v>20</v>
      </c>
      <c r="I505" s="60">
        <v>1</v>
      </c>
      <c r="J505" s="66"/>
    </row>
    <row r="506" spans="1:10" ht="31.5">
      <c r="A506" s="52" t="s">
        <v>328</v>
      </c>
      <c r="B506" s="68">
        <v>917</v>
      </c>
      <c r="C506" s="56">
        <v>7</v>
      </c>
      <c r="D506" s="56">
        <v>7</v>
      </c>
      <c r="E506" s="69" t="s">
        <v>327</v>
      </c>
      <c r="F506" s="70" t="s">
        <v>207</v>
      </c>
      <c r="G506" s="59">
        <v>260</v>
      </c>
      <c r="H506" s="59">
        <v>0</v>
      </c>
      <c r="I506" s="60">
        <v>0</v>
      </c>
      <c r="J506" s="66"/>
    </row>
    <row r="507" spans="1:10" ht="31.5">
      <c r="A507" s="52" t="s">
        <v>211</v>
      </c>
      <c r="B507" s="68">
        <v>917</v>
      </c>
      <c r="C507" s="56">
        <v>7</v>
      </c>
      <c r="D507" s="56">
        <v>7</v>
      </c>
      <c r="E507" s="69" t="s">
        <v>327</v>
      </c>
      <c r="F507" s="70" t="s">
        <v>208</v>
      </c>
      <c r="G507" s="59">
        <v>260</v>
      </c>
      <c r="H507" s="59">
        <v>0</v>
      </c>
      <c r="I507" s="60">
        <v>0</v>
      </c>
      <c r="J507" s="66"/>
    </row>
    <row r="508" spans="1:10" ht="78" customHeight="1">
      <c r="A508" s="52" t="s">
        <v>298</v>
      </c>
      <c r="B508" s="68">
        <v>917</v>
      </c>
      <c r="C508" s="56">
        <v>7</v>
      </c>
      <c r="D508" s="56">
        <v>7</v>
      </c>
      <c r="E508" s="69" t="s">
        <v>297</v>
      </c>
      <c r="F508" s="70" t="s">
        <v>207</v>
      </c>
      <c r="G508" s="59">
        <v>64</v>
      </c>
      <c r="H508" s="59">
        <v>55.99</v>
      </c>
      <c r="I508" s="60">
        <v>0.87484375000000003</v>
      </c>
      <c r="J508" s="66"/>
    </row>
    <row r="509" spans="1:10" ht="63">
      <c r="A509" s="52" t="s">
        <v>296</v>
      </c>
      <c r="B509" s="68">
        <v>917</v>
      </c>
      <c r="C509" s="56">
        <v>7</v>
      </c>
      <c r="D509" s="56">
        <v>7</v>
      </c>
      <c r="E509" s="69" t="s">
        <v>295</v>
      </c>
      <c r="F509" s="70" t="s">
        <v>207</v>
      </c>
      <c r="G509" s="59">
        <v>64</v>
      </c>
      <c r="H509" s="59">
        <v>55.99</v>
      </c>
      <c r="I509" s="60">
        <v>0.87484375000000003</v>
      </c>
      <c r="J509" s="66"/>
    </row>
    <row r="510" spans="1:10" ht="47.25">
      <c r="A510" s="52" t="s">
        <v>294</v>
      </c>
      <c r="B510" s="68">
        <v>917</v>
      </c>
      <c r="C510" s="56">
        <v>7</v>
      </c>
      <c r="D510" s="56">
        <v>7</v>
      </c>
      <c r="E510" s="69" t="s">
        <v>292</v>
      </c>
      <c r="F510" s="70" t="s">
        <v>207</v>
      </c>
      <c r="G510" s="59">
        <v>64</v>
      </c>
      <c r="H510" s="59">
        <v>55.99</v>
      </c>
      <c r="I510" s="60">
        <v>0.87484375000000003</v>
      </c>
      <c r="J510" s="66"/>
    </row>
    <row r="511" spans="1:10" ht="31.5">
      <c r="A511" s="52" t="s">
        <v>211</v>
      </c>
      <c r="B511" s="68">
        <v>917</v>
      </c>
      <c r="C511" s="56">
        <v>7</v>
      </c>
      <c r="D511" s="56">
        <v>7</v>
      </c>
      <c r="E511" s="69" t="s">
        <v>292</v>
      </c>
      <c r="F511" s="70" t="s">
        <v>208</v>
      </c>
      <c r="G511" s="59">
        <v>64</v>
      </c>
      <c r="H511" s="59">
        <v>55.99</v>
      </c>
      <c r="I511" s="60">
        <v>0.87484375000000003</v>
      </c>
      <c r="J511" s="66"/>
    </row>
    <row r="512" spans="1:10" s="54" customFormat="1">
      <c r="A512" s="53" t="s">
        <v>688</v>
      </c>
      <c r="B512" s="71">
        <v>917</v>
      </c>
      <c r="C512" s="55">
        <v>9</v>
      </c>
      <c r="D512" s="55">
        <v>0</v>
      </c>
      <c r="E512" s="72" t="s">
        <v>207</v>
      </c>
      <c r="F512" s="73" t="s">
        <v>207</v>
      </c>
      <c r="G512" s="57">
        <v>70</v>
      </c>
      <c r="H512" s="57">
        <v>8.59</v>
      </c>
      <c r="I512" s="58">
        <v>0.12271428571428571</v>
      </c>
      <c r="J512" s="74"/>
    </row>
    <row r="513" spans="1:10" s="54" customFormat="1">
      <c r="A513" s="53" t="s">
        <v>282</v>
      </c>
      <c r="B513" s="71">
        <v>917</v>
      </c>
      <c r="C513" s="55">
        <v>9</v>
      </c>
      <c r="D513" s="55">
        <v>9</v>
      </c>
      <c r="E513" s="72" t="s">
        <v>207</v>
      </c>
      <c r="F513" s="73" t="s">
        <v>207</v>
      </c>
      <c r="G513" s="57">
        <v>70</v>
      </c>
      <c r="H513" s="57">
        <v>8.59</v>
      </c>
      <c r="I513" s="58">
        <v>0.12271428571428571</v>
      </c>
      <c r="J513" s="74"/>
    </row>
    <row r="514" spans="1:10" ht="47.25">
      <c r="A514" s="52" t="s">
        <v>291</v>
      </c>
      <c r="B514" s="68">
        <v>917</v>
      </c>
      <c r="C514" s="56">
        <v>9</v>
      </c>
      <c r="D514" s="56">
        <v>9</v>
      </c>
      <c r="E514" s="69" t="s">
        <v>290</v>
      </c>
      <c r="F514" s="70" t="s">
        <v>207</v>
      </c>
      <c r="G514" s="59">
        <v>70</v>
      </c>
      <c r="H514" s="59">
        <v>8.59</v>
      </c>
      <c r="I514" s="60">
        <v>0.12271428571428571</v>
      </c>
      <c r="J514" s="66"/>
    </row>
    <row r="515" spans="1:10" ht="47.25">
      <c r="A515" s="52" t="s">
        <v>291</v>
      </c>
      <c r="B515" s="68">
        <v>917</v>
      </c>
      <c r="C515" s="56">
        <v>9</v>
      </c>
      <c r="D515" s="56">
        <v>9</v>
      </c>
      <c r="E515" s="69" t="s">
        <v>290</v>
      </c>
      <c r="F515" s="70" t="s">
        <v>207</v>
      </c>
      <c r="G515" s="59">
        <v>70</v>
      </c>
      <c r="H515" s="59">
        <v>8.59</v>
      </c>
      <c r="I515" s="60">
        <v>0.12271428571428571</v>
      </c>
      <c r="J515" s="66"/>
    </row>
    <row r="516" spans="1:10" ht="47.25">
      <c r="A516" s="52" t="s">
        <v>289</v>
      </c>
      <c r="B516" s="68">
        <v>917</v>
      </c>
      <c r="C516" s="56">
        <v>9</v>
      </c>
      <c r="D516" s="56">
        <v>9</v>
      </c>
      <c r="E516" s="69" t="s">
        <v>288</v>
      </c>
      <c r="F516" s="70" t="s">
        <v>207</v>
      </c>
      <c r="G516" s="59">
        <v>70</v>
      </c>
      <c r="H516" s="59">
        <v>8.59</v>
      </c>
      <c r="I516" s="60">
        <v>0.12271428571428571</v>
      </c>
      <c r="J516" s="66"/>
    </row>
    <row r="517" spans="1:10" ht="63">
      <c r="A517" s="52" t="s">
        <v>287</v>
      </c>
      <c r="B517" s="68">
        <v>917</v>
      </c>
      <c r="C517" s="56">
        <v>9</v>
      </c>
      <c r="D517" s="56">
        <v>9</v>
      </c>
      <c r="E517" s="69" t="s">
        <v>285</v>
      </c>
      <c r="F517" s="70" t="s">
        <v>207</v>
      </c>
      <c r="G517" s="59">
        <v>50</v>
      </c>
      <c r="H517" s="59">
        <v>0</v>
      </c>
      <c r="I517" s="60">
        <v>0</v>
      </c>
      <c r="J517" s="66"/>
    </row>
    <row r="518" spans="1:10" ht="31.5">
      <c r="A518" s="52" t="s">
        <v>286</v>
      </c>
      <c r="B518" s="68">
        <v>917</v>
      </c>
      <c r="C518" s="56">
        <v>9</v>
      </c>
      <c r="D518" s="56">
        <v>9</v>
      </c>
      <c r="E518" s="69" t="s">
        <v>285</v>
      </c>
      <c r="F518" s="70" t="s">
        <v>284</v>
      </c>
      <c r="G518" s="59">
        <v>50</v>
      </c>
      <c r="H518" s="59">
        <v>0</v>
      </c>
      <c r="I518" s="60">
        <v>0</v>
      </c>
      <c r="J518" s="66"/>
    </row>
    <row r="519" spans="1:10" ht="47.25">
      <c r="A519" s="52" t="s">
        <v>283</v>
      </c>
      <c r="B519" s="68">
        <v>917</v>
      </c>
      <c r="C519" s="56">
        <v>9</v>
      </c>
      <c r="D519" s="56">
        <v>9</v>
      </c>
      <c r="E519" s="69" t="s">
        <v>281</v>
      </c>
      <c r="F519" s="70" t="s">
        <v>207</v>
      </c>
      <c r="G519" s="59">
        <v>20</v>
      </c>
      <c r="H519" s="59">
        <v>8.59</v>
      </c>
      <c r="I519" s="60">
        <v>0.42949999999999999</v>
      </c>
      <c r="J519" s="66"/>
    </row>
    <row r="520" spans="1:10" ht="31.5">
      <c r="A520" s="52" t="s">
        <v>211</v>
      </c>
      <c r="B520" s="68">
        <v>917</v>
      </c>
      <c r="C520" s="56">
        <v>9</v>
      </c>
      <c r="D520" s="56">
        <v>9</v>
      </c>
      <c r="E520" s="69" t="s">
        <v>281</v>
      </c>
      <c r="F520" s="70" t="s">
        <v>208</v>
      </c>
      <c r="G520" s="59">
        <v>20</v>
      </c>
      <c r="H520" s="59">
        <v>8.59</v>
      </c>
      <c r="I520" s="60">
        <v>0.42949999999999999</v>
      </c>
      <c r="J520" s="66"/>
    </row>
    <row r="521" spans="1:10" s="54" customFormat="1">
      <c r="A521" s="53" t="s">
        <v>681</v>
      </c>
      <c r="B521" s="71">
        <v>917</v>
      </c>
      <c r="C521" s="55">
        <v>10</v>
      </c>
      <c r="D521" s="55">
        <v>0</v>
      </c>
      <c r="E521" s="72" t="s">
        <v>207</v>
      </c>
      <c r="F521" s="73" t="s">
        <v>207</v>
      </c>
      <c r="G521" s="57">
        <v>5614.02</v>
      </c>
      <c r="H521" s="57">
        <v>4462.51</v>
      </c>
      <c r="I521" s="58">
        <v>0.79488673000808685</v>
      </c>
      <c r="J521" s="74"/>
    </row>
    <row r="522" spans="1:10" s="54" customFormat="1">
      <c r="A522" s="53" t="s">
        <v>421</v>
      </c>
      <c r="B522" s="71">
        <v>917</v>
      </c>
      <c r="C522" s="55">
        <v>10</v>
      </c>
      <c r="D522" s="55">
        <v>1</v>
      </c>
      <c r="E522" s="72" t="s">
        <v>207</v>
      </c>
      <c r="F522" s="73" t="s">
        <v>207</v>
      </c>
      <c r="G522" s="57">
        <v>4708.42</v>
      </c>
      <c r="H522" s="57">
        <v>3621.08</v>
      </c>
      <c r="I522" s="58">
        <v>0.76906478181640547</v>
      </c>
      <c r="J522" s="74"/>
    </row>
    <row r="523" spans="1:10" ht="50.45" customHeight="1">
      <c r="A523" s="52" t="s">
        <v>436</v>
      </c>
      <c r="B523" s="68">
        <v>917</v>
      </c>
      <c r="C523" s="56">
        <v>10</v>
      </c>
      <c r="D523" s="56">
        <v>1</v>
      </c>
      <c r="E523" s="69" t="s">
        <v>435</v>
      </c>
      <c r="F523" s="70" t="s">
        <v>207</v>
      </c>
      <c r="G523" s="59">
        <v>4708.42</v>
      </c>
      <c r="H523" s="59">
        <v>3621.08</v>
      </c>
      <c r="I523" s="60">
        <v>0.76906478181640547</v>
      </c>
      <c r="J523" s="66"/>
    </row>
    <row r="524" spans="1:10" ht="47.25">
      <c r="A524" s="52" t="s">
        <v>434</v>
      </c>
      <c r="B524" s="68">
        <v>917</v>
      </c>
      <c r="C524" s="56">
        <v>10</v>
      </c>
      <c r="D524" s="56">
        <v>1</v>
      </c>
      <c r="E524" s="69" t="s">
        <v>433</v>
      </c>
      <c r="F524" s="70" t="s">
        <v>207</v>
      </c>
      <c r="G524" s="59">
        <v>4708.42</v>
      </c>
      <c r="H524" s="59">
        <v>3621.08</v>
      </c>
      <c r="I524" s="60">
        <v>0.76906478181640547</v>
      </c>
      <c r="J524" s="66"/>
    </row>
    <row r="525" spans="1:10" ht="31.5">
      <c r="A525" s="52" t="s">
        <v>424</v>
      </c>
      <c r="B525" s="68">
        <v>917</v>
      </c>
      <c r="C525" s="56">
        <v>10</v>
      </c>
      <c r="D525" s="56">
        <v>1</v>
      </c>
      <c r="E525" s="69" t="s">
        <v>423</v>
      </c>
      <c r="F525" s="70" t="s">
        <v>207</v>
      </c>
      <c r="G525" s="59">
        <v>4708.42</v>
      </c>
      <c r="H525" s="59">
        <v>3621.08</v>
      </c>
      <c r="I525" s="60">
        <v>0.76906478181640547</v>
      </c>
      <c r="J525" s="66"/>
    </row>
    <row r="526" spans="1:10" ht="126">
      <c r="A526" s="52" t="s">
        <v>422</v>
      </c>
      <c r="B526" s="68">
        <v>917</v>
      </c>
      <c r="C526" s="56">
        <v>10</v>
      </c>
      <c r="D526" s="56">
        <v>1</v>
      </c>
      <c r="E526" s="69" t="s">
        <v>420</v>
      </c>
      <c r="F526" s="70" t="s">
        <v>207</v>
      </c>
      <c r="G526" s="59">
        <v>4708.42</v>
      </c>
      <c r="H526" s="59">
        <v>3621.08</v>
      </c>
      <c r="I526" s="60">
        <v>0.76906478181640547</v>
      </c>
      <c r="J526" s="66"/>
    </row>
    <row r="527" spans="1:10" ht="31.5">
      <c r="A527" s="52" t="s">
        <v>286</v>
      </c>
      <c r="B527" s="68">
        <v>917</v>
      </c>
      <c r="C527" s="56">
        <v>10</v>
      </c>
      <c r="D527" s="56">
        <v>1</v>
      </c>
      <c r="E527" s="69" t="s">
        <v>420</v>
      </c>
      <c r="F527" s="70" t="s">
        <v>284</v>
      </c>
      <c r="G527" s="59">
        <v>4708.42</v>
      </c>
      <c r="H527" s="59">
        <v>3621.08</v>
      </c>
      <c r="I527" s="60">
        <v>0.76906478181640547</v>
      </c>
      <c r="J527" s="66"/>
    </row>
    <row r="528" spans="1:10" s="54" customFormat="1">
      <c r="A528" s="53" t="s">
        <v>300</v>
      </c>
      <c r="B528" s="71">
        <v>917</v>
      </c>
      <c r="C528" s="55">
        <v>10</v>
      </c>
      <c r="D528" s="55">
        <v>3</v>
      </c>
      <c r="E528" s="72" t="s">
        <v>207</v>
      </c>
      <c r="F528" s="73" t="s">
        <v>207</v>
      </c>
      <c r="G528" s="57">
        <v>800.6</v>
      </c>
      <c r="H528" s="57">
        <v>791.43</v>
      </c>
      <c r="I528" s="58">
        <v>0.98854609043217578</v>
      </c>
      <c r="J528" s="74"/>
    </row>
    <row r="529" spans="1:10" ht="63">
      <c r="A529" s="52" t="s">
        <v>340</v>
      </c>
      <c r="B529" s="68">
        <v>917</v>
      </c>
      <c r="C529" s="56">
        <v>10</v>
      </c>
      <c r="D529" s="56">
        <v>3</v>
      </c>
      <c r="E529" s="69" t="s">
        <v>339</v>
      </c>
      <c r="F529" s="70" t="s">
        <v>207</v>
      </c>
      <c r="G529" s="59">
        <v>800.6</v>
      </c>
      <c r="H529" s="59">
        <v>791.43</v>
      </c>
      <c r="I529" s="60">
        <v>0.98854609043217578</v>
      </c>
      <c r="J529" s="66"/>
    </row>
    <row r="530" spans="1:10" ht="31.5">
      <c r="A530" s="52" t="s">
        <v>307</v>
      </c>
      <c r="B530" s="68">
        <v>917</v>
      </c>
      <c r="C530" s="56">
        <v>10</v>
      </c>
      <c r="D530" s="56">
        <v>3</v>
      </c>
      <c r="E530" s="69" t="s">
        <v>306</v>
      </c>
      <c r="F530" s="70" t="s">
        <v>207</v>
      </c>
      <c r="G530" s="59">
        <v>800.6</v>
      </c>
      <c r="H530" s="59">
        <v>791.43</v>
      </c>
      <c r="I530" s="60">
        <v>0.98854609043217578</v>
      </c>
      <c r="J530" s="66"/>
    </row>
    <row r="531" spans="1:10" ht="47.25">
      <c r="A531" s="52" t="s">
        <v>305</v>
      </c>
      <c r="B531" s="68">
        <v>917</v>
      </c>
      <c r="C531" s="56">
        <v>10</v>
      </c>
      <c r="D531" s="56">
        <v>3</v>
      </c>
      <c r="E531" s="69" t="s">
        <v>304</v>
      </c>
      <c r="F531" s="70" t="s">
        <v>207</v>
      </c>
      <c r="G531" s="59">
        <v>800.6</v>
      </c>
      <c r="H531" s="59">
        <v>791.43</v>
      </c>
      <c r="I531" s="60">
        <v>0.98854609043217578</v>
      </c>
      <c r="J531" s="66"/>
    </row>
    <row r="532" spans="1:10" ht="78.75">
      <c r="A532" s="52" t="s">
        <v>303</v>
      </c>
      <c r="B532" s="68">
        <v>917</v>
      </c>
      <c r="C532" s="56">
        <v>10</v>
      </c>
      <c r="D532" s="56">
        <v>3</v>
      </c>
      <c r="E532" s="69" t="s">
        <v>302</v>
      </c>
      <c r="F532" s="70" t="s">
        <v>207</v>
      </c>
      <c r="G532" s="59">
        <v>23</v>
      </c>
      <c r="H532" s="59">
        <v>13.83</v>
      </c>
      <c r="I532" s="60">
        <v>0.60130434782608699</v>
      </c>
      <c r="J532" s="66"/>
    </row>
    <row r="533" spans="1:10" ht="31.5">
      <c r="A533" s="52" t="s">
        <v>286</v>
      </c>
      <c r="B533" s="68">
        <v>917</v>
      </c>
      <c r="C533" s="56">
        <v>10</v>
      </c>
      <c r="D533" s="56">
        <v>3</v>
      </c>
      <c r="E533" s="69" t="s">
        <v>302</v>
      </c>
      <c r="F533" s="70" t="s">
        <v>284</v>
      </c>
      <c r="G533" s="59">
        <v>23</v>
      </c>
      <c r="H533" s="59">
        <v>13.83</v>
      </c>
      <c r="I533" s="60">
        <v>0.60130434782608699</v>
      </c>
      <c r="J533" s="66"/>
    </row>
    <row r="534" spans="1:10" ht="31.5">
      <c r="A534" s="52" t="s">
        <v>301</v>
      </c>
      <c r="B534" s="68">
        <v>917</v>
      </c>
      <c r="C534" s="56">
        <v>10</v>
      </c>
      <c r="D534" s="56">
        <v>3</v>
      </c>
      <c r="E534" s="69" t="s">
        <v>299</v>
      </c>
      <c r="F534" s="70" t="s">
        <v>207</v>
      </c>
      <c r="G534" s="59">
        <v>777.6</v>
      </c>
      <c r="H534" s="59">
        <v>777.6</v>
      </c>
      <c r="I534" s="60">
        <v>1</v>
      </c>
      <c r="J534" s="66"/>
    </row>
    <row r="535" spans="1:10" ht="31.5">
      <c r="A535" s="52" t="s">
        <v>286</v>
      </c>
      <c r="B535" s="68">
        <v>917</v>
      </c>
      <c r="C535" s="56">
        <v>10</v>
      </c>
      <c r="D535" s="56">
        <v>3</v>
      </c>
      <c r="E535" s="69" t="s">
        <v>299</v>
      </c>
      <c r="F535" s="70" t="s">
        <v>284</v>
      </c>
      <c r="G535" s="59">
        <v>777.6</v>
      </c>
      <c r="H535" s="59">
        <v>777.6</v>
      </c>
      <c r="I535" s="60">
        <v>1</v>
      </c>
      <c r="J535" s="66"/>
    </row>
    <row r="536" spans="1:10" s="54" customFormat="1" ht="31.5">
      <c r="A536" s="53" t="s">
        <v>246</v>
      </c>
      <c r="B536" s="71">
        <v>917</v>
      </c>
      <c r="C536" s="55">
        <v>10</v>
      </c>
      <c r="D536" s="55">
        <v>6</v>
      </c>
      <c r="E536" s="72" t="s">
        <v>207</v>
      </c>
      <c r="F536" s="73" t="s">
        <v>207</v>
      </c>
      <c r="G536" s="57">
        <v>105</v>
      </c>
      <c r="H536" s="57">
        <v>50</v>
      </c>
      <c r="I536" s="58">
        <v>0.47619047619047616</v>
      </c>
      <c r="J536" s="74"/>
    </row>
    <row r="537" spans="1:10" ht="48.6" customHeight="1">
      <c r="A537" s="52" t="s">
        <v>280</v>
      </c>
      <c r="B537" s="68">
        <v>917</v>
      </c>
      <c r="C537" s="56">
        <v>10</v>
      </c>
      <c r="D537" s="56">
        <v>6</v>
      </c>
      <c r="E537" s="69" t="s">
        <v>279</v>
      </c>
      <c r="F537" s="70" t="s">
        <v>207</v>
      </c>
      <c r="G537" s="59">
        <v>105</v>
      </c>
      <c r="H537" s="59">
        <v>50</v>
      </c>
      <c r="I537" s="60">
        <v>0.47619047619047616</v>
      </c>
      <c r="J537" s="66"/>
    </row>
    <row r="538" spans="1:10" ht="63">
      <c r="A538" s="52" t="s">
        <v>278</v>
      </c>
      <c r="B538" s="68">
        <v>917</v>
      </c>
      <c r="C538" s="56">
        <v>10</v>
      </c>
      <c r="D538" s="56">
        <v>6</v>
      </c>
      <c r="E538" s="69" t="s">
        <v>277</v>
      </c>
      <c r="F538" s="70" t="s">
        <v>207</v>
      </c>
      <c r="G538" s="59">
        <v>5</v>
      </c>
      <c r="H538" s="59">
        <v>0</v>
      </c>
      <c r="I538" s="60">
        <v>0</v>
      </c>
      <c r="J538" s="66"/>
    </row>
    <row r="539" spans="1:10" ht="94.5">
      <c r="A539" s="52" t="s">
        <v>265</v>
      </c>
      <c r="B539" s="68">
        <v>917</v>
      </c>
      <c r="C539" s="56">
        <v>10</v>
      </c>
      <c r="D539" s="56">
        <v>6</v>
      </c>
      <c r="E539" s="69" t="s">
        <v>264</v>
      </c>
      <c r="F539" s="70" t="s">
        <v>207</v>
      </c>
      <c r="G539" s="59">
        <v>5</v>
      </c>
      <c r="H539" s="59">
        <v>0</v>
      </c>
      <c r="I539" s="60">
        <v>0</v>
      </c>
      <c r="J539" s="66"/>
    </row>
    <row r="540" spans="1:10" ht="31.5">
      <c r="A540" s="52" t="s">
        <v>263</v>
      </c>
      <c r="B540" s="68">
        <v>917</v>
      </c>
      <c r="C540" s="56">
        <v>10</v>
      </c>
      <c r="D540" s="56">
        <v>6</v>
      </c>
      <c r="E540" s="69" t="s">
        <v>262</v>
      </c>
      <c r="F540" s="70" t="s">
        <v>207</v>
      </c>
      <c r="G540" s="59">
        <v>5</v>
      </c>
      <c r="H540" s="59">
        <v>0</v>
      </c>
      <c r="I540" s="60">
        <v>0</v>
      </c>
      <c r="J540" s="66"/>
    </row>
    <row r="541" spans="1:10" ht="31.5">
      <c r="A541" s="52" t="s">
        <v>211</v>
      </c>
      <c r="B541" s="68">
        <v>917</v>
      </c>
      <c r="C541" s="56">
        <v>10</v>
      </c>
      <c r="D541" s="56">
        <v>6</v>
      </c>
      <c r="E541" s="69" t="s">
        <v>262</v>
      </c>
      <c r="F541" s="70" t="s">
        <v>208</v>
      </c>
      <c r="G541" s="59">
        <v>5</v>
      </c>
      <c r="H541" s="59">
        <v>0</v>
      </c>
      <c r="I541" s="60">
        <v>0</v>
      </c>
      <c r="J541" s="66"/>
    </row>
    <row r="542" spans="1:10" ht="63">
      <c r="A542" s="52" t="s">
        <v>261</v>
      </c>
      <c r="B542" s="68">
        <v>917</v>
      </c>
      <c r="C542" s="56">
        <v>10</v>
      </c>
      <c r="D542" s="56">
        <v>6</v>
      </c>
      <c r="E542" s="69" t="s">
        <v>260</v>
      </c>
      <c r="F542" s="70" t="s">
        <v>207</v>
      </c>
      <c r="G542" s="59">
        <v>100</v>
      </c>
      <c r="H542" s="59">
        <v>50</v>
      </c>
      <c r="I542" s="60">
        <v>0.5</v>
      </c>
      <c r="J542" s="66"/>
    </row>
    <row r="543" spans="1:10" ht="47.25">
      <c r="A543" s="52" t="s">
        <v>259</v>
      </c>
      <c r="B543" s="68">
        <v>917</v>
      </c>
      <c r="C543" s="56">
        <v>10</v>
      </c>
      <c r="D543" s="56">
        <v>6</v>
      </c>
      <c r="E543" s="69" t="s">
        <v>258</v>
      </c>
      <c r="F543" s="70" t="s">
        <v>207</v>
      </c>
      <c r="G543" s="59">
        <v>100</v>
      </c>
      <c r="H543" s="59">
        <v>50</v>
      </c>
      <c r="I543" s="60">
        <v>0.5</v>
      </c>
      <c r="J543" s="66"/>
    </row>
    <row r="544" spans="1:10" ht="31.5">
      <c r="A544" s="52" t="s">
        <v>257</v>
      </c>
      <c r="B544" s="68">
        <v>917</v>
      </c>
      <c r="C544" s="56">
        <v>10</v>
      </c>
      <c r="D544" s="56">
        <v>6</v>
      </c>
      <c r="E544" s="69" t="s">
        <v>256</v>
      </c>
      <c r="F544" s="70" t="s">
        <v>207</v>
      </c>
      <c r="G544" s="59">
        <v>5</v>
      </c>
      <c r="H544" s="59">
        <v>5</v>
      </c>
      <c r="I544" s="60">
        <v>1</v>
      </c>
      <c r="J544" s="66"/>
    </row>
    <row r="545" spans="1:10" ht="31.5">
      <c r="A545" s="52" t="s">
        <v>211</v>
      </c>
      <c r="B545" s="68">
        <v>917</v>
      </c>
      <c r="C545" s="56">
        <v>10</v>
      </c>
      <c r="D545" s="56">
        <v>6</v>
      </c>
      <c r="E545" s="69" t="s">
        <v>256</v>
      </c>
      <c r="F545" s="70" t="s">
        <v>208</v>
      </c>
      <c r="G545" s="59">
        <v>5</v>
      </c>
      <c r="H545" s="59">
        <v>5</v>
      </c>
      <c r="I545" s="60">
        <v>1</v>
      </c>
      <c r="J545" s="66"/>
    </row>
    <row r="546" spans="1:10" ht="47.25">
      <c r="A546" s="52" t="s">
        <v>255</v>
      </c>
      <c r="B546" s="68">
        <v>917</v>
      </c>
      <c r="C546" s="56">
        <v>10</v>
      </c>
      <c r="D546" s="56">
        <v>6</v>
      </c>
      <c r="E546" s="69" t="s">
        <v>254</v>
      </c>
      <c r="F546" s="70" t="s">
        <v>207</v>
      </c>
      <c r="G546" s="59">
        <v>13</v>
      </c>
      <c r="H546" s="59">
        <v>13</v>
      </c>
      <c r="I546" s="60">
        <v>1</v>
      </c>
      <c r="J546" s="66"/>
    </row>
    <row r="547" spans="1:10" ht="31.5">
      <c r="A547" s="52" t="s">
        <v>211</v>
      </c>
      <c r="B547" s="68">
        <v>917</v>
      </c>
      <c r="C547" s="56">
        <v>10</v>
      </c>
      <c r="D547" s="56">
        <v>6</v>
      </c>
      <c r="E547" s="69" t="s">
        <v>254</v>
      </c>
      <c r="F547" s="70" t="s">
        <v>208</v>
      </c>
      <c r="G547" s="59">
        <v>13</v>
      </c>
      <c r="H547" s="59">
        <v>13</v>
      </c>
      <c r="I547" s="60">
        <v>1</v>
      </c>
      <c r="J547" s="66"/>
    </row>
    <row r="548" spans="1:10" ht="31.5">
      <c r="A548" s="52" t="s">
        <v>253</v>
      </c>
      <c r="B548" s="68">
        <v>917</v>
      </c>
      <c r="C548" s="56">
        <v>10</v>
      </c>
      <c r="D548" s="56">
        <v>6</v>
      </c>
      <c r="E548" s="69" t="s">
        <v>252</v>
      </c>
      <c r="F548" s="70" t="s">
        <v>207</v>
      </c>
      <c r="G548" s="59">
        <v>30</v>
      </c>
      <c r="H548" s="59">
        <v>30</v>
      </c>
      <c r="I548" s="60">
        <v>1</v>
      </c>
      <c r="J548" s="66"/>
    </row>
    <row r="549" spans="1:10" ht="31.5">
      <c r="A549" s="52" t="s">
        <v>211</v>
      </c>
      <c r="B549" s="68">
        <v>917</v>
      </c>
      <c r="C549" s="56">
        <v>10</v>
      </c>
      <c r="D549" s="56">
        <v>6</v>
      </c>
      <c r="E549" s="69" t="s">
        <v>252</v>
      </c>
      <c r="F549" s="70" t="s">
        <v>208</v>
      </c>
      <c r="G549" s="59">
        <v>30</v>
      </c>
      <c r="H549" s="59">
        <v>30</v>
      </c>
      <c r="I549" s="60">
        <v>1</v>
      </c>
      <c r="J549" s="66"/>
    </row>
    <row r="550" spans="1:10" ht="31.5">
      <c r="A550" s="52" t="s">
        <v>251</v>
      </c>
      <c r="B550" s="68">
        <v>917</v>
      </c>
      <c r="C550" s="56">
        <v>10</v>
      </c>
      <c r="D550" s="56">
        <v>6</v>
      </c>
      <c r="E550" s="69" t="s">
        <v>250</v>
      </c>
      <c r="F550" s="70" t="s">
        <v>207</v>
      </c>
      <c r="G550" s="59">
        <v>39</v>
      </c>
      <c r="H550" s="59">
        <v>0</v>
      </c>
      <c r="I550" s="60">
        <v>0</v>
      </c>
      <c r="J550" s="66"/>
    </row>
    <row r="551" spans="1:10" ht="31.5">
      <c r="A551" s="52" t="s">
        <v>211</v>
      </c>
      <c r="B551" s="68">
        <v>917</v>
      </c>
      <c r="C551" s="56">
        <v>10</v>
      </c>
      <c r="D551" s="56">
        <v>6</v>
      </c>
      <c r="E551" s="69" t="s">
        <v>250</v>
      </c>
      <c r="F551" s="70" t="s">
        <v>208</v>
      </c>
      <c r="G551" s="59">
        <v>39</v>
      </c>
      <c r="H551" s="59">
        <v>0</v>
      </c>
      <c r="I551" s="60">
        <v>0</v>
      </c>
      <c r="J551" s="66"/>
    </row>
    <row r="552" spans="1:10" ht="31.5">
      <c r="A552" s="52" t="s">
        <v>249</v>
      </c>
      <c r="B552" s="68">
        <v>917</v>
      </c>
      <c r="C552" s="56">
        <v>10</v>
      </c>
      <c r="D552" s="56">
        <v>6</v>
      </c>
      <c r="E552" s="69" t="s">
        <v>248</v>
      </c>
      <c r="F552" s="70" t="s">
        <v>207</v>
      </c>
      <c r="G552" s="59">
        <v>2</v>
      </c>
      <c r="H552" s="59">
        <v>0</v>
      </c>
      <c r="I552" s="60">
        <v>0</v>
      </c>
      <c r="J552" s="66"/>
    </row>
    <row r="553" spans="1:10" ht="31.5">
      <c r="A553" s="52" t="s">
        <v>211</v>
      </c>
      <c r="B553" s="68">
        <v>917</v>
      </c>
      <c r="C553" s="56">
        <v>10</v>
      </c>
      <c r="D553" s="56">
        <v>6</v>
      </c>
      <c r="E553" s="69" t="s">
        <v>248</v>
      </c>
      <c r="F553" s="70" t="s">
        <v>208</v>
      </c>
      <c r="G553" s="59">
        <v>2</v>
      </c>
      <c r="H553" s="59">
        <v>0</v>
      </c>
      <c r="I553" s="60">
        <v>0</v>
      </c>
      <c r="J553" s="66"/>
    </row>
    <row r="554" spans="1:10" ht="31.5">
      <c r="A554" s="52" t="s">
        <v>247</v>
      </c>
      <c r="B554" s="68">
        <v>917</v>
      </c>
      <c r="C554" s="56">
        <v>10</v>
      </c>
      <c r="D554" s="56">
        <v>6</v>
      </c>
      <c r="E554" s="69" t="s">
        <v>245</v>
      </c>
      <c r="F554" s="70" t="s">
        <v>207</v>
      </c>
      <c r="G554" s="59">
        <v>11</v>
      </c>
      <c r="H554" s="59">
        <v>2</v>
      </c>
      <c r="I554" s="60">
        <v>0.18181818181818182</v>
      </c>
      <c r="J554" s="66"/>
    </row>
    <row r="555" spans="1:10" ht="31.5">
      <c r="A555" s="52" t="s">
        <v>211</v>
      </c>
      <c r="B555" s="68">
        <v>917</v>
      </c>
      <c r="C555" s="56">
        <v>10</v>
      </c>
      <c r="D555" s="56">
        <v>6</v>
      </c>
      <c r="E555" s="69" t="s">
        <v>245</v>
      </c>
      <c r="F555" s="70" t="s">
        <v>208</v>
      </c>
      <c r="G555" s="59">
        <v>11</v>
      </c>
      <c r="H555" s="59">
        <v>2</v>
      </c>
      <c r="I555" s="60">
        <v>0.18181818181818182</v>
      </c>
      <c r="J555" s="66"/>
    </row>
    <row r="556" spans="1:10" s="54" customFormat="1">
      <c r="A556" s="53" t="s">
        <v>680</v>
      </c>
      <c r="B556" s="71">
        <v>917</v>
      </c>
      <c r="C556" s="55">
        <v>11</v>
      </c>
      <c r="D556" s="55">
        <v>0</v>
      </c>
      <c r="E556" s="72" t="s">
        <v>207</v>
      </c>
      <c r="F556" s="73" t="s">
        <v>207</v>
      </c>
      <c r="G556" s="57">
        <v>1162.8</v>
      </c>
      <c r="H556" s="57">
        <v>260.89</v>
      </c>
      <c r="I556" s="58">
        <v>0.22436360509115927</v>
      </c>
      <c r="J556" s="74"/>
    </row>
    <row r="557" spans="1:10" s="54" customFormat="1">
      <c r="A557" s="53" t="s">
        <v>309</v>
      </c>
      <c r="B557" s="71">
        <v>917</v>
      </c>
      <c r="C557" s="55">
        <v>11</v>
      </c>
      <c r="D557" s="55">
        <v>1</v>
      </c>
      <c r="E557" s="72" t="s">
        <v>207</v>
      </c>
      <c r="F557" s="73" t="s">
        <v>207</v>
      </c>
      <c r="G557" s="57">
        <v>1162.8</v>
      </c>
      <c r="H557" s="57">
        <v>260.89</v>
      </c>
      <c r="I557" s="58">
        <v>0.22436360509115927</v>
      </c>
      <c r="J557" s="74"/>
    </row>
    <row r="558" spans="1:10" ht="63">
      <c r="A558" s="52" t="s">
        <v>340</v>
      </c>
      <c r="B558" s="68">
        <v>917</v>
      </c>
      <c r="C558" s="56">
        <v>11</v>
      </c>
      <c r="D558" s="56">
        <v>1</v>
      </c>
      <c r="E558" s="69" t="s">
        <v>339</v>
      </c>
      <c r="F558" s="70" t="s">
        <v>207</v>
      </c>
      <c r="G558" s="59">
        <v>1162.8</v>
      </c>
      <c r="H558" s="59">
        <v>260.89</v>
      </c>
      <c r="I558" s="60">
        <v>0.22436360509115927</v>
      </c>
      <c r="J558" s="66"/>
    </row>
    <row r="559" spans="1:10" ht="63">
      <c r="A559" s="52" t="s">
        <v>326</v>
      </c>
      <c r="B559" s="68">
        <v>917</v>
      </c>
      <c r="C559" s="56">
        <v>11</v>
      </c>
      <c r="D559" s="56">
        <v>1</v>
      </c>
      <c r="E559" s="69" t="s">
        <v>325</v>
      </c>
      <c r="F559" s="70" t="s">
        <v>207</v>
      </c>
      <c r="G559" s="59">
        <v>1162.8</v>
      </c>
      <c r="H559" s="59">
        <v>260.89</v>
      </c>
      <c r="I559" s="60">
        <v>0.22436360509115927</v>
      </c>
      <c r="J559" s="66"/>
    </row>
    <row r="560" spans="1:10" ht="47.25">
      <c r="A560" s="52" t="s">
        <v>324</v>
      </c>
      <c r="B560" s="68">
        <v>917</v>
      </c>
      <c r="C560" s="56">
        <v>11</v>
      </c>
      <c r="D560" s="56">
        <v>1</v>
      </c>
      <c r="E560" s="69" t="s">
        <v>323</v>
      </c>
      <c r="F560" s="70" t="s">
        <v>207</v>
      </c>
      <c r="G560" s="59">
        <v>263.8</v>
      </c>
      <c r="H560" s="59">
        <v>260.89</v>
      </c>
      <c r="I560" s="60">
        <v>0.9889689158453373</v>
      </c>
      <c r="J560" s="66"/>
    </row>
    <row r="561" spans="1:10" ht="47.25">
      <c r="A561" s="52" t="s">
        <v>322</v>
      </c>
      <c r="B561" s="68">
        <v>917</v>
      </c>
      <c r="C561" s="56">
        <v>11</v>
      </c>
      <c r="D561" s="56">
        <v>1</v>
      </c>
      <c r="E561" s="69" t="s">
        <v>321</v>
      </c>
      <c r="F561" s="70" t="s">
        <v>207</v>
      </c>
      <c r="G561" s="59">
        <v>241.8</v>
      </c>
      <c r="H561" s="59">
        <v>241.57</v>
      </c>
      <c r="I561" s="60">
        <v>0.99904880066170376</v>
      </c>
      <c r="J561" s="66"/>
    </row>
    <row r="562" spans="1:10" ht="31.5">
      <c r="A562" s="52" t="s">
        <v>211</v>
      </c>
      <c r="B562" s="68">
        <v>917</v>
      </c>
      <c r="C562" s="56">
        <v>11</v>
      </c>
      <c r="D562" s="56">
        <v>1</v>
      </c>
      <c r="E562" s="69" t="s">
        <v>321</v>
      </c>
      <c r="F562" s="70" t="s">
        <v>208</v>
      </c>
      <c r="G562" s="59">
        <v>241.8</v>
      </c>
      <c r="H562" s="59">
        <v>241.57</v>
      </c>
      <c r="I562" s="60">
        <v>0.99904880066170376</v>
      </c>
      <c r="J562" s="66"/>
    </row>
    <row r="563" spans="1:10" ht="47.25">
      <c r="A563" s="52" t="s">
        <v>320</v>
      </c>
      <c r="B563" s="68">
        <v>917</v>
      </c>
      <c r="C563" s="56">
        <v>11</v>
      </c>
      <c r="D563" s="56">
        <v>1</v>
      </c>
      <c r="E563" s="69" t="s">
        <v>319</v>
      </c>
      <c r="F563" s="70" t="s">
        <v>207</v>
      </c>
      <c r="G563" s="59">
        <v>12</v>
      </c>
      <c r="H563" s="59">
        <v>9.32</v>
      </c>
      <c r="I563" s="60">
        <v>0.77666666666666673</v>
      </c>
      <c r="J563" s="66"/>
    </row>
    <row r="564" spans="1:10" ht="31.5">
      <c r="A564" s="52" t="s">
        <v>211</v>
      </c>
      <c r="B564" s="68">
        <v>917</v>
      </c>
      <c r="C564" s="56">
        <v>11</v>
      </c>
      <c r="D564" s="56">
        <v>1</v>
      </c>
      <c r="E564" s="69" t="s">
        <v>319</v>
      </c>
      <c r="F564" s="70" t="s">
        <v>208</v>
      </c>
      <c r="G564" s="59">
        <v>12</v>
      </c>
      <c r="H564" s="59">
        <v>9.32</v>
      </c>
      <c r="I564" s="60">
        <v>0.77666666666666673</v>
      </c>
      <c r="J564" s="66"/>
    </row>
    <row r="565" spans="1:10" ht="63">
      <c r="A565" s="52" t="s">
        <v>318</v>
      </c>
      <c r="B565" s="68">
        <v>917</v>
      </c>
      <c r="C565" s="56">
        <v>11</v>
      </c>
      <c r="D565" s="56">
        <v>1</v>
      </c>
      <c r="E565" s="69" t="s">
        <v>317</v>
      </c>
      <c r="F565" s="70" t="s">
        <v>207</v>
      </c>
      <c r="G565" s="59">
        <v>10</v>
      </c>
      <c r="H565" s="59">
        <v>10</v>
      </c>
      <c r="I565" s="60">
        <v>1</v>
      </c>
      <c r="J565" s="66"/>
    </row>
    <row r="566" spans="1:10" ht="31.5">
      <c r="A566" s="52" t="s">
        <v>211</v>
      </c>
      <c r="B566" s="68">
        <v>917</v>
      </c>
      <c r="C566" s="56">
        <v>11</v>
      </c>
      <c r="D566" s="56">
        <v>1</v>
      </c>
      <c r="E566" s="69" t="s">
        <v>317</v>
      </c>
      <c r="F566" s="70" t="s">
        <v>208</v>
      </c>
      <c r="G566" s="59">
        <v>10</v>
      </c>
      <c r="H566" s="59">
        <v>10</v>
      </c>
      <c r="I566" s="60">
        <v>1</v>
      </c>
      <c r="J566" s="66"/>
    </row>
    <row r="567" spans="1:10" ht="47.25">
      <c r="A567" s="52" t="s">
        <v>314</v>
      </c>
      <c r="B567" s="68">
        <v>917</v>
      </c>
      <c r="C567" s="56">
        <v>11</v>
      </c>
      <c r="D567" s="56">
        <v>1</v>
      </c>
      <c r="E567" s="69" t="s">
        <v>313</v>
      </c>
      <c r="F567" s="70" t="s">
        <v>207</v>
      </c>
      <c r="G567" s="59">
        <v>899</v>
      </c>
      <c r="H567" s="59">
        <v>0</v>
      </c>
      <c r="I567" s="60">
        <v>0</v>
      </c>
      <c r="J567" s="66"/>
    </row>
    <row r="568" spans="1:10" ht="47.25">
      <c r="A568" s="52" t="s">
        <v>312</v>
      </c>
      <c r="B568" s="68">
        <v>917</v>
      </c>
      <c r="C568" s="56">
        <v>11</v>
      </c>
      <c r="D568" s="56">
        <v>1</v>
      </c>
      <c r="E568" s="69" t="s">
        <v>311</v>
      </c>
      <c r="F568" s="70" t="s">
        <v>207</v>
      </c>
      <c r="G568" s="59">
        <v>74</v>
      </c>
      <c r="H568" s="59">
        <v>0</v>
      </c>
      <c r="I568" s="60">
        <v>0</v>
      </c>
      <c r="J568" s="66"/>
    </row>
    <row r="569" spans="1:10" ht="31.5">
      <c r="A569" s="52" t="s">
        <v>211</v>
      </c>
      <c r="B569" s="68">
        <v>917</v>
      </c>
      <c r="C569" s="56">
        <v>11</v>
      </c>
      <c r="D569" s="56">
        <v>1</v>
      </c>
      <c r="E569" s="69" t="s">
        <v>311</v>
      </c>
      <c r="F569" s="70" t="s">
        <v>208</v>
      </c>
      <c r="G569" s="59">
        <v>74</v>
      </c>
      <c r="H569" s="59">
        <v>0</v>
      </c>
      <c r="I569" s="60">
        <v>0</v>
      </c>
      <c r="J569" s="66"/>
    </row>
    <row r="570" spans="1:10" ht="63">
      <c r="A570" s="52" t="s">
        <v>310</v>
      </c>
      <c r="B570" s="68">
        <v>917</v>
      </c>
      <c r="C570" s="56">
        <v>11</v>
      </c>
      <c r="D570" s="56">
        <v>1</v>
      </c>
      <c r="E570" s="69" t="s">
        <v>308</v>
      </c>
      <c r="F570" s="70" t="s">
        <v>207</v>
      </c>
      <c r="G570" s="59">
        <v>825</v>
      </c>
      <c r="H570" s="59">
        <v>0</v>
      </c>
      <c r="I570" s="60">
        <v>0</v>
      </c>
      <c r="J570" s="66"/>
    </row>
    <row r="571" spans="1:10" ht="31.5">
      <c r="A571" s="52" t="s">
        <v>211</v>
      </c>
      <c r="B571" s="68">
        <v>917</v>
      </c>
      <c r="C571" s="56">
        <v>11</v>
      </c>
      <c r="D571" s="56">
        <v>1</v>
      </c>
      <c r="E571" s="69" t="s">
        <v>308</v>
      </c>
      <c r="F571" s="70" t="s">
        <v>208</v>
      </c>
      <c r="G571" s="59">
        <v>825</v>
      </c>
      <c r="H571" s="59">
        <v>0</v>
      </c>
      <c r="I571" s="60">
        <v>0</v>
      </c>
      <c r="J571" s="66"/>
    </row>
    <row r="572" spans="1:10" s="54" customFormat="1" ht="47.25">
      <c r="A572" s="53" t="s">
        <v>687</v>
      </c>
      <c r="B572" s="71">
        <v>918</v>
      </c>
      <c r="C572" s="55">
        <v>0</v>
      </c>
      <c r="D572" s="55">
        <v>0</v>
      </c>
      <c r="E572" s="72" t="s">
        <v>207</v>
      </c>
      <c r="F572" s="73" t="s">
        <v>207</v>
      </c>
      <c r="G572" s="57">
        <v>65418.06</v>
      </c>
      <c r="H572" s="57">
        <v>33887.11</v>
      </c>
      <c r="I572" s="58">
        <v>0.51800848267282773</v>
      </c>
      <c r="J572" s="74"/>
    </row>
    <row r="573" spans="1:10" s="54" customFormat="1" ht="31.5">
      <c r="A573" s="53" t="s">
        <v>686</v>
      </c>
      <c r="B573" s="71">
        <v>918</v>
      </c>
      <c r="C573" s="55">
        <v>3</v>
      </c>
      <c r="D573" s="55">
        <v>0</v>
      </c>
      <c r="E573" s="72" t="s">
        <v>207</v>
      </c>
      <c r="F573" s="73" t="s">
        <v>207</v>
      </c>
      <c r="G573" s="57">
        <v>3238.74</v>
      </c>
      <c r="H573" s="57">
        <v>1408.95</v>
      </c>
      <c r="I573" s="58">
        <v>0.43503028955705003</v>
      </c>
      <c r="J573" s="74"/>
    </row>
    <row r="574" spans="1:10" s="54" customFormat="1" ht="47.25">
      <c r="A574" s="53" t="s">
        <v>342</v>
      </c>
      <c r="B574" s="71">
        <v>918</v>
      </c>
      <c r="C574" s="55">
        <v>3</v>
      </c>
      <c r="D574" s="55">
        <v>14</v>
      </c>
      <c r="E574" s="72" t="s">
        <v>207</v>
      </c>
      <c r="F574" s="73" t="s">
        <v>207</v>
      </c>
      <c r="G574" s="57">
        <v>3238.74</v>
      </c>
      <c r="H574" s="57">
        <v>1408.95</v>
      </c>
      <c r="I574" s="58">
        <v>0.43503028955705003</v>
      </c>
      <c r="J574" s="74"/>
    </row>
    <row r="575" spans="1:10" ht="63">
      <c r="A575" s="52" t="s">
        <v>381</v>
      </c>
      <c r="B575" s="68">
        <v>918</v>
      </c>
      <c r="C575" s="56">
        <v>3</v>
      </c>
      <c r="D575" s="56">
        <v>14</v>
      </c>
      <c r="E575" s="69" t="s">
        <v>380</v>
      </c>
      <c r="F575" s="70" t="s">
        <v>207</v>
      </c>
      <c r="G575" s="59">
        <v>3238.74</v>
      </c>
      <c r="H575" s="59">
        <v>1408.95</v>
      </c>
      <c r="I575" s="60">
        <v>0.43503028955705003</v>
      </c>
      <c r="J575" s="66"/>
    </row>
    <row r="576" spans="1:10" ht="31.5">
      <c r="A576" s="52" t="s">
        <v>358</v>
      </c>
      <c r="B576" s="68">
        <v>918</v>
      </c>
      <c r="C576" s="56">
        <v>3</v>
      </c>
      <c r="D576" s="56">
        <v>14</v>
      </c>
      <c r="E576" s="69" t="s">
        <v>357</v>
      </c>
      <c r="F576" s="70" t="s">
        <v>207</v>
      </c>
      <c r="G576" s="59">
        <v>3238.74</v>
      </c>
      <c r="H576" s="59">
        <v>1408.95</v>
      </c>
      <c r="I576" s="60">
        <v>0.43503028955705003</v>
      </c>
      <c r="J576" s="66"/>
    </row>
    <row r="577" spans="1:10" ht="63">
      <c r="A577" s="52" t="s">
        <v>347</v>
      </c>
      <c r="B577" s="68">
        <v>918</v>
      </c>
      <c r="C577" s="56">
        <v>3</v>
      </c>
      <c r="D577" s="56">
        <v>14</v>
      </c>
      <c r="E577" s="69" t="s">
        <v>346</v>
      </c>
      <c r="F577" s="70" t="s">
        <v>207</v>
      </c>
      <c r="G577" s="59">
        <v>3238.74</v>
      </c>
      <c r="H577" s="59">
        <v>1408.95</v>
      </c>
      <c r="I577" s="60">
        <v>0.43503028955705003</v>
      </c>
      <c r="J577" s="66"/>
    </row>
    <row r="578" spans="1:10" ht="31.5">
      <c r="A578" s="52" t="s">
        <v>343</v>
      </c>
      <c r="B578" s="68">
        <v>918</v>
      </c>
      <c r="C578" s="56">
        <v>3</v>
      </c>
      <c r="D578" s="56">
        <v>14</v>
      </c>
      <c r="E578" s="69" t="s">
        <v>341</v>
      </c>
      <c r="F578" s="70" t="s">
        <v>207</v>
      </c>
      <c r="G578" s="59">
        <v>3238.74</v>
      </c>
      <c r="H578" s="59">
        <v>1408.95</v>
      </c>
      <c r="I578" s="60">
        <v>0.43503028955705003</v>
      </c>
      <c r="J578" s="66"/>
    </row>
    <row r="579" spans="1:10" ht="78.75">
      <c r="A579" s="52" t="s">
        <v>225</v>
      </c>
      <c r="B579" s="68">
        <v>918</v>
      </c>
      <c r="C579" s="56">
        <v>3</v>
      </c>
      <c r="D579" s="56">
        <v>14</v>
      </c>
      <c r="E579" s="69" t="s">
        <v>341</v>
      </c>
      <c r="F579" s="70" t="s">
        <v>224</v>
      </c>
      <c r="G579" s="59">
        <v>2532.44</v>
      </c>
      <c r="H579" s="59">
        <v>1395.76</v>
      </c>
      <c r="I579" s="60">
        <v>0.55115224842444444</v>
      </c>
      <c r="J579" s="66"/>
    </row>
    <row r="580" spans="1:10" ht="31.5">
      <c r="A580" s="52" t="s">
        <v>211</v>
      </c>
      <c r="B580" s="68">
        <v>918</v>
      </c>
      <c r="C580" s="56">
        <v>3</v>
      </c>
      <c r="D580" s="56">
        <v>14</v>
      </c>
      <c r="E580" s="69" t="s">
        <v>341</v>
      </c>
      <c r="F580" s="70" t="s">
        <v>208</v>
      </c>
      <c r="G580" s="59">
        <v>702.3</v>
      </c>
      <c r="H580" s="59">
        <v>9.18</v>
      </c>
      <c r="I580" s="60">
        <v>1.3071337035454935E-2</v>
      </c>
      <c r="J580" s="66"/>
    </row>
    <row r="581" spans="1:10">
      <c r="A581" s="52" t="s">
        <v>218</v>
      </c>
      <c r="B581" s="68">
        <v>918</v>
      </c>
      <c r="C581" s="56">
        <v>3</v>
      </c>
      <c r="D581" s="56">
        <v>14</v>
      </c>
      <c r="E581" s="69" t="s">
        <v>341</v>
      </c>
      <c r="F581" s="70" t="s">
        <v>215</v>
      </c>
      <c r="G581" s="59">
        <v>4</v>
      </c>
      <c r="H581" s="59">
        <v>4</v>
      </c>
      <c r="I581" s="60">
        <v>1</v>
      </c>
      <c r="J581" s="66"/>
    </row>
    <row r="582" spans="1:10" s="54" customFormat="1">
      <c r="A582" s="53" t="s">
        <v>685</v>
      </c>
      <c r="B582" s="71">
        <v>918</v>
      </c>
      <c r="C582" s="55">
        <v>4</v>
      </c>
      <c r="D582" s="55">
        <v>0</v>
      </c>
      <c r="E582" s="72" t="s">
        <v>207</v>
      </c>
      <c r="F582" s="73" t="s">
        <v>207</v>
      </c>
      <c r="G582" s="57">
        <v>395.79</v>
      </c>
      <c r="H582" s="57">
        <v>108</v>
      </c>
      <c r="I582" s="58">
        <v>0.27287197756385961</v>
      </c>
      <c r="J582" s="74"/>
    </row>
    <row r="583" spans="1:10" s="54" customFormat="1">
      <c r="A583" s="53" t="s">
        <v>371</v>
      </c>
      <c r="B583" s="71">
        <v>918</v>
      </c>
      <c r="C583" s="55">
        <v>4</v>
      </c>
      <c r="D583" s="55">
        <v>9</v>
      </c>
      <c r="E583" s="72" t="s">
        <v>207</v>
      </c>
      <c r="F583" s="73" t="s">
        <v>207</v>
      </c>
      <c r="G583" s="57">
        <v>295.79000000000002</v>
      </c>
      <c r="H583" s="57">
        <v>108</v>
      </c>
      <c r="I583" s="58">
        <v>0.36512390547347778</v>
      </c>
      <c r="J583" s="74"/>
    </row>
    <row r="584" spans="1:10" ht="63">
      <c r="A584" s="52" t="s">
        <v>381</v>
      </c>
      <c r="B584" s="68">
        <v>918</v>
      </c>
      <c r="C584" s="56">
        <v>4</v>
      </c>
      <c r="D584" s="56">
        <v>9</v>
      </c>
      <c r="E584" s="69" t="s">
        <v>380</v>
      </c>
      <c r="F584" s="70" t="s">
        <v>207</v>
      </c>
      <c r="G584" s="59">
        <v>295.79000000000002</v>
      </c>
      <c r="H584" s="59">
        <v>108</v>
      </c>
      <c r="I584" s="60">
        <v>0.36512390547347778</v>
      </c>
      <c r="J584" s="66"/>
    </row>
    <row r="585" spans="1:10" ht="63">
      <c r="A585" s="52" t="s">
        <v>379</v>
      </c>
      <c r="B585" s="68">
        <v>918</v>
      </c>
      <c r="C585" s="56">
        <v>4</v>
      </c>
      <c r="D585" s="56">
        <v>9</v>
      </c>
      <c r="E585" s="69" t="s">
        <v>378</v>
      </c>
      <c r="F585" s="70" t="s">
        <v>207</v>
      </c>
      <c r="G585" s="59">
        <v>295.79000000000002</v>
      </c>
      <c r="H585" s="59">
        <v>108</v>
      </c>
      <c r="I585" s="60">
        <v>0.36512390547347778</v>
      </c>
      <c r="J585" s="66"/>
    </row>
    <row r="586" spans="1:10" ht="47.25">
      <c r="A586" s="52" t="s">
        <v>377</v>
      </c>
      <c r="B586" s="68">
        <v>918</v>
      </c>
      <c r="C586" s="56">
        <v>4</v>
      </c>
      <c r="D586" s="56">
        <v>9</v>
      </c>
      <c r="E586" s="69" t="s">
        <v>376</v>
      </c>
      <c r="F586" s="70" t="s">
        <v>207</v>
      </c>
      <c r="G586" s="59">
        <v>295.79000000000002</v>
      </c>
      <c r="H586" s="59">
        <v>108</v>
      </c>
      <c r="I586" s="60">
        <v>0.36512390547347778</v>
      </c>
      <c r="J586" s="66"/>
    </row>
    <row r="587" spans="1:10">
      <c r="A587" s="52" t="s">
        <v>372</v>
      </c>
      <c r="B587" s="68">
        <v>918</v>
      </c>
      <c r="C587" s="56">
        <v>4</v>
      </c>
      <c r="D587" s="56">
        <v>9</v>
      </c>
      <c r="E587" s="69" t="s">
        <v>370</v>
      </c>
      <c r="F587" s="70" t="s">
        <v>207</v>
      </c>
      <c r="G587" s="59">
        <v>295.79000000000002</v>
      </c>
      <c r="H587" s="59">
        <v>108</v>
      </c>
      <c r="I587" s="60">
        <v>0.36512390547347778</v>
      </c>
      <c r="J587" s="66"/>
    </row>
    <row r="588" spans="1:10" ht="31.5">
      <c r="A588" s="52" t="s">
        <v>211</v>
      </c>
      <c r="B588" s="68">
        <v>918</v>
      </c>
      <c r="C588" s="56">
        <v>4</v>
      </c>
      <c r="D588" s="56">
        <v>9</v>
      </c>
      <c r="E588" s="69" t="s">
        <v>370</v>
      </c>
      <c r="F588" s="70" t="s">
        <v>208</v>
      </c>
      <c r="G588" s="59">
        <v>295.79000000000002</v>
      </c>
      <c r="H588" s="59">
        <v>108</v>
      </c>
      <c r="I588" s="60">
        <v>0.36512390547347778</v>
      </c>
      <c r="J588" s="66"/>
    </row>
    <row r="589" spans="1:10" s="54" customFormat="1" ht="31.5">
      <c r="A589" s="53" t="s">
        <v>383</v>
      </c>
      <c r="B589" s="71">
        <v>918</v>
      </c>
      <c r="C589" s="55">
        <v>4</v>
      </c>
      <c r="D589" s="55">
        <v>12</v>
      </c>
      <c r="E589" s="72" t="s">
        <v>207</v>
      </c>
      <c r="F589" s="73" t="s">
        <v>207</v>
      </c>
      <c r="G589" s="57">
        <v>100</v>
      </c>
      <c r="H589" s="57">
        <v>0</v>
      </c>
      <c r="I589" s="58">
        <v>0</v>
      </c>
      <c r="J589" s="74"/>
    </row>
    <row r="590" spans="1:10" ht="78.75">
      <c r="A590" s="52" t="s">
        <v>566</v>
      </c>
      <c r="B590" s="68">
        <v>918</v>
      </c>
      <c r="C590" s="56">
        <v>4</v>
      </c>
      <c r="D590" s="56">
        <v>12</v>
      </c>
      <c r="E590" s="69" t="s">
        <v>565</v>
      </c>
      <c r="F590" s="70" t="s">
        <v>207</v>
      </c>
      <c r="G590" s="59">
        <v>100</v>
      </c>
      <c r="H590" s="59">
        <v>0</v>
      </c>
      <c r="I590" s="60">
        <v>0</v>
      </c>
      <c r="J590" s="66"/>
    </row>
    <row r="591" spans="1:10" ht="63">
      <c r="A591" s="52" t="s">
        <v>518</v>
      </c>
      <c r="B591" s="68">
        <v>918</v>
      </c>
      <c r="C591" s="56">
        <v>4</v>
      </c>
      <c r="D591" s="56">
        <v>12</v>
      </c>
      <c r="E591" s="69" t="s">
        <v>517</v>
      </c>
      <c r="F591" s="70" t="s">
        <v>207</v>
      </c>
      <c r="G591" s="59">
        <v>100</v>
      </c>
      <c r="H591" s="59">
        <v>0</v>
      </c>
      <c r="I591" s="60">
        <v>0</v>
      </c>
      <c r="J591" s="66"/>
    </row>
    <row r="592" spans="1:10" ht="47.25">
      <c r="A592" s="52" t="s">
        <v>516</v>
      </c>
      <c r="B592" s="68">
        <v>918</v>
      </c>
      <c r="C592" s="56">
        <v>4</v>
      </c>
      <c r="D592" s="56">
        <v>12</v>
      </c>
      <c r="E592" s="69" t="s">
        <v>515</v>
      </c>
      <c r="F592" s="70" t="s">
        <v>207</v>
      </c>
      <c r="G592" s="59">
        <v>100</v>
      </c>
      <c r="H592" s="59">
        <v>0</v>
      </c>
      <c r="I592" s="60">
        <v>0</v>
      </c>
      <c r="J592" s="66"/>
    </row>
    <row r="593" spans="1:10" ht="47.25">
      <c r="A593" s="52" t="s">
        <v>514</v>
      </c>
      <c r="B593" s="68">
        <v>918</v>
      </c>
      <c r="C593" s="56">
        <v>4</v>
      </c>
      <c r="D593" s="56">
        <v>12</v>
      </c>
      <c r="E593" s="69" t="s">
        <v>513</v>
      </c>
      <c r="F593" s="70" t="s">
        <v>207</v>
      </c>
      <c r="G593" s="59">
        <v>100</v>
      </c>
      <c r="H593" s="59">
        <v>0</v>
      </c>
      <c r="I593" s="60">
        <v>0</v>
      </c>
      <c r="J593" s="66"/>
    </row>
    <row r="594" spans="1:10" ht="31.5">
      <c r="A594" s="52" t="s">
        <v>211</v>
      </c>
      <c r="B594" s="68">
        <v>918</v>
      </c>
      <c r="C594" s="56">
        <v>4</v>
      </c>
      <c r="D594" s="56">
        <v>12</v>
      </c>
      <c r="E594" s="69" t="s">
        <v>513</v>
      </c>
      <c r="F594" s="70" t="s">
        <v>208</v>
      </c>
      <c r="G594" s="59">
        <v>100</v>
      </c>
      <c r="H594" s="59">
        <v>0</v>
      </c>
      <c r="I594" s="60">
        <v>0</v>
      </c>
      <c r="J594" s="66"/>
    </row>
    <row r="595" spans="1:10" s="54" customFormat="1" ht="31.5">
      <c r="A595" s="53" t="s">
        <v>684</v>
      </c>
      <c r="B595" s="71">
        <v>918</v>
      </c>
      <c r="C595" s="55">
        <v>5</v>
      </c>
      <c r="D595" s="55">
        <v>0</v>
      </c>
      <c r="E595" s="72" t="s">
        <v>207</v>
      </c>
      <c r="F595" s="73" t="s">
        <v>207</v>
      </c>
      <c r="G595" s="57">
        <v>10811.03</v>
      </c>
      <c r="H595" s="57">
        <v>5048.3900000000003</v>
      </c>
      <c r="I595" s="58">
        <v>0.46696660725203798</v>
      </c>
      <c r="J595" s="74"/>
    </row>
    <row r="596" spans="1:10" s="54" customFormat="1">
      <c r="A596" s="53" t="s">
        <v>368</v>
      </c>
      <c r="B596" s="71">
        <v>918</v>
      </c>
      <c r="C596" s="55">
        <v>5</v>
      </c>
      <c r="D596" s="55">
        <v>3</v>
      </c>
      <c r="E596" s="72" t="s">
        <v>207</v>
      </c>
      <c r="F596" s="73" t="s">
        <v>207</v>
      </c>
      <c r="G596" s="57">
        <v>4900</v>
      </c>
      <c r="H596" s="57">
        <v>0</v>
      </c>
      <c r="I596" s="58">
        <v>0</v>
      </c>
      <c r="J596" s="74"/>
    </row>
    <row r="597" spans="1:10" ht="63">
      <c r="A597" s="52" t="s">
        <v>381</v>
      </c>
      <c r="B597" s="68">
        <v>918</v>
      </c>
      <c r="C597" s="56">
        <v>5</v>
      </c>
      <c r="D597" s="56">
        <v>3</v>
      </c>
      <c r="E597" s="69" t="s">
        <v>380</v>
      </c>
      <c r="F597" s="70" t="s">
        <v>207</v>
      </c>
      <c r="G597" s="59">
        <v>4900</v>
      </c>
      <c r="H597" s="59">
        <v>0</v>
      </c>
      <c r="I597" s="60">
        <v>0</v>
      </c>
      <c r="J597" s="66"/>
    </row>
    <row r="598" spans="1:10" ht="63">
      <c r="A598" s="52" t="s">
        <v>379</v>
      </c>
      <c r="B598" s="68">
        <v>918</v>
      </c>
      <c r="C598" s="56">
        <v>5</v>
      </c>
      <c r="D598" s="56">
        <v>3</v>
      </c>
      <c r="E598" s="69" t="s">
        <v>378</v>
      </c>
      <c r="F598" s="70" t="s">
        <v>207</v>
      </c>
      <c r="G598" s="59">
        <v>4900</v>
      </c>
      <c r="H598" s="59">
        <v>0</v>
      </c>
      <c r="I598" s="60">
        <v>0</v>
      </c>
      <c r="J598" s="66"/>
    </row>
    <row r="599" spans="1:10" ht="47.25">
      <c r="A599" s="52" t="s">
        <v>377</v>
      </c>
      <c r="B599" s="68">
        <v>918</v>
      </c>
      <c r="C599" s="56">
        <v>5</v>
      </c>
      <c r="D599" s="56">
        <v>3</v>
      </c>
      <c r="E599" s="69" t="s">
        <v>376</v>
      </c>
      <c r="F599" s="70" t="s">
        <v>207</v>
      </c>
      <c r="G599" s="59">
        <v>4900</v>
      </c>
      <c r="H599" s="59">
        <v>0</v>
      </c>
      <c r="I599" s="60">
        <v>0</v>
      </c>
      <c r="J599" s="66"/>
    </row>
    <row r="600" spans="1:10" ht="63">
      <c r="A600" s="52" t="s">
        <v>369</v>
      </c>
      <c r="B600" s="68">
        <v>918</v>
      </c>
      <c r="C600" s="56">
        <v>5</v>
      </c>
      <c r="D600" s="56">
        <v>3</v>
      </c>
      <c r="E600" s="69" t="s">
        <v>367</v>
      </c>
      <c r="F600" s="70" t="s">
        <v>207</v>
      </c>
      <c r="G600" s="59">
        <v>4900</v>
      </c>
      <c r="H600" s="59">
        <v>0</v>
      </c>
      <c r="I600" s="60">
        <v>0</v>
      </c>
      <c r="J600" s="66"/>
    </row>
    <row r="601" spans="1:10" ht="31.5">
      <c r="A601" s="52" t="s">
        <v>211</v>
      </c>
      <c r="B601" s="68">
        <v>918</v>
      </c>
      <c r="C601" s="56">
        <v>5</v>
      </c>
      <c r="D601" s="56">
        <v>3</v>
      </c>
      <c r="E601" s="69" t="s">
        <v>367</v>
      </c>
      <c r="F601" s="70" t="s">
        <v>208</v>
      </c>
      <c r="G601" s="59">
        <v>4900</v>
      </c>
      <c r="H601" s="59">
        <v>0</v>
      </c>
      <c r="I601" s="60">
        <v>0</v>
      </c>
      <c r="J601" s="66"/>
    </row>
    <row r="602" spans="1:10" s="54" customFormat="1" ht="31.5">
      <c r="A602" s="53" t="s">
        <v>522</v>
      </c>
      <c r="B602" s="71">
        <v>918</v>
      </c>
      <c r="C602" s="55">
        <v>5</v>
      </c>
      <c r="D602" s="55">
        <v>5</v>
      </c>
      <c r="E602" s="72" t="s">
        <v>207</v>
      </c>
      <c r="F602" s="73" t="s">
        <v>207</v>
      </c>
      <c r="G602" s="57">
        <v>5911.03</v>
      </c>
      <c r="H602" s="57">
        <v>5048.3900000000003</v>
      </c>
      <c r="I602" s="58">
        <v>0.85406265913047308</v>
      </c>
      <c r="J602" s="74"/>
    </row>
    <row r="603" spans="1:10" ht="78.75">
      <c r="A603" s="52" t="s">
        <v>566</v>
      </c>
      <c r="B603" s="68">
        <v>918</v>
      </c>
      <c r="C603" s="56">
        <v>5</v>
      </c>
      <c r="D603" s="56">
        <v>5</v>
      </c>
      <c r="E603" s="69" t="s">
        <v>565</v>
      </c>
      <c r="F603" s="70" t="s">
        <v>207</v>
      </c>
      <c r="G603" s="59">
        <v>5911.03</v>
      </c>
      <c r="H603" s="59">
        <v>5048.3900000000003</v>
      </c>
      <c r="I603" s="60">
        <v>0.85406265913047308</v>
      </c>
      <c r="J603" s="66"/>
    </row>
    <row r="604" spans="1:10" ht="63">
      <c r="A604" s="52" t="s">
        <v>530</v>
      </c>
      <c r="B604" s="68">
        <v>918</v>
      </c>
      <c r="C604" s="56">
        <v>5</v>
      </c>
      <c r="D604" s="56">
        <v>5</v>
      </c>
      <c r="E604" s="69" t="s">
        <v>529</v>
      </c>
      <c r="F604" s="70" t="s">
        <v>207</v>
      </c>
      <c r="G604" s="59">
        <v>5911.03</v>
      </c>
      <c r="H604" s="59">
        <v>5048.3900000000003</v>
      </c>
      <c r="I604" s="60">
        <v>0.85406265913047308</v>
      </c>
      <c r="J604" s="66"/>
    </row>
    <row r="605" spans="1:10" ht="47.25">
      <c r="A605" s="52" t="s">
        <v>528</v>
      </c>
      <c r="B605" s="68">
        <v>918</v>
      </c>
      <c r="C605" s="56">
        <v>5</v>
      </c>
      <c r="D605" s="56">
        <v>5</v>
      </c>
      <c r="E605" s="69" t="s">
        <v>527</v>
      </c>
      <c r="F605" s="70" t="s">
        <v>207</v>
      </c>
      <c r="G605" s="59">
        <v>5003.03</v>
      </c>
      <c r="H605" s="59">
        <v>4344.8999999999996</v>
      </c>
      <c r="I605" s="60">
        <v>0.86845371704746921</v>
      </c>
      <c r="J605" s="66"/>
    </row>
    <row r="606" spans="1:10" ht="31.5">
      <c r="A606" s="52" t="s">
        <v>406</v>
      </c>
      <c r="B606" s="68">
        <v>918</v>
      </c>
      <c r="C606" s="56">
        <v>5</v>
      </c>
      <c r="D606" s="56">
        <v>5</v>
      </c>
      <c r="E606" s="69" t="s">
        <v>526</v>
      </c>
      <c r="F606" s="70" t="s">
        <v>207</v>
      </c>
      <c r="G606" s="59">
        <v>5003.03</v>
      </c>
      <c r="H606" s="59">
        <v>4344.8999999999996</v>
      </c>
      <c r="I606" s="60">
        <v>0.86845371704746921</v>
      </c>
      <c r="J606" s="66"/>
    </row>
    <row r="607" spans="1:10" ht="78.75">
      <c r="A607" s="52" t="s">
        <v>225</v>
      </c>
      <c r="B607" s="68">
        <v>918</v>
      </c>
      <c r="C607" s="56">
        <v>5</v>
      </c>
      <c r="D607" s="56">
        <v>5</v>
      </c>
      <c r="E607" s="69" t="s">
        <v>526</v>
      </c>
      <c r="F607" s="70" t="s">
        <v>224</v>
      </c>
      <c r="G607" s="59">
        <v>4915.18</v>
      </c>
      <c r="H607" s="59">
        <v>4308</v>
      </c>
      <c r="I607" s="60">
        <v>0.8764684101090906</v>
      </c>
      <c r="J607" s="66"/>
    </row>
    <row r="608" spans="1:10" ht="31.5">
      <c r="A608" s="52" t="s">
        <v>211</v>
      </c>
      <c r="B608" s="68">
        <v>918</v>
      </c>
      <c r="C608" s="56">
        <v>5</v>
      </c>
      <c r="D608" s="56">
        <v>5</v>
      </c>
      <c r="E608" s="69" t="s">
        <v>526</v>
      </c>
      <c r="F608" s="70" t="s">
        <v>208</v>
      </c>
      <c r="G608" s="59">
        <v>87</v>
      </c>
      <c r="H608" s="59">
        <v>36.1</v>
      </c>
      <c r="I608" s="60">
        <v>0.4149425287356322</v>
      </c>
      <c r="J608" s="66"/>
    </row>
    <row r="609" spans="1:10">
      <c r="A609" s="52" t="s">
        <v>218</v>
      </c>
      <c r="B609" s="68">
        <v>918</v>
      </c>
      <c r="C609" s="56">
        <v>5</v>
      </c>
      <c r="D609" s="56">
        <v>5</v>
      </c>
      <c r="E609" s="69" t="s">
        <v>526</v>
      </c>
      <c r="F609" s="70" t="s">
        <v>215</v>
      </c>
      <c r="G609" s="59">
        <v>0.85</v>
      </c>
      <c r="H609" s="59">
        <v>0.8</v>
      </c>
      <c r="I609" s="60">
        <v>0.94117647058823539</v>
      </c>
      <c r="J609" s="66"/>
    </row>
    <row r="610" spans="1:10" ht="47.25">
      <c r="A610" s="52" t="s">
        <v>525</v>
      </c>
      <c r="B610" s="68">
        <v>918</v>
      </c>
      <c r="C610" s="56">
        <v>5</v>
      </c>
      <c r="D610" s="56">
        <v>5</v>
      </c>
      <c r="E610" s="69" t="s">
        <v>524</v>
      </c>
      <c r="F610" s="70" t="s">
        <v>207</v>
      </c>
      <c r="G610" s="59">
        <v>908</v>
      </c>
      <c r="H610" s="59">
        <v>703.49</v>
      </c>
      <c r="I610" s="60">
        <v>0.77476872246696038</v>
      </c>
      <c r="J610" s="66"/>
    </row>
    <row r="611" spans="1:10" ht="78.75">
      <c r="A611" s="52" t="s">
        <v>523</v>
      </c>
      <c r="B611" s="68">
        <v>918</v>
      </c>
      <c r="C611" s="56">
        <v>5</v>
      </c>
      <c r="D611" s="56">
        <v>5</v>
      </c>
      <c r="E611" s="69" t="s">
        <v>521</v>
      </c>
      <c r="F611" s="70" t="s">
        <v>207</v>
      </c>
      <c r="G611" s="59">
        <v>908</v>
      </c>
      <c r="H611" s="59">
        <v>703.49</v>
      </c>
      <c r="I611" s="60">
        <v>0.77476872246696038</v>
      </c>
      <c r="J611" s="66"/>
    </row>
    <row r="612" spans="1:10" ht="78.75">
      <c r="A612" s="52" t="s">
        <v>225</v>
      </c>
      <c r="B612" s="68">
        <v>918</v>
      </c>
      <c r="C612" s="56">
        <v>5</v>
      </c>
      <c r="D612" s="56">
        <v>5</v>
      </c>
      <c r="E612" s="69" t="s">
        <v>521</v>
      </c>
      <c r="F612" s="70" t="s">
        <v>224</v>
      </c>
      <c r="G612" s="59">
        <v>864.76</v>
      </c>
      <c r="H612" s="59">
        <v>673.49</v>
      </c>
      <c r="I612" s="60">
        <v>0.77881724409084607</v>
      </c>
      <c r="J612" s="66"/>
    </row>
    <row r="613" spans="1:10" ht="31.5">
      <c r="A613" s="52" t="s">
        <v>211</v>
      </c>
      <c r="B613" s="68">
        <v>918</v>
      </c>
      <c r="C613" s="56">
        <v>5</v>
      </c>
      <c r="D613" s="56">
        <v>5</v>
      </c>
      <c r="E613" s="69" t="s">
        <v>521</v>
      </c>
      <c r="F613" s="70" t="s">
        <v>208</v>
      </c>
      <c r="G613" s="59">
        <v>43.24</v>
      </c>
      <c r="H613" s="59">
        <v>30</v>
      </c>
      <c r="I613" s="60">
        <v>0.69380203515263639</v>
      </c>
      <c r="J613" s="66"/>
    </row>
    <row r="614" spans="1:10" s="54" customFormat="1">
      <c r="A614" s="53" t="s">
        <v>683</v>
      </c>
      <c r="B614" s="71">
        <v>918</v>
      </c>
      <c r="C614" s="55">
        <v>6</v>
      </c>
      <c r="D614" s="55">
        <v>0</v>
      </c>
      <c r="E614" s="72" t="s">
        <v>207</v>
      </c>
      <c r="F614" s="73" t="s">
        <v>207</v>
      </c>
      <c r="G614" s="57">
        <v>33972</v>
      </c>
      <c r="H614" s="57">
        <v>20727.7</v>
      </c>
      <c r="I614" s="58">
        <v>0.61014070410926646</v>
      </c>
      <c r="J614" s="74"/>
    </row>
    <row r="615" spans="1:10" s="54" customFormat="1" ht="31.5">
      <c r="A615" s="53" t="s">
        <v>547</v>
      </c>
      <c r="B615" s="71">
        <v>918</v>
      </c>
      <c r="C615" s="55">
        <v>6</v>
      </c>
      <c r="D615" s="55">
        <v>5</v>
      </c>
      <c r="E615" s="72" t="s">
        <v>207</v>
      </c>
      <c r="F615" s="73" t="s">
        <v>207</v>
      </c>
      <c r="G615" s="57">
        <v>33972</v>
      </c>
      <c r="H615" s="57">
        <v>20727.7</v>
      </c>
      <c r="I615" s="58">
        <v>0.61014070410926646</v>
      </c>
      <c r="J615" s="74"/>
    </row>
    <row r="616" spans="1:10" ht="78.75">
      <c r="A616" s="52" t="s">
        <v>566</v>
      </c>
      <c r="B616" s="68">
        <v>918</v>
      </c>
      <c r="C616" s="56">
        <v>6</v>
      </c>
      <c r="D616" s="56">
        <v>5</v>
      </c>
      <c r="E616" s="69" t="s">
        <v>565</v>
      </c>
      <c r="F616" s="70" t="s">
        <v>207</v>
      </c>
      <c r="G616" s="59">
        <v>33972</v>
      </c>
      <c r="H616" s="59">
        <v>20727.7</v>
      </c>
      <c r="I616" s="60">
        <v>0.61014070410926646</v>
      </c>
      <c r="J616" s="66"/>
    </row>
    <row r="617" spans="1:10" ht="50.45" customHeight="1">
      <c r="A617" s="52" t="s">
        <v>552</v>
      </c>
      <c r="B617" s="68">
        <v>918</v>
      </c>
      <c r="C617" s="56">
        <v>6</v>
      </c>
      <c r="D617" s="56">
        <v>5</v>
      </c>
      <c r="E617" s="69" t="s">
        <v>551</v>
      </c>
      <c r="F617" s="70" t="s">
        <v>207</v>
      </c>
      <c r="G617" s="59">
        <v>33972</v>
      </c>
      <c r="H617" s="59">
        <v>20727.7</v>
      </c>
      <c r="I617" s="60">
        <v>0.61014070410926646</v>
      </c>
      <c r="J617" s="66"/>
    </row>
    <row r="618" spans="1:10" ht="47.25">
      <c r="A618" s="52" t="s">
        <v>550</v>
      </c>
      <c r="B618" s="68">
        <v>918</v>
      </c>
      <c r="C618" s="56">
        <v>6</v>
      </c>
      <c r="D618" s="56">
        <v>5</v>
      </c>
      <c r="E618" s="69" t="s">
        <v>549</v>
      </c>
      <c r="F618" s="70" t="s">
        <v>207</v>
      </c>
      <c r="G618" s="59">
        <v>33972</v>
      </c>
      <c r="H618" s="59">
        <v>20727.7</v>
      </c>
      <c r="I618" s="60">
        <v>0.61014070410926646</v>
      </c>
      <c r="J618" s="66"/>
    </row>
    <row r="619" spans="1:10" ht="47.25">
      <c r="A619" s="52" t="s">
        <v>548</v>
      </c>
      <c r="B619" s="68">
        <v>918</v>
      </c>
      <c r="C619" s="56">
        <v>6</v>
      </c>
      <c r="D619" s="56">
        <v>5</v>
      </c>
      <c r="E619" s="69" t="s">
        <v>546</v>
      </c>
      <c r="F619" s="70" t="s">
        <v>207</v>
      </c>
      <c r="G619" s="59">
        <v>33972</v>
      </c>
      <c r="H619" s="59">
        <v>20727.7</v>
      </c>
      <c r="I619" s="60">
        <v>0.61014070410926646</v>
      </c>
      <c r="J619" s="66"/>
    </row>
    <row r="620" spans="1:10" ht="33" customHeight="1">
      <c r="A620" s="52" t="s">
        <v>464</v>
      </c>
      <c r="B620" s="68">
        <v>918</v>
      </c>
      <c r="C620" s="56">
        <v>6</v>
      </c>
      <c r="D620" s="56">
        <v>5</v>
      </c>
      <c r="E620" s="69" t="s">
        <v>546</v>
      </c>
      <c r="F620" s="70" t="s">
        <v>462</v>
      </c>
      <c r="G620" s="59">
        <v>33972</v>
      </c>
      <c r="H620" s="59">
        <v>20727.7</v>
      </c>
      <c r="I620" s="60">
        <v>0.61014070410926646</v>
      </c>
      <c r="J620" s="66"/>
    </row>
    <row r="621" spans="1:10" s="54" customFormat="1">
      <c r="A621" s="53" t="s">
        <v>682</v>
      </c>
      <c r="B621" s="71">
        <v>918</v>
      </c>
      <c r="C621" s="55">
        <v>7</v>
      </c>
      <c r="D621" s="55">
        <v>0</v>
      </c>
      <c r="E621" s="72" t="s">
        <v>207</v>
      </c>
      <c r="F621" s="73" t="s">
        <v>207</v>
      </c>
      <c r="G621" s="57">
        <v>40</v>
      </c>
      <c r="H621" s="57">
        <v>0</v>
      </c>
      <c r="I621" s="58">
        <v>0</v>
      </c>
      <c r="J621" s="74"/>
    </row>
    <row r="622" spans="1:10" s="54" customFormat="1" ht="31.5">
      <c r="A622" s="53" t="s">
        <v>271</v>
      </c>
      <c r="B622" s="71">
        <v>918</v>
      </c>
      <c r="C622" s="55">
        <v>7</v>
      </c>
      <c r="D622" s="55">
        <v>5</v>
      </c>
      <c r="E622" s="72" t="s">
        <v>207</v>
      </c>
      <c r="F622" s="73" t="s">
        <v>207</v>
      </c>
      <c r="G622" s="57">
        <v>40</v>
      </c>
      <c r="H622" s="57">
        <v>0</v>
      </c>
      <c r="I622" s="58">
        <v>0</v>
      </c>
      <c r="J622" s="74"/>
    </row>
    <row r="623" spans="1:10" ht="63">
      <c r="A623" s="52" t="s">
        <v>381</v>
      </c>
      <c r="B623" s="68">
        <v>918</v>
      </c>
      <c r="C623" s="56">
        <v>7</v>
      </c>
      <c r="D623" s="56">
        <v>5</v>
      </c>
      <c r="E623" s="69" t="s">
        <v>380</v>
      </c>
      <c r="F623" s="70" t="s">
        <v>207</v>
      </c>
      <c r="G623" s="59">
        <v>40</v>
      </c>
      <c r="H623" s="59">
        <v>0</v>
      </c>
      <c r="I623" s="60">
        <v>0</v>
      </c>
      <c r="J623" s="66"/>
    </row>
    <row r="624" spans="1:10" ht="31.5">
      <c r="A624" s="52" t="s">
        <v>358</v>
      </c>
      <c r="B624" s="68">
        <v>918</v>
      </c>
      <c r="C624" s="56">
        <v>7</v>
      </c>
      <c r="D624" s="56">
        <v>5</v>
      </c>
      <c r="E624" s="69" t="s">
        <v>357</v>
      </c>
      <c r="F624" s="70" t="s">
        <v>207</v>
      </c>
      <c r="G624" s="59">
        <v>40</v>
      </c>
      <c r="H624" s="59">
        <v>0</v>
      </c>
      <c r="I624" s="60">
        <v>0</v>
      </c>
      <c r="J624" s="66"/>
    </row>
    <row r="625" spans="1:10" ht="63">
      <c r="A625" s="52" t="s">
        <v>347</v>
      </c>
      <c r="B625" s="68">
        <v>918</v>
      </c>
      <c r="C625" s="56">
        <v>7</v>
      </c>
      <c r="D625" s="56">
        <v>5</v>
      </c>
      <c r="E625" s="69" t="s">
        <v>346</v>
      </c>
      <c r="F625" s="70" t="s">
        <v>207</v>
      </c>
      <c r="G625" s="59">
        <v>40</v>
      </c>
      <c r="H625" s="59">
        <v>0</v>
      </c>
      <c r="I625" s="60">
        <v>0</v>
      </c>
      <c r="J625" s="66"/>
    </row>
    <row r="626" spans="1:10" ht="31.5">
      <c r="A626" s="52" t="s">
        <v>345</v>
      </c>
      <c r="B626" s="68">
        <v>918</v>
      </c>
      <c r="C626" s="56">
        <v>7</v>
      </c>
      <c r="D626" s="56">
        <v>5</v>
      </c>
      <c r="E626" s="69" t="s">
        <v>344</v>
      </c>
      <c r="F626" s="70" t="s">
        <v>207</v>
      </c>
      <c r="G626" s="59">
        <v>40</v>
      </c>
      <c r="H626" s="59">
        <v>0</v>
      </c>
      <c r="I626" s="60">
        <v>0</v>
      </c>
      <c r="J626" s="66"/>
    </row>
    <row r="627" spans="1:10" ht="31.5">
      <c r="A627" s="52" t="s">
        <v>211</v>
      </c>
      <c r="B627" s="68">
        <v>918</v>
      </c>
      <c r="C627" s="56">
        <v>7</v>
      </c>
      <c r="D627" s="56">
        <v>5</v>
      </c>
      <c r="E627" s="69" t="s">
        <v>344</v>
      </c>
      <c r="F627" s="70" t="s">
        <v>208</v>
      </c>
      <c r="G627" s="59">
        <v>40</v>
      </c>
      <c r="H627" s="59">
        <v>0</v>
      </c>
      <c r="I627" s="60">
        <v>0</v>
      </c>
      <c r="J627" s="66"/>
    </row>
    <row r="628" spans="1:10" s="54" customFormat="1">
      <c r="A628" s="53" t="s">
        <v>681</v>
      </c>
      <c r="B628" s="71">
        <v>918</v>
      </c>
      <c r="C628" s="55">
        <v>10</v>
      </c>
      <c r="D628" s="55">
        <v>0</v>
      </c>
      <c r="E628" s="72" t="s">
        <v>207</v>
      </c>
      <c r="F628" s="73" t="s">
        <v>207</v>
      </c>
      <c r="G628" s="57">
        <v>13316.3</v>
      </c>
      <c r="H628" s="57">
        <v>6594.07</v>
      </c>
      <c r="I628" s="58">
        <v>0.49518785248154518</v>
      </c>
      <c r="J628" s="74"/>
    </row>
    <row r="629" spans="1:10" s="54" customFormat="1">
      <c r="A629" s="53" t="s">
        <v>300</v>
      </c>
      <c r="B629" s="71">
        <v>918</v>
      </c>
      <c r="C629" s="55">
        <v>10</v>
      </c>
      <c r="D629" s="55">
        <v>3</v>
      </c>
      <c r="E629" s="72" t="s">
        <v>207</v>
      </c>
      <c r="F629" s="73" t="s">
        <v>207</v>
      </c>
      <c r="G629" s="57">
        <v>13316.3</v>
      </c>
      <c r="H629" s="57">
        <v>6594.07</v>
      </c>
      <c r="I629" s="58">
        <v>0.49518785248154518</v>
      </c>
      <c r="J629" s="74"/>
    </row>
    <row r="630" spans="1:10" ht="78.75">
      <c r="A630" s="52" t="s">
        <v>566</v>
      </c>
      <c r="B630" s="68">
        <v>918</v>
      </c>
      <c r="C630" s="56">
        <v>10</v>
      </c>
      <c r="D630" s="56">
        <v>3</v>
      </c>
      <c r="E630" s="69" t="s">
        <v>565</v>
      </c>
      <c r="F630" s="70" t="s">
        <v>207</v>
      </c>
      <c r="G630" s="59">
        <v>13316.3</v>
      </c>
      <c r="H630" s="59">
        <v>6594.07</v>
      </c>
      <c r="I630" s="60">
        <v>0.49518785248154518</v>
      </c>
      <c r="J630" s="66"/>
    </row>
    <row r="631" spans="1:10" ht="63">
      <c r="A631" s="52" t="s">
        <v>530</v>
      </c>
      <c r="B631" s="68">
        <v>918</v>
      </c>
      <c r="C631" s="56">
        <v>10</v>
      </c>
      <c r="D631" s="56">
        <v>3</v>
      </c>
      <c r="E631" s="69" t="s">
        <v>529</v>
      </c>
      <c r="F631" s="70" t="s">
        <v>207</v>
      </c>
      <c r="G631" s="59">
        <v>13316.3</v>
      </c>
      <c r="H631" s="59">
        <v>6594.07</v>
      </c>
      <c r="I631" s="60">
        <v>0.49518785248154518</v>
      </c>
      <c r="J631" s="66"/>
    </row>
    <row r="632" spans="1:10" ht="47.25">
      <c r="A632" s="52" t="s">
        <v>525</v>
      </c>
      <c r="B632" s="68">
        <v>918</v>
      </c>
      <c r="C632" s="56">
        <v>10</v>
      </c>
      <c r="D632" s="56">
        <v>3</v>
      </c>
      <c r="E632" s="69" t="s">
        <v>524</v>
      </c>
      <c r="F632" s="70" t="s">
        <v>207</v>
      </c>
      <c r="G632" s="59">
        <v>13316.3</v>
      </c>
      <c r="H632" s="59">
        <v>6594.07</v>
      </c>
      <c r="I632" s="60">
        <v>0.49518785248154518</v>
      </c>
      <c r="J632" s="66"/>
    </row>
    <row r="633" spans="1:10" ht="31.5">
      <c r="A633" s="52" t="s">
        <v>520</v>
      </c>
      <c r="B633" s="68">
        <v>918</v>
      </c>
      <c r="C633" s="56">
        <v>10</v>
      </c>
      <c r="D633" s="56">
        <v>3</v>
      </c>
      <c r="E633" s="69" t="s">
        <v>519</v>
      </c>
      <c r="F633" s="70" t="s">
        <v>207</v>
      </c>
      <c r="G633" s="59">
        <v>13316.3</v>
      </c>
      <c r="H633" s="59">
        <v>6594.07</v>
      </c>
      <c r="I633" s="60">
        <v>0.49518785248154518</v>
      </c>
      <c r="J633" s="66"/>
    </row>
    <row r="634" spans="1:10" ht="31.5">
      <c r="A634" s="52" t="s">
        <v>211</v>
      </c>
      <c r="B634" s="68">
        <v>918</v>
      </c>
      <c r="C634" s="56">
        <v>10</v>
      </c>
      <c r="D634" s="56">
        <v>3</v>
      </c>
      <c r="E634" s="69" t="s">
        <v>519</v>
      </c>
      <c r="F634" s="70" t="s">
        <v>208</v>
      </c>
      <c r="G634" s="59">
        <v>230</v>
      </c>
      <c r="H634" s="59">
        <v>105.31</v>
      </c>
      <c r="I634" s="60">
        <v>0.45786956521739131</v>
      </c>
      <c r="J634" s="66"/>
    </row>
    <row r="635" spans="1:10" ht="31.5">
      <c r="A635" s="52" t="s">
        <v>286</v>
      </c>
      <c r="B635" s="68">
        <v>918</v>
      </c>
      <c r="C635" s="56">
        <v>10</v>
      </c>
      <c r="D635" s="56">
        <v>3</v>
      </c>
      <c r="E635" s="69" t="s">
        <v>519</v>
      </c>
      <c r="F635" s="70" t="s">
        <v>284</v>
      </c>
      <c r="G635" s="59">
        <v>13086.3</v>
      </c>
      <c r="H635" s="59">
        <v>6488.76</v>
      </c>
      <c r="I635" s="60">
        <v>0.49584374498521361</v>
      </c>
      <c r="J635" s="66"/>
    </row>
    <row r="636" spans="1:10" s="54" customFormat="1">
      <c r="A636" s="53" t="s">
        <v>680</v>
      </c>
      <c r="B636" s="71">
        <v>918</v>
      </c>
      <c r="C636" s="55">
        <v>11</v>
      </c>
      <c r="D636" s="55">
        <v>0</v>
      </c>
      <c r="E636" s="72" t="s">
        <v>207</v>
      </c>
      <c r="F636" s="73" t="s">
        <v>207</v>
      </c>
      <c r="G636" s="57">
        <v>3644.2</v>
      </c>
      <c r="H636" s="57">
        <v>0</v>
      </c>
      <c r="I636" s="58">
        <v>0</v>
      </c>
      <c r="J636" s="74"/>
    </row>
    <row r="637" spans="1:10" s="54" customFormat="1">
      <c r="A637" s="53" t="s">
        <v>309</v>
      </c>
      <c r="B637" s="71">
        <v>918</v>
      </c>
      <c r="C637" s="55">
        <v>11</v>
      </c>
      <c r="D637" s="55">
        <v>1</v>
      </c>
      <c r="E637" s="72" t="s">
        <v>207</v>
      </c>
      <c r="F637" s="73" t="s">
        <v>207</v>
      </c>
      <c r="G637" s="57">
        <v>3644.2</v>
      </c>
      <c r="H637" s="57">
        <v>0</v>
      </c>
      <c r="I637" s="58">
        <v>0</v>
      </c>
      <c r="J637" s="74"/>
    </row>
    <row r="638" spans="1:10" ht="78.75">
      <c r="A638" s="52" t="s">
        <v>566</v>
      </c>
      <c r="B638" s="68">
        <v>918</v>
      </c>
      <c r="C638" s="56">
        <v>11</v>
      </c>
      <c r="D638" s="56">
        <v>1</v>
      </c>
      <c r="E638" s="69" t="s">
        <v>565</v>
      </c>
      <c r="F638" s="70" t="s">
        <v>207</v>
      </c>
      <c r="G638" s="59">
        <v>3644.2</v>
      </c>
      <c r="H638" s="59">
        <v>0</v>
      </c>
      <c r="I638" s="60">
        <v>0</v>
      </c>
      <c r="J638" s="66"/>
    </row>
    <row r="639" spans="1:10" ht="52.15" customHeight="1">
      <c r="A639" s="52" t="s">
        <v>564</v>
      </c>
      <c r="B639" s="68">
        <v>918</v>
      </c>
      <c r="C639" s="56">
        <v>11</v>
      </c>
      <c r="D639" s="56">
        <v>1</v>
      </c>
      <c r="E639" s="69" t="s">
        <v>563</v>
      </c>
      <c r="F639" s="70" t="s">
        <v>207</v>
      </c>
      <c r="G639" s="59">
        <v>3644.2</v>
      </c>
      <c r="H639" s="59">
        <v>0</v>
      </c>
      <c r="I639" s="60">
        <v>0</v>
      </c>
      <c r="J639" s="66"/>
    </row>
    <row r="640" spans="1:10" ht="47.25">
      <c r="A640" s="52" t="s">
        <v>562</v>
      </c>
      <c r="B640" s="68">
        <v>918</v>
      </c>
      <c r="C640" s="56">
        <v>11</v>
      </c>
      <c r="D640" s="56">
        <v>1</v>
      </c>
      <c r="E640" s="69" t="s">
        <v>561</v>
      </c>
      <c r="F640" s="70" t="s">
        <v>207</v>
      </c>
      <c r="G640" s="59">
        <v>3644.2</v>
      </c>
      <c r="H640" s="59">
        <v>0</v>
      </c>
      <c r="I640" s="60">
        <v>0</v>
      </c>
      <c r="J640" s="66"/>
    </row>
    <row r="641" spans="1:10" ht="47.25">
      <c r="A641" s="52" t="s">
        <v>560</v>
      </c>
      <c r="B641" s="68">
        <v>918</v>
      </c>
      <c r="C641" s="56">
        <v>11</v>
      </c>
      <c r="D641" s="56">
        <v>1</v>
      </c>
      <c r="E641" s="69" t="s">
        <v>559</v>
      </c>
      <c r="F641" s="70" t="s">
        <v>207</v>
      </c>
      <c r="G641" s="59">
        <v>77</v>
      </c>
      <c r="H641" s="59">
        <v>0</v>
      </c>
      <c r="I641" s="60">
        <v>0</v>
      </c>
      <c r="J641" s="66"/>
    </row>
    <row r="642" spans="1:10" ht="35.450000000000003" customHeight="1">
      <c r="A642" s="52" t="s">
        <v>464</v>
      </c>
      <c r="B642" s="68">
        <v>918</v>
      </c>
      <c r="C642" s="56">
        <v>11</v>
      </c>
      <c r="D642" s="56">
        <v>1</v>
      </c>
      <c r="E642" s="69" t="s">
        <v>559</v>
      </c>
      <c r="F642" s="70" t="s">
        <v>462</v>
      </c>
      <c r="G642" s="59">
        <v>77</v>
      </c>
      <c r="H642" s="59">
        <v>0</v>
      </c>
      <c r="I642" s="60">
        <v>0</v>
      </c>
      <c r="J642" s="66"/>
    </row>
    <row r="643" spans="1:10" ht="31.5">
      <c r="A643" s="52" t="s">
        <v>558</v>
      </c>
      <c r="B643" s="68">
        <v>918</v>
      </c>
      <c r="C643" s="56">
        <v>11</v>
      </c>
      <c r="D643" s="56">
        <v>1</v>
      </c>
      <c r="E643" s="69" t="s">
        <v>557</v>
      </c>
      <c r="F643" s="70" t="s">
        <v>207</v>
      </c>
      <c r="G643" s="59">
        <v>3567.2</v>
      </c>
      <c r="H643" s="59">
        <v>0</v>
      </c>
      <c r="I643" s="60">
        <v>0</v>
      </c>
      <c r="J643" s="66"/>
    </row>
    <row r="644" spans="1:10" ht="34.9" customHeight="1">
      <c r="A644" s="52" t="s">
        <v>464</v>
      </c>
      <c r="B644" s="68">
        <v>918</v>
      </c>
      <c r="C644" s="56">
        <v>11</v>
      </c>
      <c r="D644" s="56">
        <v>1</v>
      </c>
      <c r="E644" s="69" t="s">
        <v>557</v>
      </c>
      <c r="F644" s="70" t="s">
        <v>462</v>
      </c>
      <c r="G644" s="59">
        <v>3567.2</v>
      </c>
      <c r="H644" s="59">
        <v>0</v>
      </c>
      <c r="I644" s="60">
        <v>0</v>
      </c>
      <c r="J644" s="66"/>
    </row>
    <row r="645" spans="1:10" s="54" customFormat="1">
      <c r="A645" s="53" t="s">
        <v>679</v>
      </c>
      <c r="B645" s="71">
        <v>923</v>
      </c>
      <c r="C645" s="55">
        <v>0</v>
      </c>
      <c r="D645" s="55">
        <v>0</v>
      </c>
      <c r="E645" s="72" t="s">
        <v>207</v>
      </c>
      <c r="F645" s="73" t="s">
        <v>207</v>
      </c>
      <c r="G645" s="57">
        <v>1516.83</v>
      </c>
      <c r="H645" s="57">
        <v>976.13</v>
      </c>
      <c r="I645" s="58">
        <v>0.64353289425973914</v>
      </c>
      <c r="J645" s="74"/>
    </row>
    <row r="646" spans="1:10" s="54" customFormat="1">
      <c r="A646" s="53" t="s">
        <v>678</v>
      </c>
      <c r="B646" s="71">
        <v>923</v>
      </c>
      <c r="C646" s="55">
        <v>1</v>
      </c>
      <c r="D646" s="55">
        <v>0</v>
      </c>
      <c r="E646" s="72" t="s">
        <v>207</v>
      </c>
      <c r="F646" s="73" t="s">
        <v>207</v>
      </c>
      <c r="G646" s="57">
        <v>1516.83</v>
      </c>
      <c r="H646" s="57">
        <v>976.13</v>
      </c>
      <c r="I646" s="58">
        <v>0.64353289425973914</v>
      </c>
      <c r="J646" s="74"/>
    </row>
    <row r="647" spans="1:10" s="54" customFormat="1" ht="51.6" customHeight="1">
      <c r="A647" s="53" t="s">
        <v>223</v>
      </c>
      <c r="B647" s="71">
        <v>923</v>
      </c>
      <c r="C647" s="55">
        <v>1</v>
      </c>
      <c r="D647" s="55">
        <v>6</v>
      </c>
      <c r="E647" s="72" t="s">
        <v>207</v>
      </c>
      <c r="F647" s="73" t="s">
        <v>207</v>
      </c>
      <c r="G647" s="57">
        <v>1516.83</v>
      </c>
      <c r="H647" s="57">
        <v>976.13</v>
      </c>
      <c r="I647" s="58">
        <v>0.64353289425973914</v>
      </c>
      <c r="J647" s="74"/>
    </row>
    <row r="648" spans="1:10">
      <c r="A648" s="52" t="s">
        <v>244</v>
      </c>
      <c r="B648" s="68">
        <v>923</v>
      </c>
      <c r="C648" s="56">
        <v>1</v>
      </c>
      <c r="D648" s="56">
        <v>6</v>
      </c>
      <c r="E648" s="69" t="s">
        <v>243</v>
      </c>
      <c r="F648" s="70" t="s">
        <v>207</v>
      </c>
      <c r="G648" s="59">
        <v>1516.83</v>
      </c>
      <c r="H648" s="59">
        <v>976.13</v>
      </c>
      <c r="I648" s="60">
        <v>0.64353289425973914</v>
      </c>
      <c r="J648" s="66"/>
    </row>
    <row r="649" spans="1:10" ht="47.25">
      <c r="A649" s="52" t="s">
        <v>233</v>
      </c>
      <c r="B649" s="68">
        <v>923</v>
      </c>
      <c r="C649" s="56">
        <v>1</v>
      </c>
      <c r="D649" s="56">
        <v>6</v>
      </c>
      <c r="E649" s="69" t="s">
        <v>232</v>
      </c>
      <c r="F649" s="70" t="s">
        <v>207</v>
      </c>
      <c r="G649" s="59">
        <v>1516.83</v>
      </c>
      <c r="H649" s="59">
        <v>976.13</v>
      </c>
      <c r="I649" s="60">
        <v>0.64353289425973914</v>
      </c>
      <c r="J649" s="66"/>
    </row>
    <row r="650" spans="1:10" ht="31.5">
      <c r="A650" s="52" t="s">
        <v>231</v>
      </c>
      <c r="B650" s="68">
        <v>923</v>
      </c>
      <c r="C650" s="56">
        <v>1</v>
      </c>
      <c r="D650" s="56">
        <v>6</v>
      </c>
      <c r="E650" s="69" t="s">
        <v>230</v>
      </c>
      <c r="F650" s="70" t="s">
        <v>207</v>
      </c>
      <c r="G650" s="59">
        <v>948.62</v>
      </c>
      <c r="H650" s="59">
        <v>833.81</v>
      </c>
      <c r="I650" s="60">
        <v>0.87897155868524801</v>
      </c>
      <c r="J650" s="66"/>
    </row>
    <row r="651" spans="1:10" ht="31.5">
      <c r="A651" s="52" t="s">
        <v>226</v>
      </c>
      <c r="B651" s="68">
        <v>923</v>
      </c>
      <c r="C651" s="56">
        <v>1</v>
      </c>
      <c r="D651" s="56">
        <v>6</v>
      </c>
      <c r="E651" s="69" t="s">
        <v>229</v>
      </c>
      <c r="F651" s="70" t="s">
        <v>207</v>
      </c>
      <c r="G651" s="59">
        <v>948.62</v>
      </c>
      <c r="H651" s="59">
        <v>833.81</v>
      </c>
      <c r="I651" s="60">
        <v>0.87897155868524801</v>
      </c>
      <c r="J651" s="66"/>
    </row>
    <row r="652" spans="1:10" ht="78.75">
      <c r="A652" s="52" t="s">
        <v>225</v>
      </c>
      <c r="B652" s="68">
        <v>923</v>
      </c>
      <c r="C652" s="56">
        <v>1</v>
      </c>
      <c r="D652" s="56">
        <v>6</v>
      </c>
      <c r="E652" s="69" t="s">
        <v>229</v>
      </c>
      <c r="F652" s="70" t="s">
        <v>224</v>
      </c>
      <c r="G652" s="59">
        <v>948.62</v>
      </c>
      <c r="H652" s="59">
        <v>833.81</v>
      </c>
      <c r="I652" s="60">
        <v>0.87897155868524801</v>
      </c>
      <c r="J652" s="66"/>
    </row>
    <row r="653" spans="1:10" ht="31.5">
      <c r="A653" s="52" t="s">
        <v>228</v>
      </c>
      <c r="B653" s="68">
        <v>923</v>
      </c>
      <c r="C653" s="56">
        <v>1</v>
      </c>
      <c r="D653" s="56">
        <v>6</v>
      </c>
      <c r="E653" s="69" t="s">
        <v>227</v>
      </c>
      <c r="F653" s="70" t="s">
        <v>207</v>
      </c>
      <c r="G653" s="59">
        <v>568.21</v>
      </c>
      <c r="H653" s="59">
        <v>142.32</v>
      </c>
      <c r="I653" s="60">
        <v>0.25047077664947814</v>
      </c>
      <c r="J653" s="66"/>
    </row>
    <row r="654" spans="1:10" ht="31.5">
      <c r="A654" s="52" t="s">
        <v>226</v>
      </c>
      <c r="B654" s="68">
        <v>923</v>
      </c>
      <c r="C654" s="56">
        <v>1</v>
      </c>
      <c r="D654" s="56">
        <v>6</v>
      </c>
      <c r="E654" s="69" t="s">
        <v>222</v>
      </c>
      <c r="F654" s="70" t="s">
        <v>207</v>
      </c>
      <c r="G654" s="59">
        <v>568.21</v>
      </c>
      <c r="H654" s="59">
        <v>142.32</v>
      </c>
      <c r="I654" s="60">
        <v>0.25047077664947814</v>
      </c>
      <c r="J654" s="66"/>
    </row>
    <row r="655" spans="1:10" ht="78.75">
      <c r="A655" s="52" t="s">
        <v>225</v>
      </c>
      <c r="B655" s="68">
        <v>923</v>
      </c>
      <c r="C655" s="56">
        <v>1</v>
      </c>
      <c r="D655" s="56">
        <v>6</v>
      </c>
      <c r="E655" s="69" t="s">
        <v>222</v>
      </c>
      <c r="F655" s="70" t="s">
        <v>224</v>
      </c>
      <c r="G655" s="59">
        <v>564.41</v>
      </c>
      <c r="H655" s="59">
        <v>142.32</v>
      </c>
      <c r="I655" s="60">
        <v>0.25215711982424127</v>
      </c>
      <c r="J655" s="66"/>
    </row>
    <row r="656" spans="1:10" ht="31.5">
      <c r="A656" s="52" t="s">
        <v>211</v>
      </c>
      <c r="B656" s="68">
        <v>923</v>
      </c>
      <c r="C656" s="56">
        <v>1</v>
      </c>
      <c r="D656" s="56">
        <v>6</v>
      </c>
      <c r="E656" s="69" t="s">
        <v>222</v>
      </c>
      <c r="F656" s="70" t="s">
        <v>208</v>
      </c>
      <c r="G656" s="59">
        <v>3.8</v>
      </c>
      <c r="H656" s="59">
        <v>0</v>
      </c>
      <c r="I656" s="60">
        <v>0</v>
      </c>
      <c r="J656" s="66"/>
    </row>
    <row r="657" spans="1:10">
      <c r="A657" s="223" t="s">
        <v>729</v>
      </c>
      <c r="B657" s="224"/>
      <c r="C657" s="224"/>
      <c r="D657" s="224"/>
      <c r="E657" s="224"/>
      <c r="F657" s="225"/>
      <c r="G657" s="57">
        <v>1010614.33</v>
      </c>
      <c r="H657" s="57">
        <v>727384.37</v>
      </c>
      <c r="I657" s="58">
        <v>0.71974476158476797</v>
      </c>
      <c r="J657" s="67"/>
    </row>
    <row r="658" spans="1:10" ht="25.5" customHeight="1">
      <c r="A658" s="51"/>
      <c r="B658" s="51"/>
      <c r="C658" s="51"/>
      <c r="D658" s="51"/>
      <c r="E658" s="20"/>
      <c r="F658" s="20"/>
      <c r="G658" s="20"/>
      <c r="H658" s="20"/>
      <c r="I658" s="20"/>
      <c r="J658" s="20"/>
    </row>
    <row r="659" spans="1:10" ht="13.1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</row>
    <row r="661" spans="1:10">
      <c r="A661" s="75" t="s">
        <v>725</v>
      </c>
      <c r="B661" s="30"/>
      <c r="C661" s="30"/>
      <c r="D661" s="30"/>
      <c r="E661" s="22"/>
      <c r="F661" s="23"/>
      <c r="G661" s="23"/>
      <c r="H661" s="231" t="s">
        <v>726</v>
      </c>
      <c r="I661" s="231"/>
    </row>
  </sheetData>
  <autoFilter ref="B1:I668"/>
  <mergeCells count="10">
    <mergeCell ref="A657:F657"/>
    <mergeCell ref="H661:I661"/>
    <mergeCell ref="F3:I3"/>
    <mergeCell ref="F4:I4"/>
    <mergeCell ref="A7:I7"/>
    <mergeCell ref="A9:A10"/>
    <mergeCell ref="B9:F9"/>
    <mergeCell ref="G9:G10"/>
    <mergeCell ref="H9:H10"/>
    <mergeCell ref="I9:I10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70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H9" sqref="H9"/>
    </sheetView>
  </sheetViews>
  <sheetFormatPr defaultColWidth="8.25" defaultRowHeight="15"/>
  <cols>
    <col min="1" max="1" width="9.375" style="1" customWidth="1"/>
    <col min="2" max="2" width="31" style="1" customWidth="1"/>
    <col min="3" max="3" width="15.625" style="1" customWidth="1"/>
    <col min="4" max="4" width="15.25" style="15" customWidth="1"/>
    <col min="5" max="5" width="14.125" style="15" customWidth="1"/>
    <col min="6" max="16384" width="8.25" style="1"/>
  </cols>
  <sheetData>
    <row r="1" spans="1:8">
      <c r="C1" s="2"/>
      <c r="D1" s="3"/>
      <c r="E1" s="3"/>
      <c r="F1" s="3"/>
    </row>
    <row r="2" spans="1:8">
      <c r="C2" s="2"/>
      <c r="D2" s="3"/>
      <c r="E2" s="3"/>
      <c r="F2" s="3"/>
    </row>
    <row r="3" spans="1:8" ht="27.6" customHeight="1">
      <c r="C3" s="217"/>
      <c r="D3" s="217"/>
      <c r="E3" s="217"/>
      <c r="F3" s="217"/>
    </row>
    <row r="4" spans="1:8" ht="19.149999999999999" customHeight="1">
      <c r="C4" s="238"/>
      <c r="D4" s="238"/>
      <c r="E4" s="238"/>
      <c r="F4" s="238"/>
    </row>
    <row r="6" spans="1:8">
      <c r="A6" s="4"/>
      <c r="B6" s="4"/>
      <c r="C6" s="4"/>
      <c r="D6" s="5"/>
      <c r="E6" s="5"/>
      <c r="F6" s="4"/>
      <c r="G6" s="4"/>
      <c r="H6" s="4"/>
    </row>
    <row r="7" spans="1:8" ht="46.9" customHeight="1">
      <c r="A7" s="239" t="s">
        <v>744</v>
      </c>
      <c r="B7" s="239"/>
      <c r="C7" s="239"/>
      <c r="D7" s="239"/>
      <c r="E7" s="239"/>
      <c r="F7" s="4"/>
      <c r="G7" s="4"/>
      <c r="H7" s="4"/>
    </row>
    <row r="8" spans="1:8">
      <c r="A8" s="4"/>
      <c r="B8" s="4"/>
      <c r="C8" s="4"/>
      <c r="D8" s="5"/>
      <c r="E8" s="5"/>
      <c r="F8" s="4"/>
      <c r="G8" s="4"/>
      <c r="H8" s="4"/>
    </row>
    <row r="9" spans="1:8">
      <c r="A9" s="4"/>
      <c r="B9" s="4"/>
      <c r="D9" s="5"/>
      <c r="E9" s="6" t="s">
        <v>700</v>
      </c>
      <c r="F9" s="4"/>
      <c r="G9" s="4"/>
      <c r="H9" s="4"/>
    </row>
    <row r="10" spans="1:8" ht="34.9" customHeight="1">
      <c r="A10" s="240" t="s">
        <v>701</v>
      </c>
      <c r="B10" s="242" t="s">
        <v>702</v>
      </c>
      <c r="C10" s="244" t="s">
        <v>703</v>
      </c>
      <c r="D10" s="245"/>
      <c r="E10" s="246"/>
      <c r="F10" s="4"/>
      <c r="G10" s="4"/>
      <c r="H10" s="4"/>
    </row>
    <row r="11" spans="1:8" ht="31.5">
      <c r="A11" s="241"/>
      <c r="B11" s="243"/>
      <c r="C11" s="7" t="s">
        <v>704</v>
      </c>
      <c r="D11" s="8" t="s">
        <v>677</v>
      </c>
      <c r="E11" s="9" t="s">
        <v>676</v>
      </c>
      <c r="F11" s="4"/>
      <c r="G11" s="4"/>
      <c r="H11" s="4"/>
    </row>
    <row r="12" spans="1:8" ht="18.75">
      <c r="A12" s="10">
        <v>1</v>
      </c>
      <c r="B12" s="11" t="s">
        <v>705</v>
      </c>
      <c r="C12" s="81">
        <v>2410.1999999999998</v>
      </c>
      <c r="D12" s="77">
        <v>1734</v>
      </c>
      <c r="E12" s="84">
        <f>D12/C12</f>
        <v>0.71944236992780686</v>
      </c>
      <c r="F12" s="4"/>
      <c r="G12" s="4"/>
      <c r="H12" s="4"/>
    </row>
    <row r="13" spans="1:8" ht="18.75">
      <c r="A13" s="10">
        <v>2</v>
      </c>
      <c r="B13" s="11" t="s">
        <v>706</v>
      </c>
      <c r="C13" s="81">
        <v>5816.4</v>
      </c>
      <c r="D13" s="82">
        <v>4285</v>
      </c>
      <c r="E13" s="84">
        <f t="shared" ref="E13:E30" si="0">D13/C13</f>
        <v>0.73670999243518331</v>
      </c>
      <c r="F13" s="4"/>
      <c r="G13" s="4"/>
      <c r="H13" s="4"/>
    </row>
    <row r="14" spans="1:8" ht="18.75">
      <c r="A14" s="10">
        <v>3</v>
      </c>
      <c r="B14" s="11" t="s">
        <v>707</v>
      </c>
      <c r="C14" s="81">
        <v>4160</v>
      </c>
      <c r="D14" s="82">
        <v>3056</v>
      </c>
      <c r="E14" s="84">
        <f t="shared" si="0"/>
        <v>0.73461538461538467</v>
      </c>
      <c r="F14" s="4"/>
      <c r="G14" s="4"/>
      <c r="H14" s="4"/>
    </row>
    <row r="15" spans="1:8" ht="18.75">
      <c r="A15" s="10">
        <v>4</v>
      </c>
      <c r="B15" s="11" t="s">
        <v>708</v>
      </c>
      <c r="C15" s="81">
        <v>7022.8</v>
      </c>
      <c r="D15" s="82">
        <v>5177</v>
      </c>
      <c r="E15" s="84">
        <f t="shared" si="0"/>
        <v>0.73717035940080877</v>
      </c>
      <c r="F15" s="4"/>
      <c r="G15" s="4"/>
      <c r="H15" s="4"/>
    </row>
    <row r="16" spans="1:8" ht="18.75">
      <c r="A16" s="10">
        <v>5</v>
      </c>
      <c r="B16" s="11" t="s">
        <v>709</v>
      </c>
      <c r="C16" s="81">
        <f>2306.8+115.7</f>
        <v>2422.5</v>
      </c>
      <c r="D16" s="82">
        <v>1753</v>
      </c>
      <c r="E16" s="84">
        <f t="shared" si="0"/>
        <v>0.72363261093911246</v>
      </c>
      <c r="F16" s="4"/>
      <c r="G16" s="4"/>
      <c r="H16" s="4"/>
    </row>
    <row r="17" spans="1:8" ht="18.75">
      <c r="A17" s="10">
        <v>6</v>
      </c>
      <c r="B17" s="11" t="s">
        <v>710</v>
      </c>
      <c r="C17" s="81">
        <v>1745</v>
      </c>
      <c r="D17" s="82">
        <v>1347</v>
      </c>
      <c r="E17" s="84">
        <f t="shared" si="0"/>
        <v>0.77191977077363894</v>
      </c>
      <c r="F17" s="4"/>
      <c r="G17" s="4"/>
      <c r="H17" s="4"/>
    </row>
    <row r="18" spans="1:8" ht="18.75">
      <c r="A18" s="10">
        <v>7</v>
      </c>
      <c r="B18" s="11" t="s">
        <v>711</v>
      </c>
      <c r="C18" s="81">
        <v>4843.2</v>
      </c>
      <c r="D18" s="82">
        <v>3481</v>
      </c>
      <c r="E18" s="84">
        <f t="shared" si="0"/>
        <v>0.71873967624710933</v>
      </c>
      <c r="F18" s="4"/>
      <c r="G18" s="4"/>
      <c r="H18" s="4"/>
    </row>
    <row r="19" spans="1:8" ht="18.75">
      <c r="A19" s="10">
        <v>8</v>
      </c>
      <c r="B19" s="11" t="s">
        <v>712</v>
      </c>
      <c r="C19" s="81">
        <v>2541.9</v>
      </c>
      <c r="D19" s="82">
        <v>1742</v>
      </c>
      <c r="E19" s="84">
        <f t="shared" si="0"/>
        <v>0.68531413509579442</v>
      </c>
      <c r="F19" s="4"/>
      <c r="G19" s="4"/>
      <c r="H19" s="4"/>
    </row>
    <row r="20" spans="1:8" ht="18.75">
      <c r="A20" s="10">
        <v>9</v>
      </c>
      <c r="B20" s="11" t="s">
        <v>713</v>
      </c>
      <c r="C20" s="81">
        <v>3272.2</v>
      </c>
      <c r="D20" s="82">
        <v>2405</v>
      </c>
      <c r="E20" s="84">
        <f t="shared" si="0"/>
        <v>0.73497952447894388</v>
      </c>
      <c r="F20" s="4"/>
      <c r="G20" s="4"/>
      <c r="H20" s="4"/>
    </row>
    <row r="21" spans="1:8" ht="18.75">
      <c r="A21" s="10">
        <v>10</v>
      </c>
      <c r="B21" s="11" t="s">
        <v>714</v>
      </c>
      <c r="C21" s="81">
        <v>5220.3</v>
      </c>
      <c r="D21" s="82">
        <v>3845</v>
      </c>
      <c r="E21" s="84">
        <f t="shared" si="0"/>
        <v>0.73654770798613101</v>
      </c>
      <c r="F21" s="4"/>
      <c r="G21" s="4"/>
      <c r="H21" s="4"/>
    </row>
    <row r="22" spans="1:8" ht="18.75">
      <c r="A22" s="10">
        <v>11</v>
      </c>
      <c r="B22" s="11" t="s">
        <v>715</v>
      </c>
      <c r="C22" s="81">
        <v>2104.8000000000002</v>
      </c>
      <c r="D22" s="82">
        <v>1541</v>
      </c>
      <c r="E22" s="84">
        <f t="shared" si="0"/>
        <v>0.73213606993538571</v>
      </c>
      <c r="F22" s="4"/>
      <c r="G22" s="4"/>
      <c r="H22" s="4"/>
    </row>
    <row r="23" spans="1:8" ht="18.75">
      <c r="A23" s="10">
        <v>12</v>
      </c>
      <c r="B23" s="11" t="s">
        <v>716</v>
      </c>
      <c r="C23" s="81">
        <v>2466.3000000000002</v>
      </c>
      <c r="D23" s="82">
        <v>1811</v>
      </c>
      <c r="E23" s="84">
        <f t="shared" si="0"/>
        <v>0.73429834164537966</v>
      </c>
      <c r="F23" s="4"/>
      <c r="G23" s="4"/>
      <c r="H23" s="4"/>
    </row>
    <row r="24" spans="1:8" ht="18.75">
      <c r="A24" s="10">
        <v>13</v>
      </c>
      <c r="B24" s="11" t="s">
        <v>717</v>
      </c>
      <c r="C24" s="81">
        <v>6399.8</v>
      </c>
      <c r="D24" s="82">
        <v>4704</v>
      </c>
      <c r="E24" s="84">
        <f t="shared" si="0"/>
        <v>0.73502296946779588</v>
      </c>
      <c r="F24" s="4"/>
      <c r="G24" s="4"/>
      <c r="H24" s="4"/>
    </row>
    <row r="25" spans="1:8" ht="18.75">
      <c r="A25" s="10">
        <v>14</v>
      </c>
      <c r="B25" s="11" t="s">
        <v>718</v>
      </c>
      <c r="C25" s="81">
        <v>3480.6</v>
      </c>
      <c r="D25" s="82">
        <v>2562</v>
      </c>
      <c r="E25" s="84">
        <f t="shared" si="0"/>
        <v>0.73607998620927428</v>
      </c>
      <c r="F25" s="4"/>
      <c r="G25" s="4"/>
      <c r="H25" s="4"/>
    </row>
    <row r="26" spans="1:8" ht="18.75">
      <c r="A26" s="10">
        <v>15</v>
      </c>
      <c r="B26" s="11" t="s">
        <v>719</v>
      </c>
      <c r="C26" s="81">
        <f>2404.4+549.3</f>
        <v>2953.7</v>
      </c>
      <c r="D26" s="82">
        <v>2173</v>
      </c>
      <c r="E26" s="84">
        <f t="shared" si="0"/>
        <v>0.73568744286826693</v>
      </c>
      <c r="F26" s="4"/>
      <c r="G26" s="4"/>
      <c r="H26" s="4"/>
    </row>
    <row r="27" spans="1:8" ht="18.75">
      <c r="A27" s="10">
        <v>16</v>
      </c>
      <c r="B27" s="11" t="s">
        <v>720</v>
      </c>
      <c r="C27" s="81">
        <v>1327.9</v>
      </c>
      <c r="D27" s="82">
        <v>969</v>
      </c>
      <c r="E27" s="84">
        <f t="shared" si="0"/>
        <v>0.72972362376684985</v>
      </c>
      <c r="F27" s="4"/>
      <c r="G27" s="4"/>
      <c r="H27" s="4"/>
    </row>
    <row r="28" spans="1:8" ht="18.75">
      <c r="A28" s="10">
        <v>17</v>
      </c>
      <c r="B28" s="11" t="s">
        <v>721</v>
      </c>
      <c r="C28" s="81">
        <v>2709.7</v>
      </c>
      <c r="D28" s="83">
        <v>1991</v>
      </c>
      <c r="E28" s="84">
        <f t="shared" si="0"/>
        <v>0.73476768645975576</v>
      </c>
    </row>
    <row r="29" spans="1:8" ht="19.5" customHeight="1">
      <c r="A29" s="10">
        <v>18</v>
      </c>
      <c r="B29" s="11" t="s">
        <v>722</v>
      </c>
      <c r="C29" s="81">
        <v>6266.1</v>
      </c>
      <c r="D29" s="83">
        <v>4611</v>
      </c>
      <c r="E29" s="84">
        <f t="shared" si="0"/>
        <v>0.73586441327141283</v>
      </c>
    </row>
    <row r="30" spans="1:8" ht="18.75">
      <c r="A30" s="12" t="s">
        <v>723</v>
      </c>
      <c r="B30" s="13" t="s">
        <v>724</v>
      </c>
      <c r="C30" s="78">
        <f>C12+C13+C14+C15+C16+C17+C18+C19+C20+C21+C22+C23+C24+C25+C26+C27+C28+C29</f>
        <v>67163.400000000009</v>
      </c>
      <c r="D30" s="78">
        <f>D12+D13+D14+D15+D16+D17+D18+D19+D20+D21+D22+D23+D24+D25+D26+D27+D28+D29</f>
        <v>49187</v>
      </c>
      <c r="E30" s="85">
        <f t="shared" si="0"/>
        <v>0.73234827301774463</v>
      </c>
    </row>
    <row r="31" spans="1:8">
      <c r="A31" s="14"/>
      <c r="B31" s="14"/>
      <c r="C31" s="14"/>
    </row>
    <row r="32" spans="1:8">
      <c r="A32" s="14"/>
      <c r="B32" s="14"/>
      <c r="C32" s="14"/>
    </row>
    <row r="33" spans="1:9">
      <c r="A33" s="14"/>
      <c r="B33" s="14"/>
      <c r="C33" s="14"/>
    </row>
    <row r="34" spans="1:9" s="16" customFormat="1" ht="15.75">
      <c r="A34" s="16" t="s">
        <v>725</v>
      </c>
      <c r="B34" s="17"/>
      <c r="C34" s="17"/>
      <c r="D34" s="237" t="s">
        <v>726</v>
      </c>
      <c r="E34" s="237"/>
      <c r="G34" s="18"/>
      <c r="H34" s="18"/>
      <c r="I34" s="18"/>
    </row>
  </sheetData>
  <mergeCells count="7">
    <mergeCell ref="D34:E34"/>
    <mergeCell ref="C3:F3"/>
    <mergeCell ref="C4:F4"/>
    <mergeCell ref="A7:E7"/>
    <mergeCell ref="A10:A11"/>
    <mergeCell ref="B10:B11"/>
    <mergeCell ref="C10:E10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99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selection activeCell="I10" sqref="I10"/>
    </sheetView>
  </sheetViews>
  <sheetFormatPr defaultColWidth="8.25" defaultRowHeight="15"/>
  <cols>
    <col min="1" max="1" width="9.375" style="1" customWidth="1"/>
    <col min="2" max="2" width="31" style="1" customWidth="1"/>
    <col min="3" max="3" width="15.75" style="1" customWidth="1"/>
    <col min="4" max="5" width="15.75" style="15" customWidth="1"/>
    <col min="6" max="16384" width="8.25" style="1"/>
  </cols>
  <sheetData>
    <row r="1" spans="1:8">
      <c r="C1" s="2"/>
      <c r="D1" s="3"/>
      <c r="E1" s="3"/>
      <c r="F1" s="3"/>
    </row>
    <row r="2" spans="1:8">
      <c r="C2" s="2"/>
      <c r="D2" s="3"/>
      <c r="E2" s="3"/>
      <c r="F2" s="3"/>
    </row>
    <row r="3" spans="1:8" ht="28.9" customHeight="1">
      <c r="C3" s="217"/>
      <c r="D3" s="217"/>
      <c r="E3" s="217"/>
      <c r="F3" s="19"/>
    </row>
    <row r="4" spans="1:8" ht="18.600000000000001" customHeight="1">
      <c r="C4" s="238"/>
      <c r="D4" s="238"/>
      <c r="E4" s="238"/>
      <c r="F4" s="238"/>
    </row>
    <row r="7" spans="1:8" ht="68.45" customHeight="1">
      <c r="A7" s="239" t="s">
        <v>745</v>
      </c>
      <c r="B7" s="239"/>
      <c r="C7" s="239"/>
      <c r="D7" s="239"/>
      <c r="E7" s="239"/>
      <c r="F7" s="4"/>
      <c r="G7" s="4"/>
      <c r="H7" s="4"/>
    </row>
    <row r="8" spans="1:8">
      <c r="A8" s="4"/>
      <c r="B8" s="4"/>
      <c r="C8" s="4"/>
      <c r="D8" s="5"/>
      <c r="E8" s="5"/>
      <c r="F8" s="4"/>
      <c r="G8" s="4"/>
      <c r="H8" s="4"/>
    </row>
    <row r="9" spans="1:8">
      <c r="A9" s="4"/>
      <c r="B9" s="4"/>
      <c r="D9" s="5"/>
      <c r="E9" s="6" t="s">
        <v>700</v>
      </c>
      <c r="F9" s="4"/>
      <c r="G9" s="4"/>
      <c r="H9" s="4"/>
    </row>
    <row r="10" spans="1:8" ht="34.9" customHeight="1">
      <c r="A10" s="247" t="s">
        <v>701</v>
      </c>
      <c r="B10" s="248" t="s">
        <v>702</v>
      </c>
      <c r="C10" s="248" t="s">
        <v>727</v>
      </c>
      <c r="D10" s="248"/>
      <c r="E10" s="248"/>
      <c r="F10" s="4"/>
      <c r="G10" s="4"/>
      <c r="H10" s="4"/>
    </row>
    <row r="11" spans="1:8" ht="17.45" customHeight="1">
      <c r="A11" s="247"/>
      <c r="B11" s="248"/>
      <c r="C11" s="7" t="s">
        <v>704</v>
      </c>
      <c r="D11" s="8" t="s">
        <v>677</v>
      </c>
      <c r="E11" s="9" t="s">
        <v>676</v>
      </c>
      <c r="F11" s="4"/>
      <c r="G11" s="4"/>
      <c r="H11" s="4"/>
    </row>
    <row r="12" spans="1:8" ht="17.45" customHeight="1">
      <c r="A12" s="10">
        <v>1</v>
      </c>
      <c r="B12" s="11" t="s">
        <v>728</v>
      </c>
      <c r="C12" s="76">
        <v>926.9</v>
      </c>
      <c r="D12" s="77">
        <v>618</v>
      </c>
      <c r="E12" s="79">
        <f>D12/C12</f>
        <v>0.66673859100226562</v>
      </c>
      <c r="F12" s="4"/>
      <c r="G12" s="4"/>
      <c r="H12" s="4"/>
    </row>
    <row r="13" spans="1:8" ht="18.75">
      <c r="A13" s="10">
        <v>2</v>
      </c>
      <c r="B13" s="11" t="s">
        <v>707</v>
      </c>
      <c r="C13" s="76">
        <v>933.4</v>
      </c>
      <c r="D13" s="77">
        <v>743</v>
      </c>
      <c r="E13" s="79">
        <f>D13/C13</f>
        <v>0.79601457038782941</v>
      </c>
      <c r="F13" s="4"/>
      <c r="G13" s="4"/>
      <c r="H13" s="4"/>
    </row>
    <row r="14" spans="1:8" ht="18.75">
      <c r="A14" s="10">
        <v>3</v>
      </c>
      <c r="B14" s="11" t="s">
        <v>708</v>
      </c>
      <c r="C14" s="76">
        <v>35.5</v>
      </c>
      <c r="D14" s="77">
        <v>35.5</v>
      </c>
      <c r="E14" s="79">
        <f t="shared" ref="E14:E26" si="0">D14/C14</f>
        <v>1</v>
      </c>
      <c r="F14" s="4"/>
      <c r="G14" s="4"/>
      <c r="H14" s="4"/>
    </row>
    <row r="15" spans="1:8" ht="18.75">
      <c r="A15" s="10">
        <v>4</v>
      </c>
      <c r="B15" s="11" t="s">
        <v>709</v>
      </c>
      <c r="C15" s="76">
        <v>2274.1</v>
      </c>
      <c r="D15" s="77">
        <v>1899.5</v>
      </c>
      <c r="E15" s="79">
        <f t="shared" si="0"/>
        <v>0.83527549360186448</v>
      </c>
      <c r="F15" s="4"/>
      <c r="G15" s="4"/>
      <c r="H15" s="4"/>
    </row>
    <row r="16" spans="1:8" ht="18.75">
      <c r="A16" s="10">
        <v>5</v>
      </c>
      <c r="B16" s="11" t="s">
        <v>710</v>
      </c>
      <c r="C16" s="76">
        <v>517.29999999999995</v>
      </c>
      <c r="D16" s="77">
        <v>517.29999999999995</v>
      </c>
      <c r="E16" s="79">
        <f t="shared" si="0"/>
        <v>1</v>
      </c>
      <c r="F16" s="4"/>
      <c r="G16" s="4"/>
      <c r="H16" s="4"/>
    </row>
    <row r="17" spans="1:9" ht="18.75">
      <c r="A17" s="10">
        <v>6</v>
      </c>
      <c r="B17" s="11" t="s">
        <v>713</v>
      </c>
      <c r="C17" s="76">
        <v>302.10000000000002</v>
      </c>
      <c r="D17" s="77">
        <v>225</v>
      </c>
      <c r="E17" s="79">
        <f t="shared" si="0"/>
        <v>0.74478649453823231</v>
      </c>
      <c r="F17" s="4"/>
      <c r="G17" s="4"/>
      <c r="H17" s="4"/>
    </row>
    <row r="18" spans="1:9" ht="18.75">
      <c r="A18" s="10">
        <v>7</v>
      </c>
      <c r="B18" s="11" t="s">
        <v>714</v>
      </c>
      <c r="C18" s="76">
        <v>1214.9000000000001</v>
      </c>
      <c r="D18" s="77">
        <v>849</v>
      </c>
      <c r="E18" s="79">
        <f t="shared" si="0"/>
        <v>0.69882294839081405</v>
      </c>
      <c r="F18" s="4"/>
      <c r="G18" s="4"/>
      <c r="H18" s="4"/>
    </row>
    <row r="19" spans="1:9" ht="18.75">
      <c r="A19" s="10">
        <v>8</v>
      </c>
      <c r="B19" s="11" t="s">
        <v>715</v>
      </c>
      <c r="C19" s="76">
        <v>1685.9</v>
      </c>
      <c r="D19" s="77">
        <v>1279.3</v>
      </c>
      <c r="E19" s="79">
        <f t="shared" si="0"/>
        <v>0.75882318049706377</v>
      </c>
      <c r="F19" s="4"/>
      <c r="G19" s="4"/>
      <c r="H19" s="4"/>
    </row>
    <row r="20" spans="1:9" ht="18.75">
      <c r="A20" s="10">
        <v>9</v>
      </c>
      <c r="B20" s="11" t="s">
        <v>716</v>
      </c>
      <c r="C20" s="76">
        <v>606</v>
      </c>
      <c r="D20" s="77">
        <v>435</v>
      </c>
      <c r="E20" s="79">
        <f t="shared" si="0"/>
        <v>0.71782178217821779</v>
      </c>
      <c r="F20" s="4"/>
      <c r="G20" s="4"/>
      <c r="H20" s="4"/>
    </row>
    <row r="21" spans="1:9" ht="18.75">
      <c r="A21" s="10">
        <v>10</v>
      </c>
      <c r="B21" s="11" t="s">
        <v>718</v>
      </c>
      <c r="C21" s="76">
        <v>872.4</v>
      </c>
      <c r="D21" s="77">
        <v>630</v>
      </c>
      <c r="E21" s="79">
        <f t="shared" si="0"/>
        <v>0.72214580467675382</v>
      </c>
      <c r="F21" s="4"/>
      <c r="G21" s="4"/>
      <c r="H21" s="4"/>
    </row>
    <row r="22" spans="1:9" ht="18.75">
      <c r="A22" s="10">
        <v>11</v>
      </c>
      <c r="B22" s="11" t="s">
        <v>719</v>
      </c>
      <c r="C22" s="76">
        <v>1545.5</v>
      </c>
      <c r="D22" s="77">
        <v>1077</v>
      </c>
      <c r="E22" s="79">
        <f t="shared" si="0"/>
        <v>0.69686185700420578</v>
      </c>
      <c r="F22" s="4"/>
      <c r="G22" s="4"/>
      <c r="H22" s="4"/>
    </row>
    <row r="23" spans="1:9" ht="18.75">
      <c r="A23" s="10">
        <v>12</v>
      </c>
      <c r="B23" s="11" t="s">
        <v>720</v>
      </c>
      <c r="C23" s="76">
        <v>1661.6</v>
      </c>
      <c r="D23" s="77">
        <v>1188</v>
      </c>
      <c r="E23" s="79">
        <f t="shared" si="0"/>
        <v>0.7149735194992779</v>
      </c>
      <c r="F23" s="4"/>
      <c r="G23" s="4"/>
      <c r="H23" s="4"/>
    </row>
    <row r="24" spans="1:9" ht="18.75">
      <c r="A24" s="10">
        <v>13</v>
      </c>
      <c r="B24" s="11" t="s">
        <v>721</v>
      </c>
      <c r="C24" s="76">
        <v>786.5</v>
      </c>
      <c r="D24" s="77">
        <v>543</v>
      </c>
      <c r="E24" s="79">
        <f t="shared" si="0"/>
        <v>0.69040050858232671</v>
      </c>
    </row>
    <row r="25" spans="1:9" ht="19.5" customHeight="1">
      <c r="A25" s="10">
        <v>14</v>
      </c>
      <c r="B25" s="11" t="s">
        <v>722</v>
      </c>
      <c r="C25" s="76">
        <v>574.79999999999995</v>
      </c>
      <c r="D25" s="77">
        <v>432</v>
      </c>
      <c r="E25" s="79">
        <f t="shared" si="0"/>
        <v>0.75156576200417546</v>
      </c>
    </row>
    <row r="26" spans="1:9" ht="18.75">
      <c r="A26" s="12" t="s">
        <v>723</v>
      </c>
      <c r="B26" s="13" t="s">
        <v>724</v>
      </c>
      <c r="C26" s="78">
        <f>SUM(C12:C25)</f>
        <v>13936.9</v>
      </c>
      <c r="D26" s="78">
        <f>SUM(D12:D25)</f>
        <v>10471.6</v>
      </c>
      <c r="E26" s="80">
        <f t="shared" si="0"/>
        <v>0.75135790599057184</v>
      </c>
    </row>
    <row r="27" spans="1:9">
      <c r="A27" s="14"/>
      <c r="B27" s="14"/>
      <c r="C27" s="14"/>
    </row>
    <row r="28" spans="1:9">
      <c r="A28" s="14"/>
      <c r="B28" s="14"/>
      <c r="C28" s="14"/>
    </row>
    <row r="29" spans="1:9">
      <c r="A29" s="14"/>
      <c r="B29" s="14"/>
      <c r="C29" s="14"/>
    </row>
    <row r="30" spans="1:9" s="16" customFormat="1" ht="15.75">
      <c r="A30" s="16" t="s">
        <v>725</v>
      </c>
      <c r="B30" s="17"/>
      <c r="C30" s="17"/>
      <c r="D30" s="237" t="s">
        <v>726</v>
      </c>
      <c r="E30" s="237"/>
      <c r="G30" s="18"/>
      <c r="H30" s="18"/>
      <c r="I30" s="18"/>
    </row>
  </sheetData>
  <mergeCells count="7">
    <mergeCell ref="D30:E30"/>
    <mergeCell ref="C3:E3"/>
    <mergeCell ref="C4:F4"/>
    <mergeCell ref="A7:E7"/>
    <mergeCell ref="A10:A11"/>
    <mergeCell ref="B10:B11"/>
    <mergeCell ref="C10:E10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96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B2" sqref="B2"/>
    </sheetView>
  </sheetViews>
  <sheetFormatPr defaultColWidth="8" defaultRowHeight="15.75"/>
  <cols>
    <col min="1" max="1" width="50" style="24" customWidth="1"/>
    <col min="2" max="2" width="24.25" style="24" customWidth="1"/>
    <col min="3" max="3" width="16.5" style="87" customWidth="1"/>
    <col min="4" max="4" width="15" style="87" customWidth="1"/>
    <col min="5" max="16384" width="8" style="24"/>
  </cols>
  <sheetData>
    <row r="1" spans="1:8">
      <c r="C1" s="250"/>
      <c r="D1" s="250"/>
    </row>
    <row r="2" spans="1:8">
      <c r="C2" s="250"/>
      <c r="D2" s="250"/>
    </row>
    <row r="3" spans="1:8" ht="48.75" customHeight="1">
      <c r="C3" s="217"/>
      <c r="D3" s="217"/>
      <c r="G3" s="238"/>
      <c r="H3" s="238"/>
    </row>
    <row r="4" spans="1:8" ht="16.149999999999999" customHeight="1">
      <c r="C4" s="251"/>
      <c r="D4" s="251"/>
      <c r="G4" s="238"/>
      <c r="H4" s="238"/>
    </row>
    <row r="5" spans="1:8">
      <c r="A5" s="86"/>
      <c r="D5" s="88"/>
      <c r="G5" s="217"/>
      <c r="H5" s="217"/>
    </row>
    <row r="6" spans="1:8">
      <c r="A6" s="86"/>
      <c r="B6" s="89"/>
      <c r="C6" s="90"/>
      <c r="D6" s="90"/>
      <c r="G6" s="238"/>
      <c r="H6" s="238"/>
    </row>
    <row r="7" spans="1:8" ht="58.15" customHeight="1">
      <c r="A7" s="249" t="s">
        <v>22</v>
      </c>
      <c r="B7" s="249"/>
      <c r="C7" s="249"/>
      <c r="D7" s="249"/>
    </row>
    <row r="8" spans="1:8">
      <c r="A8" s="86"/>
      <c r="B8" s="86"/>
      <c r="C8" s="91"/>
    </row>
    <row r="9" spans="1:8">
      <c r="A9" s="92" t="s">
        <v>746</v>
      </c>
      <c r="B9" s="92" t="s">
        <v>731</v>
      </c>
      <c r="C9" s="92" t="s">
        <v>747</v>
      </c>
      <c r="D9" s="93" t="s">
        <v>677</v>
      </c>
    </row>
    <row r="10" spans="1:8">
      <c r="A10" s="94" t="s">
        <v>748</v>
      </c>
      <c r="B10" s="95" t="s">
        <v>749</v>
      </c>
      <c r="C10" s="96">
        <f>C11+C16+C21+C26</f>
        <v>19433.513199999928</v>
      </c>
      <c r="D10" s="96">
        <f>D11+D16+D21+D26</f>
        <v>-2570.9375899999673</v>
      </c>
    </row>
    <row r="11" spans="1:8">
      <c r="A11" s="94" t="s">
        <v>750</v>
      </c>
      <c r="B11" s="95" t="s">
        <v>751</v>
      </c>
      <c r="C11" s="96">
        <f>C12</f>
        <v>7461.7032600000002</v>
      </c>
      <c r="D11" s="96">
        <v>0</v>
      </c>
    </row>
    <row r="12" spans="1:8" ht="25.5">
      <c r="A12" s="97" t="s">
        <v>752</v>
      </c>
      <c r="B12" s="98" t="s">
        <v>753</v>
      </c>
      <c r="C12" s="99">
        <f>C13</f>
        <v>7461.7032600000002</v>
      </c>
      <c r="D12" s="99">
        <v>0</v>
      </c>
    </row>
    <row r="13" spans="1:8" ht="25.5">
      <c r="A13" s="97" t="s">
        <v>754</v>
      </c>
      <c r="B13" s="98" t="s">
        <v>755</v>
      </c>
      <c r="C13" s="99">
        <v>7461.7032600000002</v>
      </c>
      <c r="D13" s="99">
        <v>0</v>
      </c>
    </row>
    <row r="14" spans="1:8" ht="25.5" hidden="1">
      <c r="A14" s="97" t="s">
        <v>756</v>
      </c>
      <c r="B14" s="98" t="s">
        <v>757</v>
      </c>
      <c r="C14" s="100">
        <v>0</v>
      </c>
      <c r="D14" s="100">
        <v>0</v>
      </c>
    </row>
    <row r="15" spans="1:8" ht="25.5" hidden="1">
      <c r="A15" s="97" t="s">
        <v>758</v>
      </c>
      <c r="B15" s="98" t="s">
        <v>759</v>
      </c>
      <c r="C15" s="100">
        <v>0</v>
      </c>
      <c r="D15" s="100">
        <v>0</v>
      </c>
    </row>
    <row r="16" spans="1:8" ht="25.5">
      <c r="A16" s="94" t="s">
        <v>760</v>
      </c>
      <c r="B16" s="95" t="s">
        <v>761</v>
      </c>
      <c r="C16" s="96">
        <f>C17+C19</f>
        <v>-861.45352000000003</v>
      </c>
      <c r="D16" s="96">
        <f>D17+D19</f>
        <v>-588.70617000000004</v>
      </c>
    </row>
    <row r="17" spans="1:4" ht="25.5" hidden="1">
      <c r="A17" s="97" t="s">
        <v>762</v>
      </c>
      <c r="B17" s="98" t="s">
        <v>763</v>
      </c>
      <c r="C17" s="98">
        <f>C18</f>
        <v>0</v>
      </c>
      <c r="D17" s="98">
        <v>0</v>
      </c>
    </row>
    <row r="18" spans="1:4" ht="38.25" hidden="1">
      <c r="A18" s="97" t="s">
        <v>764</v>
      </c>
      <c r="B18" s="98" t="s">
        <v>765</v>
      </c>
      <c r="C18" s="98">
        <v>0</v>
      </c>
      <c r="D18" s="98">
        <v>0</v>
      </c>
    </row>
    <row r="19" spans="1:4" ht="38.25">
      <c r="A19" s="97" t="s">
        <v>766</v>
      </c>
      <c r="B19" s="98" t="s">
        <v>767</v>
      </c>
      <c r="C19" s="101">
        <f>C20</f>
        <v>-861.45352000000003</v>
      </c>
      <c r="D19" s="101">
        <f>D20</f>
        <v>-588.70617000000004</v>
      </c>
    </row>
    <row r="20" spans="1:4" ht="38.25">
      <c r="A20" s="97" t="s">
        <v>768</v>
      </c>
      <c r="B20" s="98" t="s">
        <v>769</v>
      </c>
      <c r="C20" s="101">
        <v>-861.45352000000003</v>
      </c>
      <c r="D20" s="101">
        <v>-588.70617000000004</v>
      </c>
    </row>
    <row r="21" spans="1:4">
      <c r="A21" s="94" t="s">
        <v>770</v>
      </c>
      <c r="B21" s="95" t="s">
        <v>771</v>
      </c>
      <c r="C21" s="102">
        <f>C22+C24</f>
        <v>12705.263459999929</v>
      </c>
      <c r="D21" s="102">
        <f>D22+D24</f>
        <v>-2110.2314199999673</v>
      </c>
    </row>
    <row r="22" spans="1:4">
      <c r="A22" s="97" t="s">
        <v>772</v>
      </c>
      <c r="B22" s="98" t="s">
        <v>0</v>
      </c>
      <c r="C22" s="101">
        <f>C23</f>
        <v>-998770.51806000003</v>
      </c>
      <c r="D22" s="101">
        <f>D23</f>
        <v>-730083.30622000003</v>
      </c>
    </row>
    <row r="23" spans="1:4">
      <c r="A23" s="97" t="s">
        <v>1</v>
      </c>
      <c r="B23" s="98" t="s">
        <v>2</v>
      </c>
      <c r="C23" s="99">
        <f>-991180.8148-128-7461.70326</f>
        <v>-998770.51806000003</v>
      </c>
      <c r="D23" s="99">
        <f>-729955.30622-128</f>
        <v>-730083.30622000003</v>
      </c>
    </row>
    <row r="24" spans="1:4">
      <c r="A24" s="97" t="s">
        <v>3</v>
      </c>
      <c r="B24" s="98" t="s">
        <v>4</v>
      </c>
      <c r="C24" s="99">
        <f>C25</f>
        <v>1011475.78152</v>
      </c>
      <c r="D24" s="99">
        <f>D25</f>
        <v>727973.07480000006</v>
      </c>
    </row>
    <row r="25" spans="1:4">
      <c r="A25" s="97" t="s">
        <v>5</v>
      </c>
      <c r="B25" s="98" t="s">
        <v>6</v>
      </c>
      <c r="C25" s="99">
        <f>1010614.328+861.45352</f>
        <v>1011475.78152</v>
      </c>
      <c r="D25" s="99">
        <f>727384.36863+588.70617</f>
        <v>727973.07480000006</v>
      </c>
    </row>
    <row r="26" spans="1:4">
      <c r="A26" s="103" t="s">
        <v>7</v>
      </c>
      <c r="B26" s="104" t="s">
        <v>8</v>
      </c>
      <c r="C26" s="105">
        <f>C27</f>
        <v>128</v>
      </c>
      <c r="D26" s="105">
        <f>D27</f>
        <v>128</v>
      </c>
    </row>
    <row r="27" spans="1:4" ht="25.5">
      <c r="A27" s="103" t="s">
        <v>9</v>
      </c>
      <c r="B27" s="104" t="s">
        <v>10</v>
      </c>
      <c r="C27" s="105">
        <f>C28+C31</f>
        <v>128</v>
      </c>
      <c r="D27" s="105">
        <f>D28+D31</f>
        <v>128</v>
      </c>
    </row>
    <row r="28" spans="1:4" ht="25.5">
      <c r="A28" s="106" t="s">
        <v>11</v>
      </c>
      <c r="B28" s="104" t="s">
        <v>12</v>
      </c>
      <c r="C28" s="107">
        <f>C29</f>
        <v>128</v>
      </c>
      <c r="D28" s="107">
        <f>D29</f>
        <v>128</v>
      </c>
    </row>
    <row r="29" spans="1:4" ht="38.25">
      <c r="A29" s="106" t="s">
        <v>13</v>
      </c>
      <c r="B29" s="104" t="s">
        <v>14</v>
      </c>
      <c r="C29" s="107">
        <f>C30</f>
        <v>128</v>
      </c>
      <c r="D29" s="107">
        <f>D30</f>
        <v>128</v>
      </c>
    </row>
    <row r="30" spans="1:4" ht="38.25">
      <c r="A30" s="106" t="s">
        <v>15</v>
      </c>
      <c r="B30" s="104" t="s">
        <v>16</v>
      </c>
      <c r="C30" s="107">
        <v>128</v>
      </c>
      <c r="D30" s="107">
        <v>128</v>
      </c>
    </row>
    <row r="31" spans="1:4" ht="26.25" hidden="1">
      <c r="A31" s="108" t="s">
        <v>17</v>
      </c>
      <c r="B31" s="109" t="s">
        <v>18</v>
      </c>
      <c r="C31" s="110">
        <f>C32</f>
        <v>0</v>
      </c>
      <c r="D31" s="110">
        <f>D32</f>
        <v>0</v>
      </c>
    </row>
    <row r="32" spans="1:4" ht="39" hidden="1">
      <c r="A32" s="108" t="s">
        <v>19</v>
      </c>
      <c r="B32" s="109" t="s">
        <v>18</v>
      </c>
      <c r="C32" s="110">
        <f>C33</f>
        <v>0</v>
      </c>
      <c r="D32" s="110">
        <f>D33</f>
        <v>0</v>
      </c>
    </row>
    <row r="33" spans="1:4" ht="39" hidden="1">
      <c r="A33" s="108" t="s">
        <v>20</v>
      </c>
      <c r="B33" s="109" t="s">
        <v>21</v>
      </c>
      <c r="C33" s="110">
        <v>0</v>
      </c>
      <c r="D33" s="110">
        <v>0</v>
      </c>
    </row>
    <row r="37" spans="1:4">
      <c r="A37" s="111" t="s">
        <v>725</v>
      </c>
      <c r="B37" s="112"/>
      <c r="D37" s="113" t="s">
        <v>726</v>
      </c>
    </row>
  </sheetData>
  <mergeCells count="9">
    <mergeCell ref="G5:H5"/>
    <mergeCell ref="G6:H6"/>
    <mergeCell ref="A7:D7"/>
    <mergeCell ref="C1:D1"/>
    <mergeCell ref="C2:D2"/>
    <mergeCell ref="C3:D3"/>
    <mergeCell ref="G3:H3"/>
    <mergeCell ref="C4:D4"/>
    <mergeCell ref="G4:H4"/>
  </mergeCells>
  <phoneticPr fontId="0" type="noConversion"/>
  <pageMargins left="0.78740157480314965" right="0.39370078740157483" top="0.78740157480314965" bottom="0.39370078740157483" header="0.51181102362204722" footer="0.31496062992125984"/>
  <pageSetup paperSize="9" scale="75" orientation="portrait" r:id="rId1"/>
  <headerFooter differentFirst="1" alignWithMargins="0">
    <oddHeader>&amp;L&amp;P&amp;C1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A9" sqref="A9"/>
    </sheetView>
  </sheetViews>
  <sheetFormatPr defaultColWidth="8" defaultRowHeight="15"/>
  <cols>
    <col min="1" max="1" width="76.75" style="191" customWidth="1"/>
    <col min="2" max="2" width="21" style="191" customWidth="1"/>
    <col min="3" max="3" width="8" style="191" customWidth="1"/>
    <col min="4" max="16384" width="8" style="191"/>
  </cols>
  <sheetData>
    <row r="1" spans="1:3">
      <c r="A1" s="190"/>
      <c r="B1" s="2"/>
      <c r="C1" s="3"/>
    </row>
    <row r="2" spans="1:3">
      <c r="A2" s="190"/>
      <c r="B2" s="2"/>
      <c r="C2" s="3"/>
    </row>
    <row r="3" spans="1:3" ht="33" customHeight="1">
      <c r="A3" s="190"/>
      <c r="B3" s="217"/>
      <c r="C3" s="217"/>
    </row>
    <row r="4" spans="1:3" ht="18" customHeight="1">
      <c r="A4" s="190"/>
      <c r="B4" s="2"/>
      <c r="C4" s="3"/>
    </row>
    <row r="5" spans="1:3">
      <c r="A5" s="190"/>
      <c r="B5" s="192"/>
    </row>
    <row r="6" spans="1:3">
      <c r="A6" s="190"/>
      <c r="B6" s="192"/>
    </row>
    <row r="7" spans="1:3">
      <c r="A7" s="190"/>
      <c r="B7" s="193"/>
    </row>
    <row r="8" spans="1:3" ht="40.5" customHeight="1">
      <c r="A8" s="254" t="s">
        <v>203</v>
      </c>
      <c r="B8" s="254"/>
      <c r="C8" s="254"/>
    </row>
    <row r="9" spans="1:3" ht="16.5">
      <c r="A9" s="194"/>
      <c r="B9" s="195"/>
    </row>
    <row r="10" spans="1:3" ht="15.75">
      <c r="A10" s="196"/>
      <c r="B10" s="197"/>
    </row>
    <row r="11" spans="1:3" ht="16.5">
      <c r="A11" s="203" t="s">
        <v>746</v>
      </c>
      <c r="B11" s="255" t="s">
        <v>201</v>
      </c>
      <c r="C11" s="255"/>
    </row>
    <row r="12" spans="1:3" ht="21.75" customHeight="1">
      <c r="A12" s="204" t="s">
        <v>202</v>
      </c>
      <c r="B12" s="252">
        <v>300</v>
      </c>
      <c r="C12" s="252"/>
    </row>
    <row r="13" spans="1:3" ht="39" customHeight="1">
      <c r="A13" s="204" t="s">
        <v>204</v>
      </c>
      <c r="B13" s="252">
        <v>0</v>
      </c>
      <c r="C13" s="252"/>
    </row>
    <row r="14" spans="1:3" ht="29.25" customHeight="1">
      <c r="A14" s="204" t="s">
        <v>205</v>
      </c>
      <c r="B14" s="252">
        <v>0</v>
      </c>
      <c r="C14" s="252"/>
    </row>
    <row r="15" spans="1:3" ht="35.1" customHeight="1">
      <c r="A15" s="204" t="s">
        <v>206</v>
      </c>
      <c r="B15" s="252">
        <v>300</v>
      </c>
      <c r="C15" s="252"/>
    </row>
    <row r="16" spans="1:3" ht="18.75">
      <c r="A16" s="199"/>
      <c r="B16" s="200"/>
      <c r="C16" s="201"/>
    </row>
    <row r="17" spans="1:4" ht="18.75">
      <c r="A17" s="199"/>
      <c r="B17" s="200"/>
      <c r="C17" s="201"/>
    </row>
    <row r="18" spans="1:4" ht="18.75">
      <c r="A18" s="201"/>
      <c r="B18" s="201"/>
      <c r="C18" s="201"/>
    </row>
    <row r="19" spans="1:4" s="114" customFormat="1" ht="18.75">
      <c r="A19" s="202" t="s">
        <v>725</v>
      </c>
      <c r="B19" s="253" t="s">
        <v>726</v>
      </c>
      <c r="C19" s="253"/>
      <c r="D19" s="198"/>
    </row>
  </sheetData>
  <mergeCells count="8">
    <mergeCell ref="B15:C15"/>
    <mergeCell ref="B19:C19"/>
    <mergeCell ref="B3:C3"/>
    <mergeCell ref="A8:C8"/>
    <mergeCell ref="B11:C11"/>
    <mergeCell ref="B12:C12"/>
    <mergeCell ref="B13:C13"/>
    <mergeCell ref="B14:C14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прил1</vt:lpstr>
      <vt:lpstr>прил 2</vt:lpstr>
      <vt:lpstr>прил 3</vt:lpstr>
      <vt:lpstr>прил 4</vt:lpstr>
      <vt:lpstr>прил5</vt:lpstr>
      <vt:lpstr>прил 6</vt:lpstr>
      <vt:lpstr>прил7</vt:lpstr>
      <vt:lpstr>прил8</vt:lpstr>
      <vt:lpstr>'прил 2'!Заголовки_для_печати</vt:lpstr>
      <vt:lpstr>'прил 3'!Заголовки_для_печати</vt:lpstr>
      <vt:lpstr>'прил 4'!Заголовки_для_печати</vt:lpstr>
      <vt:lpstr>прил1!Заголовки_для_печати</vt:lpstr>
      <vt:lpstr>'прил 6'!Область_печати</vt:lpstr>
      <vt:lpstr>прил1!Область_печати</vt:lpstr>
      <vt:lpstr>прил5!Область_печати</vt:lpstr>
      <vt:lpstr>прил7!Область_печати</vt:lpstr>
      <vt:lpstr>прил8!Область_печати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Администратор</cp:lastModifiedBy>
  <cp:lastPrinted>2018-11-01T07:20:02Z</cp:lastPrinted>
  <dcterms:created xsi:type="dcterms:W3CDTF">2018-10-24T02:50:37Z</dcterms:created>
  <dcterms:modified xsi:type="dcterms:W3CDTF">2018-11-07T02:43:07Z</dcterms:modified>
</cp:coreProperties>
</file>