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инулина\50 заседание думы от 24.10.2018\в газету\"/>
    </mc:Choice>
  </mc:AlternateContent>
  <bookViews>
    <workbookView xWindow="480" yWindow="105" windowWidth="15570" windowHeight="9480" firstSheet="1" activeTab="9"/>
  </bookViews>
  <sheets>
    <sheet name="прил1" sheetId="7" r:id="rId1"/>
    <sheet name="прил2" sheetId="2" r:id="rId2"/>
    <sheet name="прил3" sheetId="4" r:id="rId3"/>
    <sheet name="прил4" sheetId="3" r:id="rId4"/>
    <sheet name="прил5" sheetId="5" r:id="rId5"/>
    <sheet name="прил6" sheetId="9" r:id="rId6"/>
    <sheet name="прил7" sheetId="6" r:id="rId7"/>
    <sheet name="прил8" sheetId="10" r:id="rId8"/>
    <sheet name="прил9" sheetId="11" r:id="rId9"/>
    <sheet name="прилож10" sheetId="8" r:id="rId10"/>
  </sheets>
  <definedNames>
    <definedName name="_xlnm._FilterDatabase" localSheetId="1" hidden="1">прил2!$A$19:$E$661</definedName>
    <definedName name="_xlnm._FilterDatabase" localSheetId="2" hidden="1">прил3!$A$17:$D$67</definedName>
    <definedName name="_xlnm._FilterDatabase" localSheetId="3" hidden="1">прил4!$A$18:$G$688</definedName>
    <definedName name="_xlnm.Print_Titles" localSheetId="0">прил1!$20:$20</definedName>
    <definedName name="_xlnm.Print_Titles" localSheetId="1">прил2!$17:$19</definedName>
    <definedName name="_xlnm.Print_Titles" localSheetId="2">прил3!$17:$17</definedName>
    <definedName name="_xlnm.Print_Titles" localSheetId="3">прил4!$16:$18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9">#REF!</definedName>
    <definedName name="к_Решению_Думы__О_бюджете_Черемховского">#REF!</definedName>
    <definedName name="_xlnm.Print_Area" localSheetId="0">прил1!$A$1:$C$113</definedName>
    <definedName name="_xlnm.Print_Area" localSheetId="1">прил2!$A$1:$E$665</definedName>
    <definedName name="_xlnm.Print_Area" localSheetId="4">прил5!$A$1:$E$43</definedName>
    <definedName name="_xlnm.Print_Area" localSheetId="6">прил7!$A$1:$E$39</definedName>
  </definedNames>
  <calcPr calcId="162913" iterate="1"/>
</workbook>
</file>

<file path=xl/calcChain.xml><?xml version="1.0" encoding="utf-8"?>
<calcChain xmlns="http://schemas.openxmlformats.org/spreadsheetml/2006/main">
  <c r="G19" i="11" l="1"/>
  <c r="G16" i="11" s="1"/>
  <c r="E19" i="11"/>
  <c r="E18" i="11"/>
  <c r="H18" i="11" s="1"/>
  <c r="F16" i="11"/>
  <c r="D16" i="11"/>
  <c r="C16" i="11"/>
  <c r="B16" i="11"/>
  <c r="E19" i="10"/>
  <c r="F19" i="10" s="1"/>
  <c r="F16" i="10" s="1"/>
  <c r="C19" i="10"/>
  <c r="F18" i="10"/>
  <c r="E16" i="10"/>
  <c r="D16" i="10"/>
  <c r="H19" i="11" l="1"/>
  <c r="E16" i="11"/>
  <c r="H16" i="11" s="1"/>
  <c r="C28" i="8" l="1"/>
  <c r="C27" i="8" s="1"/>
  <c r="C26" i="8" s="1"/>
  <c r="C25" i="8" s="1"/>
  <c r="C32" i="8"/>
  <c r="C31" i="8" s="1"/>
  <c r="C30" i="8" s="1"/>
  <c r="C29" i="8" s="1"/>
  <c r="C25" i="6"/>
  <c r="C35" i="5"/>
  <c r="C25" i="5"/>
  <c r="G688" i="3"/>
  <c r="G297" i="3"/>
  <c r="G265" i="3"/>
  <c r="D65" i="4"/>
  <c r="E661" i="2"/>
  <c r="E357" i="2"/>
  <c r="E356" i="2"/>
  <c r="E353" i="2"/>
  <c r="E349" i="2"/>
  <c r="E348" i="2"/>
  <c r="E324" i="2"/>
  <c r="C24" i="7"/>
  <c r="C36" i="8"/>
  <c r="C35" i="8" s="1"/>
  <c r="C34" i="8" s="1"/>
  <c r="C22" i="8"/>
  <c r="C19" i="8" s="1"/>
  <c r="C17" i="8"/>
  <c r="C16" i="8" s="1"/>
  <c r="C24" i="8" l="1"/>
  <c r="C15" i="8" s="1"/>
  <c r="C109" i="7" l="1"/>
  <c r="C104" i="7"/>
  <c r="C102" i="7"/>
  <c r="C101" i="7"/>
  <c r="C97" i="7" s="1"/>
  <c r="C92" i="7"/>
  <c r="C88" i="7"/>
  <c r="C83" i="7"/>
  <c r="C81" i="7"/>
  <c r="C73" i="7" s="1"/>
  <c r="C74" i="7"/>
  <c r="C70" i="7"/>
  <c r="C67" i="7" s="1"/>
  <c r="C68" i="7"/>
  <c r="C66" i="7"/>
  <c r="C64" i="7" s="1"/>
  <c r="C57" i="7"/>
  <c r="C56" i="7"/>
  <c r="C54" i="7"/>
  <c r="C53" i="7"/>
  <c r="C52" i="7" s="1"/>
  <c r="C50" i="7"/>
  <c r="C49" i="7" s="1"/>
  <c r="C46" i="7"/>
  <c r="C43" i="7"/>
  <c r="C41" i="7"/>
  <c r="C35" i="7"/>
  <c r="C34" i="7" s="1"/>
  <c r="C29" i="7"/>
  <c r="C28" i="7"/>
  <c r="C23" i="7"/>
  <c r="C22" i="7" s="1"/>
  <c r="C48" i="7" l="1"/>
  <c r="C91" i="7"/>
  <c r="C87" i="7" s="1"/>
  <c r="C86" i="7" s="1"/>
  <c r="C45" i="7"/>
  <c r="C21" i="7" s="1"/>
  <c r="E24" i="7"/>
  <c r="C111" i="7" l="1"/>
  <c r="E35" i="6" l="1"/>
  <c r="D35" i="6"/>
  <c r="C35" i="6"/>
  <c r="E39" i="5"/>
  <c r="D39" i="5"/>
  <c r="C39" i="5" l="1"/>
  <c r="D64" i="4" l="1"/>
  <c r="D62" i="4"/>
  <c r="D60" i="4"/>
  <c r="D58" i="4"/>
  <c r="D53" i="4"/>
  <c r="D51" i="4"/>
  <c r="D48" i="4"/>
  <c r="D39" i="4"/>
  <c r="D35" i="4"/>
  <c r="D31" i="4"/>
  <c r="D29" i="4"/>
  <c r="D27" i="4"/>
  <c r="D18" i="4"/>
  <c r="D67" i="4" l="1"/>
</calcChain>
</file>

<file path=xl/sharedStrings.xml><?xml version="1.0" encoding="utf-8"?>
<sst xmlns="http://schemas.openxmlformats.org/spreadsheetml/2006/main" count="4352" uniqueCount="819">
  <si>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</si>
  <si>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</si>
  <si>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</si>
  <si>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</si>
  <si>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</si>
  <si>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</si>
  <si>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</si>
  <si>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</si>
  <si>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</si>
  <si>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</si>
  <si>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</si>
  <si>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</si>
  <si>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</si>
  <si>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</si>
  <si>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</si>
  <si>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Обеспечение проведения выборов и референдумов</t>
  </si>
  <si>
    <t>8030100000</t>
  </si>
  <si>
    <t>Проведение выборов главы муниципального образования</t>
  </si>
  <si>
    <t>8030000000</t>
  </si>
  <si>
    <t>Проведение выборов и референдумов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</si>
  <si>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</si>
  <si>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</si>
  <si>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</si>
  <si>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</si>
  <si>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</si>
  <si>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</si>
  <si>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</si>
  <si>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</si>
  <si>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</si>
  <si>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</si>
  <si>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</si>
  <si>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</si>
  <si>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</si>
  <si>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</si>
  <si>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</si>
  <si>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</si>
  <si>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</si>
  <si>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</si>
  <si>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</si>
  <si>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</si>
  <si>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</si>
  <si>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</si>
  <si>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</si>
  <si>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</si>
  <si>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</si>
  <si>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</si>
  <si>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</si>
  <si>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</si>
  <si>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</si>
  <si>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</si>
  <si>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</si>
  <si>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</si>
  <si>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</si>
  <si>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</si>
  <si>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</si>
  <si>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</si>
  <si>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</si>
  <si>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</si>
  <si>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</si>
  <si>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</si>
  <si>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</si>
  <si>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</si>
  <si>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</si>
  <si>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</si>
  <si>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</si>
  <si>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</si>
  <si>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</si>
  <si>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</si>
  <si>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</si>
  <si>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</si>
  <si>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</si>
  <si>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</si>
  <si>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</si>
  <si>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</si>
  <si>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</si>
  <si>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</si>
  <si>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</si>
  <si>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</si>
  <si>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</si>
  <si>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</si>
  <si>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</si>
  <si>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</si>
  <si>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</si>
  <si>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</si>
  <si>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</si>
  <si>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</si>
  <si>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</si>
  <si>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</si>
  <si>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</si>
  <si>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</si>
  <si>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</si>
  <si>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</si>
  <si>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</si>
  <si>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</si>
  <si>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</si>
  <si>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</si>
  <si>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</si>
  <si>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</si>
  <si>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</si>
  <si>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</si>
  <si>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</si>
  <si>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</si>
  <si>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</si>
  <si>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</si>
  <si>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</si>
  <si>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</si>
  <si>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</si>
  <si>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</si>
  <si>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</si>
  <si>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</si>
  <si>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</si>
  <si>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</si>
  <si>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</si>
  <si>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</si>
  <si>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</si>
  <si>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</si>
  <si>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</si>
  <si>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</si>
  <si>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</si>
  <si>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</si>
  <si>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</si>
  <si>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</si>
  <si>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</si>
  <si>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</si>
  <si>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</si>
  <si>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68101S2140</t>
  </si>
  <si>
    <t>Реализация программ по работе с детьми и молодежью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</si>
  <si>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</si>
  <si>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</si>
  <si>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</si>
  <si>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</si>
  <si>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</si>
  <si>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</si>
  <si>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</si>
  <si>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</si>
  <si>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</si>
  <si>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</si>
  <si>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</si>
  <si>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</si>
  <si>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</si>
  <si>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</si>
  <si>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</si>
  <si>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</si>
  <si>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</si>
  <si>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</si>
  <si>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</si>
  <si>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6730120136</t>
  </si>
  <si>
    <t>Другие общегосударственные вопросы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</si>
  <si>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</si>
  <si>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</si>
  <si>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</si>
  <si>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</si>
  <si>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</si>
  <si>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</si>
  <si>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</si>
  <si>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</si>
  <si>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</si>
  <si>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</si>
  <si>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</si>
  <si>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</si>
  <si>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</si>
  <si>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</si>
  <si>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</si>
  <si>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</si>
  <si>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</si>
  <si>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</si>
  <si>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</si>
  <si>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</si>
  <si>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</si>
  <si>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</si>
  <si>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</si>
  <si>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</si>
  <si>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</si>
  <si>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</si>
  <si>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</si>
  <si>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</si>
  <si>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</si>
  <si>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</si>
  <si>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</si>
  <si>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</si>
  <si>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</si>
  <si>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</si>
  <si>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</si>
  <si>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</si>
  <si>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</si>
  <si>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</si>
  <si>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</si>
  <si>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</si>
  <si>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</si>
  <si>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</si>
  <si>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</si>
  <si>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</si>
  <si>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</si>
  <si>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</si>
  <si>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</si>
  <si>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</si>
  <si>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</si>
  <si>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</si>
  <si>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</si>
  <si>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</si>
  <si>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</si>
  <si>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</si>
  <si>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</si>
  <si>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</si>
  <si>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</si>
  <si>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</si>
  <si>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</si>
  <si>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</si>
  <si>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</si>
  <si>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</si>
  <si>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</si>
  <si>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</si>
  <si>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</si>
  <si>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</si>
  <si>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</si>
  <si>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</si>
  <si>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</si>
  <si>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</si>
  <si>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</si>
  <si>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</si>
  <si>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</si>
  <si>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</si>
  <si>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</si>
  <si>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</si>
  <si>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</si>
  <si>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</si>
  <si>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</si>
  <si>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</si>
  <si>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</si>
  <si>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</si>
  <si>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</si>
  <si>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</si>
  <si>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</si>
  <si>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</si>
  <si>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</si>
  <si>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</si>
  <si>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</si>
  <si>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</si>
  <si>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</si>
  <si>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</si>
  <si>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</si>
  <si>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</si>
  <si>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</si>
  <si>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</si>
  <si>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</si>
  <si>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</si>
  <si>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</si>
  <si>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</si>
  <si>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</si>
  <si>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</si>
  <si>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</si>
  <si>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6520120061</t>
  </si>
  <si>
    <t>Предоставление субсидий бюджетным, автономным учреждениям и иным некоммерческим организациям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</si>
  <si>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</si>
  <si>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</si>
  <si>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</si>
  <si>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</si>
  <si>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</si>
  <si>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</si>
  <si>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</si>
  <si>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</si>
  <si>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</si>
  <si>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</si>
  <si>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</si>
  <si>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400</t>
  </si>
  <si>
    <t>6510120061</t>
  </si>
  <si>
    <t>Капитальные вложения в объекты государственной (муниципальной) собственности</t>
  </si>
  <si>
    <t>Приобретение имущества в муниципальную собственность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</si>
  <si>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</si>
  <si>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</si>
  <si>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</si>
  <si>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</si>
  <si>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</si>
  <si>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</si>
  <si>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</si>
  <si>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</si>
  <si>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</si>
  <si>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</si>
  <si>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</si>
  <si>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</si>
  <si>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</si>
  <si>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</si>
  <si>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</si>
  <si>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</si>
  <si>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</si>
  <si>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</si>
  <si>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</si>
  <si>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</si>
  <si>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</si>
  <si>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</si>
  <si>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</si>
  <si>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</si>
  <si>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</si>
  <si>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</si>
  <si>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</si>
  <si>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</si>
  <si>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</si>
  <si>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</si>
  <si>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</si>
  <si>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</si>
  <si>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</si>
  <si>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</si>
  <si>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</si>
  <si>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</si>
  <si>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</si>
  <si>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</si>
  <si>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</si>
  <si>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</si>
  <si>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</si>
  <si>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</si>
  <si>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</si>
  <si>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</si>
  <si>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</si>
  <si>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</si>
  <si>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</si>
  <si>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</si>
  <si>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</si>
  <si>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</si>
  <si>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</si>
  <si>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</si>
  <si>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</si>
  <si>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</si>
  <si>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</si>
  <si>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</si>
  <si>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</si>
  <si>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</si>
  <si>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</si>
  <si>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</si>
  <si>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</si>
  <si>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</si>
  <si>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</si>
  <si>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</si>
  <si>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</si>
  <si>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</si>
  <si>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</si>
  <si>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</si>
  <si>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</si>
  <si>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</si>
  <si>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</si>
  <si>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</si>
  <si>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</si>
  <si>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</si>
  <si>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</si>
  <si>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</si>
  <si>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</si>
  <si>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</si>
  <si>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</si>
  <si>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</si>
  <si>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63201S2620</t>
  </si>
  <si>
    <t>Другие вопросы в области охраны окружающей среды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</si>
  <si>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</si>
  <si>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</si>
  <si>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</si>
  <si>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</si>
  <si>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</si>
  <si>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</si>
  <si>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</si>
  <si>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</si>
  <si>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</si>
  <si>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</si>
  <si>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</si>
  <si>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6310102760</t>
  </si>
  <si>
    <t>Прочие расходы, связанные с  выполнением работ по строительству плоскостных спортивных сооружений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</si>
  <si>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</si>
  <si>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</si>
  <si>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</si>
  <si>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</si>
  <si>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</si>
  <si>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</si>
  <si>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</si>
  <si>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</si>
  <si>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</si>
  <si>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</si>
  <si>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</si>
  <si>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</si>
  <si>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</si>
  <si>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6210472340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</si>
  <si>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</si>
  <si>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6210420290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</si>
  <si>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</si>
  <si>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</si>
  <si>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</si>
  <si>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</si>
  <si>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</si>
  <si>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</si>
  <si>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</si>
  <si>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6210372340</t>
  </si>
  <si>
    <t>6210320290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</si>
  <si>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</si>
  <si>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</si>
  <si>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</si>
  <si>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</si>
  <si>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</si>
  <si>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</si>
  <si>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</si>
  <si>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6210272340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</si>
  <si>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</si>
  <si>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</si>
  <si>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</si>
  <si>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</si>
  <si>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6210172340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</si>
  <si>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</si>
  <si>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</si>
  <si>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</si>
  <si>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</si>
  <si>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</si>
  <si>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</si>
  <si>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</si>
  <si>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</si>
  <si>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</si>
  <si>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</si>
  <si>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</si>
  <si>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</si>
  <si>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</si>
  <si>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</si>
  <si>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</si>
  <si>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</si>
  <si>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</si>
  <si>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</si>
  <si>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</si>
  <si>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</si>
  <si>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</si>
  <si>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</si>
  <si>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</si>
  <si>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6120120100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</si>
  <si>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</si>
  <si>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</si>
  <si>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</si>
  <si>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</si>
  <si>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</si>
  <si>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6110372340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</si>
  <si>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</si>
  <si>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</si>
  <si>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</si>
  <si>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</si>
  <si>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</si>
  <si>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</si>
  <si>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</si>
  <si>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</si>
  <si>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</si>
  <si>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</si>
  <si>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</si>
  <si>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61102S2340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</si>
  <si>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</si>
  <si>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</si>
  <si>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</si>
  <si>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</si>
  <si>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</si>
  <si>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</si>
  <si>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</si>
  <si>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6110272340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</si>
  <si>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</si>
  <si>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</si>
  <si>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</si>
  <si>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</si>
  <si>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</si>
  <si>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</si>
  <si>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</si>
  <si>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</si>
  <si>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</si>
  <si>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</si>
  <si>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</si>
  <si>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</si>
  <si>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</si>
  <si>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</si>
  <si>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6110202590</t>
  </si>
  <si>
    <t>Приобретение школьных автобусов за счет средств местного бюджета, предусмотренных сверх условий софинансирования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</si>
  <si>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</si>
  <si>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</si>
  <si>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</si>
  <si>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</si>
  <si>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</si>
  <si>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</si>
  <si>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6110172340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</si>
  <si>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</si>
  <si>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</si>
  <si>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</si>
  <si>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</si>
  <si>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</si>
  <si>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</si>
  <si>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</si>
  <si>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</si>
  <si>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</si>
  <si>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</si>
  <si>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</si>
  <si>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</si>
  <si>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</si>
  <si>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</si>
  <si>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</si>
  <si>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</si>
  <si>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</si>
  <si>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</si>
  <si>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</si>
  <si>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</si>
  <si>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</si>
  <si>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</si>
  <si>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</si>
  <si>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</si>
  <si>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</si>
  <si>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</si>
  <si>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КУЛЬТУРА, КИНЕМАТОГРАФИЯ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</si>
  <si>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</si>
  <si>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</si>
  <si>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</si>
  <si>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</si>
  <si>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</si>
  <si>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</si>
  <si>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</si>
  <si>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</si>
  <si>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</si>
  <si>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</si>
  <si>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</si>
  <si>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</si>
  <si>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</si>
  <si>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ИТОГО</t>
  </si>
  <si>
    <t xml:space="preserve">Начальник финансового управления </t>
  </si>
  <si>
    <t>Ю.Н. Гайдук</t>
  </si>
  <si>
    <t>ГРБС</t>
  </si>
  <si>
    <t>раздела</t>
  </si>
  <si>
    <t>подраздела</t>
  </si>
  <si>
    <t>Ведомственная структура расходов бюджета Черемховского районного муниципального образования на 2018 год</t>
  </si>
  <si>
    <t>Начальник финуправления</t>
  </si>
  <si>
    <t>Распределение бюджетных ассигнований по разделам, подразделам классификации расходов бюджетов на 2018 год</t>
  </si>
  <si>
    <t xml:space="preserve"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</si>
  <si>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</si>
  <si>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</si>
  <si>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</si>
  <si>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</si>
  <si>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</si>
  <si>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</si>
  <si>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</si>
  <si>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</si>
  <si>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</si>
  <si>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</si>
  <si>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</si>
  <si>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</si>
  <si>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</si>
  <si>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</si>
  <si>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</si>
  <si>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</si>
  <si>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</si>
  <si>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</si>
  <si>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</si>
  <si>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</si>
  <si>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</si>
  <si>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</si>
  <si>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</si>
  <si>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</si>
  <si>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Начальник финансового управления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</si>
  <si>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</si>
  <si>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Поддержка мер по обеспечению сбалансированности местных бюджетов</t>
  </si>
  <si>
    <t>Алехинское</t>
  </si>
  <si>
    <t xml:space="preserve">Прогнозируемые доходы бюджета Черемховского районного муниципального образования на 2018 год </t>
  </si>
  <si>
    <t>Наименование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</si>
  <si>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</si>
  <si>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</si>
  <si>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</si>
  <si>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</si>
  <si>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</si>
  <si>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</si>
  <si>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</si>
  <si>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</si>
  <si>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</si>
  <si>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</si>
  <si>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</si>
  <si>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</si>
  <si>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</si>
  <si>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</si>
  <si>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</si>
  <si>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</si>
  <si>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</si>
  <si>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</si>
  <si>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</si>
  <si>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</si>
  <si>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</si>
  <si>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</si>
  <si>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</si>
  <si>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</si>
  <si>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</si>
  <si>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</si>
  <si>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</si>
  <si>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</si>
  <si>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</si>
  <si>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</si>
  <si>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</si>
  <si>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</si>
  <si>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</si>
  <si>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</si>
  <si>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</si>
  <si>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</si>
  <si>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</si>
  <si>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</si>
  <si>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</si>
  <si>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</si>
  <si>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</si>
  <si>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</si>
  <si>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</si>
  <si>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</si>
  <si>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</si>
  <si>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</si>
  <si>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</si>
  <si>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</si>
  <si>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</si>
  <si>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</si>
  <si>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</si>
  <si>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</si>
  <si>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</si>
  <si>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</si>
  <si>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</si>
  <si>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</si>
  <si>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</si>
  <si>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</si>
  <si>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</si>
  <si>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</si>
  <si>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</si>
  <si>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</si>
  <si>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</si>
  <si>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</si>
  <si>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</si>
  <si>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</si>
  <si>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</si>
  <si>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</si>
  <si>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</si>
  <si>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</si>
  <si>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</si>
  <si>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</si>
  <si>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</si>
  <si>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</si>
  <si>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</si>
  <si>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</si>
  <si>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</si>
  <si>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</si>
  <si>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</si>
  <si>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</si>
  <si>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</si>
  <si>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</si>
  <si>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</si>
  <si>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</si>
  <si>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</si>
  <si>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</si>
  <si>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</si>
  <si>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</si>
  <si>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</si>
  <si>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</si>
  <si>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</si>
  <si>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</si>
  <si>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</si>
  <si>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</si>
  <si>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</si>
  <si>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</si>
  <si>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</si>
  <si>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</si>
  <si>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</si>
  <si>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</si>
  <si>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</si>
  <si>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</si>
  <si>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</si>
  <si>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</si>
  <si>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</si>
  <si>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</si>
  <si>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</si>
  <si>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</si>
  <si>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</si>
  <si>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</si>
  <si>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</si>
  <si>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</si>
  <si>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</si>
  <si>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</si>
  <si>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</si>
  <si>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</si>
  <si>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</si>
  <si>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</si>
  <si>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</si>
  <si>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</si>
  <si>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</si>
  <si>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</si>
  <si>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</si>
  <si>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</si>
  <si>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</si>
  <si>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</si>
  <si>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</si>
  <si>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</si>
  <si>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</si>
  <si>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</si>
  <si>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</si>
  <si>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</si>
  <si>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</si>
  <si>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</si>
  <si>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</si>
  <si>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</si>
  <si>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</si>
  <si>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</si>
  <si>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</si>
  <si>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</si>
  <si>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</si>
  <si>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</si>
  <si>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</si>
  <si>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</si>
  <si>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</si>
  <si>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</si>
  <si>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</si>
  <si>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</si>
  <si>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муниципальтных районов на реализацию мероприятий по обеспечению жильем молодых семей</t>
  </si>
  <si>
    <t>000 2 02 25497 05 0000 151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</si>
  <si>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</si>
  <si>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</si>
  <si>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</si>
  <si>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</si>
  <si>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</si>
  <si>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</si>
  <si>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</si>
  <si>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</si>
  <si>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</si>
  <si>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</si>
  <si>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</si>
  <si>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</si>
  <si>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</si>
  <si>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</si>
  <si>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</si>
  <si>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</si>
  <si>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</si>
  <si>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</si>
  <si>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</si>
  <si>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</si>
  <si>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</si>
  <si>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</si>
  <si>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</si>
  <si>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</si>
  <si>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</si>
  <si>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</si>
  <si>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</si>
  <si>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</si>
  <si>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</si>
  <si>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</si>
  <si>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</si>
  <si>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000 2 19 60010 05 0000 180</t>
  </si>
  <si>
    <t>ИТОГО ДОХОДОВ</t>
  </si>
  <si>
    <t>"О внесении изменений в решение районной Думы</t>
  </si>
  <si>
    <t>"О бюджете Черемховского районного муниципального</t>
  </si>
  <si>
    <t>образования на 2018 год и плановый период 2019-2020 годов</t>
  </si>
  <si>
    <t>Приложение № 20 к Решению Думы</t>
  </si>
  <si>
    <t>от 22.12.2017 № 179</t>
  </si>
  <si>
    <t>Источники внутреннего финансирования дефицита бюджета Черемховского районного муниципального образования на 2018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</si>
  <si>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</si>
  <si>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</si>
  <si>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</si>
  <si>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</si>
  <si>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</si>
  <si>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</si>
  <si>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</si>
  <si>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</si>
  <si>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</si>
  <si>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</si>
  <si>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</si>
  <si>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</si>
  <si>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</si>
  <si>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</si>
  <si>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</si>
  <si>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</si>
  <si>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</si>
  <si>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</si>
  <si>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</si>
  <si>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</si>
  <si>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</si>
  <si>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</si>
  <si>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</si>
  <si>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</si>
  <si>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</si>
  <si>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</si>
  <si>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</si>
  <si>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</si>
  <si>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</si>
  <si>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</si>
  <si>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</si>
  <si>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</si>
  <si>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</si>
  <si>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</si>
  <si>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</si>
  <si>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</si>
  <si>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</si>
  <si>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</si>
  <si>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</si>
  <si>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</si>
  <si>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</si>
  <si>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</si>
  <si>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</si>
  <si>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</si>
  <si>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</si>
  <si>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</si>
  <si>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</si>
  <si>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</si>
  <si>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</si>
  <si>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ПОРЯДОК</t>
  </si>
  <si>
    <t>ПРЕДОСТАВЛЕНИЯ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на 2018 год и плановый период 2019 и 2020 годов</t>
  </si>
  <si>
    <t xml:space="preserve">"О бюджете Черемховского районного муниципального </t>
  </si>
  <si>
    <t xml:space="preserve">Программа муниципальных внутренних заимствований Черемховского районного муниципального образования </t>
  </si>
  <si>
    <t xml:space="preserve"> на 2018 год</t>
  </si>
  <si>
    <t>Виды долговых обязательств (привлечение/погашение)</t>
  </si>
  <si>
    <t>Объем муниципального долга на 1 января 2018 года</t>
  </si>
  <si>
    <t>Реструктурированная задолженность  на 1 апреля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</si>
  <si>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</si>
  <si>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</si>
  <si>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</si>
  <si>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</si>
  <si>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</si>
  <si>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</si>
  <si>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</si>
  <si>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Черемховского районного муниципального образования на  плановый период 2019 и 2020 годов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</si>
  <si>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</si>
  <si>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</si>
  <si>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</si>
  <si>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</si>
  <si>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</si>
  <si>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</si>
  <si>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</si>
  <si>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Приложение № 10 к Решению Думы</t>
  </si>
  <si>
    <t>Приложение № 8 к Решению Думы</t>
  </si>
  <si>
    <t>Приложение № 18 к Решению Думы</t>
  </si>
  <si>
    <t>от 24.10.2018 №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</si>
</sst>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.00;[Red]\-#,##0.00;0.00"/>
    <numFmt numFmtId="165" formatCode="#,##0.0;[Red]\-#,##0.0;0.0"/>
    <numFmt numFmtId="166" formatCode="0000;[Red]\-0000;&quot;&quot;"/>
    <numFmt numFmtId="167" formatCode="000;[Red]\-000;&quot;&quot;"/>
    <numFmt numFmtId="168" formatCode="0000000000;[Red]\-0000000000;&quot;&quot;"/>
    <numFmt numFmtId="169" formatCode="000\.00\.000\.0"/>
    <numFmt numFmtId="170" formatCode="00;[Red]\-00;&quot;&quot;"/>
    <numFmt numFmtId="171" formatCode="000"/>
    <numFmt numFmtId="172" formatCode="_-* #,##0.00_р_._-;\-* #,##0.00_р_._-;_-* &quot;-&quot;??_р_._-;_-@_-"/>
    <numFmt numFmtId="173" formatCode="#,##0.0_ ;[Red]\-#,##0.0\ "/>
    <numFmt numFmtId="174" formatCode="0.0"/>
    <numFmt numFmtId="175" formatCode="#,##0.0"/>
    <numFmt numFmtId="176" formatCode="#,##0.00000"/>
    <numFmt numFmtId="177" formatCode="#,##0.000"/>
    <numFmt numFmtId="178" formatCode="#,##0.000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8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172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73">
    <xf numFmtId="0" fontId="0" fillId="0" borderId="0" xfId="0"/>
    <xf numFmtId="0" fontId="5" fillId="0" borderId="0" xfId="1" applyFont="1" applyProtection="1">
      <protection hidden="1"/>
    </xf>
    <xf numFmtId="0" fontId="5" fillId="0" borderId="0" xfId="1" applyFont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7" fillId="0" borderId="0" xfId="1" applyNumberFormat="1" applyFont="1" applyFill="1" applyAlignment="1" applyProtection="1">
      <alignment horizontal="center"/>
      <protection hidden="1"/>
    </xf>
    <xf numFmtId="166" fontId="7" fillId="0" borderId="3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/>
    </xf>
    <xf numFmtId="168" fontId="7" fillId="0" borderId="3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7" fillId="0" borderId="0" xfId="1" applyFont="1" applyAlignment="1" applyProtection="1">
      <alignment horizontal="center"/>
      <protection hidden="1"/>
    </xf>
    <xf numFmtId="0" fontId="6" fillId="0" borderId="0" xfId="54" applyNumberFormat="1" applyFont="1" applyFill="1" applyAlignment="1" applyProtection="1">
      <alignment horizontal="left"/>
      <protection hidden="1"/>
    </xf>
    <xf numFmtId="165" fontId="7" fillId="0" borderId="3" xfId="1" applyNumberFormat="1" applyFont="1" applyFill="1" applyBorder="1" applyAlignment="1" applyProtection="1">
      <protection hidden="1"/>
    </xf>
    <xf numFmtId="169" fontId="7" fillId="0" borderId="3" xfId="1" applyNumberFormat="1" applyFont="1" applyFill="1" applyBorder="1" applyAlignment="1" applyProtection="1">
      <alignment wrapText="1"/>
      <protection hidden="1"/>
    </xf>
    <xf numFmtId="165" fontId="6" fillId="0" borderId="3" xfId="1" applyNumberFormat="1" applyFont="1" applyFill="1" applyBorder="1" applyAlignment="1" applyProtection="1">
      <protection hidden="1"/>
    </xf>
    <xf numFmtId="169" fontId="6" fillId="0" borderId="3" xfId="1" applyNumberFormat="1" applyFont="1" applyFill="1" applyBorder="1" applyAlignment="1" applyProtection="1">
      <alignment wrapText="1"/>
      <protection hidden="1"/>
    </xf>
    <xf numFmtId="0" fontId="7" fillId="0" borderId="0" xfId="1" applyFont="1" applyBorder="1" applyProtection="1">
      <protection hidden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167" fontId="7" fillId="0" borderId="3" xfId="1" applyNumberFormat="1" applyFont="1" applyFill="1" applyBorder="1" applyAlignment="1" applyProtection="1">
      <alignment horizontal="center"/>
      <protection hidden="1"/>
    </xf>
    <xf numFmtId="0" fontId="6" fillId="0" borderId="0" xfId="54" applyFont="1" applyAlignment="1" applyProtection="1">
      <alignment horizontal="center"/>
      <protection hidden="1"/>
    </xf>
    <xf numFmtId="0" fontId="15" fillId="0" borderId="0" xfId="54" applyFont="1" applyAlignment="1">
      <alignment horizontal="center" wrapText="1"/>
    </xf>
    <xf numFmtId="0" fontId="7" fillId="0" borderId="0" xfId="61" applyFont="1"/>
    <xf numFmtId="0" fontId="3" fillId="0" borderId="3" xfId="54" applyNumberFormat="1" applyFont="1" applyFill="1" applyBorder="1" applyAlignment="1" applyProtection="1">
      <alignment horizontal="center"/>
      <protection hidden="1"/>
    </xf>
    <xf numFmtId="166" fontId="6" fillId="0" borderId="3" xfId="1" applyNumberFormat="1" applyFont="1" applyFill="1" applyBorder="1" applyAlignment="1" applyProtection="1">
      <alignment horizontal="center"/>
      <protection hidden="1"/>
    </xf>
    <xf numFmtId="168" fontId="6" fillId="0" borderId="3" xfId="1" applyNumberFormat="1" applyFont="1" applyFill="1" applyBorder="1" applyAlignment="1" applyProtection="1">
      <alignment horizontal="center"/>
      <protection hidden="1"/>
    </xf>
    <xf numFmtId="0" fontId="6" fillId="0" borderId="0" xfId="1" applyFont="1"/>
    <xf numFmtId="167" fontId="6" fillId="0" borderId="3" xfId="1" applyNumberFormat="1" applyFont="1" applyFill="1" applyBorder="1" applyAlignment="1" applyProtection="1">
      <alignment horizontal="center"/>
      <protection hidden="1"/>
    </xf>
    <xf numFmtId="0" fontId="15" fillId="0" borderId="0" xfId="54" applyFont="1" applyAlignment="1">
      <alignment horizontal="center" wrapText="1"/>
    </xf>
    <xf numFmtId="0" fontId="3" fillId="0" borderId="3" xfId="64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54" applyNumberFormat="1" applyFont="1" applyFill="1" applyBorder="1" applyAlignment="1" applyProtection="1">
      <alignment horizontal="center"/>
      <protection hidden="1"/>
    </xf>
    <xf numFmtId="0" fontId="7" fillId="0" borderId="0" xfId="61" applyFont="1" applyAlignment="1">
      <alignment horizontal="center"/>
    </xf>
    <xf numFmtId="0" fontId="4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5" fillId="0" borderId="0" xfId="1" applyFont="1" applyBorder="1" applyAlignment="1" applyProtection="1">
      <alignment horizontal="center"/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168" fontId="5" fillId="0" borderId="3" xfId="1" applyNumberFormat="1" applyFont="1" applyFill="1" applyBorder="1" applyAlignment="1" applyProtection="1">
      <alignment horizontal="center"/>
      <protection hidden="1"/>
    </xf>
    <xf numFmtId="170" fontId="4" fillId="0" borderId="3" xfId="1" applyNumberFormat="1" applyFont="1" applyFill="1" applyBorder="1" applyAlignment="1" applyProtection="1">
      <alignment horizontal="center"/>
      <protection hidden="1"/>
    </xf>
    <xf numFmtId="171" fontId="4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>
      <alignment horizontal="center"/>
    </xf>
    <xf numFmtId="0" fontId="4" fillId="0" borderId="0" xfId="1" applyFont="1"/>
    <xf numFmtId="165" fontId="4" fillId="0" borderId="3" xfId="1" applyNumberFormat="1" applyFont="1" applyFill="1" applyBorder="1" applyAlignment="1" applyProtection="1">
      <protection hidden="1"/>
    </xf>
    <xf numFmtId="165" fontId="5" fillId="0" borderId="3" xfId="1" applyNumberFormat="1" applyFont="1" applyFill="1" applyBorder="1" applyAlignment="1" applyProtection="1">
      <protection hidden="1"/>
    </xf>
    <xf numFmtId="171" fontId="5" fillId="0" borderId="3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170" fontId="5" fillId="0" borderId="3" xfId="1" applyNumberFormat="1" applyFont="1" applyFill="1" applyBorder="1" applyAlignment="1" applyProtection="1">
      <alignment horizontal="center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171" fontId="4" fillId="0" borderId="3" xfId="1" applyNumberFormat="1" applyFont="1" applyFill="1" applyBorder="1" applyAlignment="1" applyProtection="1">
      <alignment wrapText="1"/>
      <protection hidden="1"/>
    </xf>
    <xf numFmtId="171" fontId="5" fillId="0" borderId="3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0" fontId="14" fillId="0" borderId="3" xfId="64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64" applyNumberFormat="1" applyFont="1" applyFill="1" applyBorder="1" applyAlignment="1" applyProtection="1">
      <alignment horizontal="center"/>
      <protection hidden="1"/>
    </xf>
    <xf numFmtId="0" fontId="7" fillId="0" borderId="0" xfId="63" applyFont="1"/>
    <xf numFmtId="0" fontId="7" fillId="0" borderId="0" xfId="63" applyNumberFormat="1" applyFont="1" applyFill="1" applyAlignment="1" applyProtection="1">
      <alignment horizontal="centerContinuous"/>
      <protection hidden="1"/>
    </xf>
    <xf numFmtId="0" fontId="7" fillId="0" borderId="0" xfId="63" applyFont="1" applyAlignment="1" applyProtection="1">
      <alignment horizontal="center"/>
      <protection hidden="1"/>
    </xf>
    <xf numFmtId="0" fontId="7" fillId="0" borderId="0" xfId="63" applyFont="1" applyProtection="1">
      <protection hidden="1"/>
    </xf>
    <xf numFmtId="171" fontId="6" fillId="0" borderId="3" xfId="63" applyNumberFormat="1" applyFont="1" applyFill="1" applyBorder="1" applyAlignment="1" applyProtection="1">
      <alignment wrapText="1"/>
      <protection hidden="1"/>
    </xf>
    <xf numFmtId="170" fontId="6" fillId="0" borderId="3" xfId="63" applyNumberFormat="1" applyFont="1" applyFill="1" applyBorder="1" applyAlignment="1" applyProtection="1">
      <alignment horizontal="center"/>
      <protection hidden="1"/>
    </xf>
    <xf numFmtId="165" fontId="6" fillId="0" borderId="3" xfId="63" applyNumberFormat="1" applyFont="1" applyFill="1" applyBorder="1" applyAlignment="1" applyProtection="1">
      <protection hidden="1"/>
    </xf>
    <xf numFmtId="0" fontId="6" fillId="0" borderId="0" xfId="63" applyFont="1"/>
    <xf numFmtId="171" fontId="7" fillId="0" borderId="3" xfId="63" applyNumberFormat="1" applyFont="1" applyFill="1" applyBorder="1" applyAlignment="1" applyProtection="1">
      <alignment wrapText="1"/>
      <protection hidden="1"/>
    </xf>
    <xf numFmtId="170" fontId="7" fillId="0" borderId="3" xfId="63" applyNumberFormat="1" applyFont="1" applyFill="1" applyBorder="1" applyAlignment="1" applyProtection="1">
      <alignment horizontal="center"/>
      <protection hidden="1"/>
    </xf>
    <xf numFmtId="165" fontId="7" fillId="0" borderId="3" xfId="63" applyNumberFormat="1" applyFont="1" applyFill="1" applyBorder="1" applyAlignment="1" applyProtection="1">
      <protection hidden="1"/>
    </xf>
    <xf numFmtId="0" fontId="7" fillId="0" borderId="0" xfId="63" applyNumberFormat="1" applyFont="1" applyFill="1" applyBorder="1" applyAlignment="1" applyProtection="1">
      <alignment horizontal="center"/>
      <protection hidden="1"/>
    </xf>
    <xf numFmtId="0" fontId="7" fillId="0" borderId="0" xfId="63" applyFont="1" applyBorder="1" applyAlignment="1" applyProtection="1">
      <alignment horizontal="center"/>
      <protection hidden="1"/>
    </xf>
    <xf numFmtId="0" fontId="7" fillId="0" borderId="0" xfId="63" applyFont="1" applyAlignment="1">
      <alignment horizontal="center"/>
    </xf>
    <xf numFmtId="0" fontId="7" fillId="0" borderId="0" xfId="63" applyNumberFormat="1" applyFont="1" applyFill="1" applyAlignment="1" applyProtection="1">
      <alignment horizontal="left"/>
      <protection hidden="1"/>
    </xf>
    <xf numFmtId="0" fontId="16" fillId="0" borderId="0" xfId="43" applyFont="1"/>
    <xf numFmtId="0" fontId="16" fillId="0" borderId="0" xfId="43" applyFont="1" applyAlignment="1">
      <alignment horizontal="left" readingOrder="2"/>
    </xf>
    <xf numFmtId="0" fontId="16" fillId="0" borderId="0" xfId="43" applyFont="1" applyAlignment="1">
      <alignment horizontal="center"/>
    </xf>
    <xf numFmtId="0" fontId="17" fillId="0" borderId="0" xfId="8" applyFont="1"/>
    <xf numFmtId="0" fontId="17" fillId="0" borderId="0" xfId="8" applyFont="1" applyAlignment="1">
      <alignment horizontal="center"/>
    </xf>
    <xf numFmtId="0" fontId="19" fillId="0" borderId="0" xfId="8" applyFont="1" applyAlignment="1">
      <alignment horizontal="center"/>
    </xf>
    <xf numFmtId="0" fontId="6" fillId="0" borderId="3" xfId="71" applyFont="1" applyBorder="1" applyAlignment="1">
      <alignment horizontal="center" vertical="center" wrapText="1"/>
    </xf>
    <xf numFmtId="0" fontId="6" fillId="0" borderId="3" xfId="8" applyFont="1" applyBorder="1" applyAlignment="1">
      <alignment horizontal="center"/>
    </xf>
    <xf numFmtId="0" fontId="21" fillId="0" borderId="3" xfId="8" applyFont="1" applyBorder="1" applyAlignment="1">
      <alignment horizontal="center" vertical="center"/>
    </xf>
    <xf numFmtId="0" fontId="22" fillId="0" borderId="3" xfId="43" applyFont="1" applyBorder="1"/>
    <xf numFmtId="174" fontId="21" fillId="0" borderId="3" xfId="8" applyNumberFormat="1" applyFont="1" applyFill="1" applyBorder="1" applyAlignment="1">
      <alignment horizontal="center" vertical="center"/>
    </xf>
    <xf numFmtId="174" fontId="22" fillId="0" borderId="3" xfId="71" applyNumberFormat="1" applyFont="1" applyBorder="1" applyAlignment="1">
      <alignment horizontal="center" vertical="center" wrapText="1"/>
    </xf>
    <xf numFmtId="174" fontId="22" fillId="0" borderId="3" xfId="8" applyNumberFormat="1" applyFont="1" applyBorder="1" applyAlignment="1">
      <alignment horizontal="center" vertical="center"/>
    </xf>
    <xf numFmtId="174" fontId="21" fillId="0" borderId="3" xfId="44" applyNumberFormat="1" applyFont="1" applyBorder="1" applyAlignment="1">
      <alignment horizontal="center" vertical="center"/>
    </xf>
    <xf numFmtId="0" fontId="21" fillId="0" borderId="3" xfId="44" applyFont="1" applyBorder="1" applyAlignment="1">
      <alignment horizontal="center" vertical="center"/>
    </xf>
    <xf numFmtId="0" fontId="21" fillId="0" borderId="3" xfId="8" applyFont="1" applyBorder="1"/>
    <xf numFmtId="0" fontId="15" fillId="0" borderId="3" xfId="8" applyFont="1" applyBorder="1" applyAlignment="1">
      <alignment horizontal="center" vertical="center" wrapText="1"/>
    </xf>
    <xf numFmtId="174" fontId="15" fillId="0" borderId="3" xfId="8" applyNumberFormat="1" applyFont="1" applyBorder="1" applyAlignment="1">
      <alignment horizontal="center" vertical="center" wrapText="1"/>
    </xf>
    <xf numFmtId="0" fontId="19" fillId="0" borderId="0" xfId="8" applyFont="1"/>
    <xf numFmtId="0" fontId="7" fillId="0" borderId="0" xfId="62" applyFont="1"/>
    <xf numFmtId="0" fontId="7" fillId="0" borderId="0" xfId="62" applyFont="1" applyAlignment="1">
      <alignment horizontal="center"/>
    </xf>
    <xf numFmtId="0" fontId="7" fillId="0" borderId="0" xfId="62" applyFont="1" applyAlignment="1"/>
    <xf numFmtId="173" fontId="21" fillId="0" borderId="3" xfId="5" applyNumberFormat="1" applyFont="1" applyFill="1" applyBorder="1" applyAlignment="1">
      <alignment horizontal="center" vertical="center" shrinkToFit="1"/>
    </xf>
    <xf numFmtId="0" fontId="19" fillId="0" borderId="0" xfId="69" applyFont="1" applyFill="1"/>
    <xf numFmtId="175" fontId="17" fillId="2" borderId="0" xfId="8" applyNumberFormat="1" applyFont="1" applyFill="1"/>
    <xf numFmtId="0" fontId="10" fillId="0" borderId="0" xfId="8"/>
    <xf numFmtId="0" fontId="20" fillId="2" borderId="0" xfId="69" applyFont="1" applyFill="1" applyAlignment="1">
      <alignment horizontal="center" vertical="center" wrapText="1"/>
    </xf>
    <xf numFmtId="0" fontId="20" fillId="0" borderId="0" xfId="69" applyFont="1" applyFill="1" applyAlignment="1">
      <alignment horizontal="center" vertical="center" wrapText="1"/>
    </xf>
    <xf numFmtId="175" fontId="24" fillId="0" borderId="0" xfId="8" applyNumberFormat="1" applyFont="1" applyFill="1" applyAlignment="1">
      <alignment horizontal="right"/>
    </xf>
    <xf numFmtId="0" fontId="25" fillId="0" borderId="3" xfId="69" applyFont="1" applyFill="1" applyBorder="1" applyAlignment="1">
      <alignment horizontal="center" vertical="center"/>
    </xf>
    <xf numFmtId="0" fontId="25" fillId="0" borderId="3" xfId="69" applyFont="1" applyFill="1" applyBorder="1" applyAlignment="1">
      <alignment horizontal="center" vertical="center" wrapText="1"/>
    </xf>
    <xf numFmtId="175" fontId="4" fillId="2" borderId="3" xfId="8" applyNumberFormat="1" applyFont="1" applyFill="1" applyBorder="1" applyAlignment="1">
      <alignment horizontal="center" vertical="center" wrapText="1"/>
    </xf>
    <xf numFmtId="0" fontId="25" fillId="0" borderId="3" xfId="69" applyFont="1" applyFill="1" applyBorder="1"/>
    <xf numFmtId="175" fontId="4" fillId="2" borderId="3" xfId="69" applyNumberFormat="1" applyFont="1" applyFill="1" applyBorder="1" applyAlignment="1">
      <alignment vertical="center"/>
    </xf>
    <xf numFmtId="175" fontId="10" fillId="0" borderId="0" xfId="8" applyNumberFormat="1"/>
    <xf numFmtId="0" fontId="26" fillId="0" borderId="0" xfId="8" applyFont="1"/>
    <xf numFmtId="175" fontId="26" fillId="0" borderId="0" xfId="8" applyNumberFormat="1" applyFont="1"/>
    <xf numFmtId="0" fontId="3" fillId="0" borderId="3" xfId="8" applyFont="1" applyBorder="1"/>
    <xf numFmtId="0" fontId="4" fillId="0" borderId="3" xfId="8" applyFont="1" applyBorder="1" applyAlignment="1">
      <alignment horizontal="center"/>
    </xf>
    <xf numFmtId="0" fontId="5" fillId="0" borderId="3" xfId="8" applyFont="1" applyBorder="1" applyAlignment="1">
      <alignment wrapText="1"/>
    </xf>
    <xf numFmtId="0" fontId="16" fillId="0" borderId="3" xfId="69" applyFont="1" applyFill="1" applyBorder="1" applyAlignment="1">
      <alignment horizontal="center" vertical="center"/>
    </xf>
    <xf numFmtId="175" fontId="5" fillId="2" borderId="3" xfId="8" applyNumberFormat="1" applyFont="1" applyFill="1" applyBorder="1" applyAlignment="1">
      <alignment vertical="center"/>
    </xf>
    <xf numFmtId="176" fontId="10" fillId="0" borderId="0" xfId="8" applyNumberFormat="1"/>
    <xf numFmtId="0" fontId="5" fillId="0" borderId="3" xfId="72" applyFont="1" applyBorder="1" applyAlignment="1" applyProtection="1">
      <alignment wrapText="1"/>
    </xf>
    <xf numFmtId="0" fontId="16" fillId="2" borderId="3" xfId="68" applyFont="1" applyFill="1" applyBorder="1" applyAlignment="1">
      <alignment horizontal="center" vertical="center"/>
    </xf>
    <xf numFmtId="0" fontId="24" fillId="0" borderId="0" xfId="2" applyFont="1"/>
    <xf numFmtId="0" fontId="4" fillId="0" borderId="3" xfId="8" applyFont="1" applyBorder="1" applyAlignment="1">
      <alignment horizontal="left" wrapText="1"/>
    </xf>
    <xf numFmtId="0" fontId="5" fillId="0" borderId="3" xfId="8" applyFont="1" applyBorder="1" applyAlignment="1">
      <alignment horizontal="center" vertical="center" wrapText="1"/>
    </xf>
    <xf numFmtId="175" fontId="5" fillId="0" borderId="3" xfId="8" applyNumberFormat="1" applyFont="1" applyBorder="1" applyAlignment="1">
      <alignment vertical="center" wrapText="1"/>
    </xf>
    <xf numFmtId="0" fontId="5" fillId="0" borderId="0" xfId="8" applyFont="1"/>
    <xf numFmtId="0" fontId="25" fillId="0" borderId="3" xfId="69" applyFont="1" applyFill="1" applyBorder="1" applyAlignment="1"/>
    <xf numFmtId="0" fontId="16" fillId="0" borderId="3" xfId="72" applyFont="1" applyBorder="1" applyAlignment="1" applyProtection="1">
      <alignment wrapText="1"/>
    </xf>
    <xf numFmtId="0" fontId="5" fillId="0" borderId="3" xfId="8" applyFont="1" applyBorder="1" applyAlignment="1">
      <alignment horizontal="center"/>
    </xf>
    <xf numFmtId="175" fontId="5" fillId="2" borderId="3" xfId="69" applyNumberFormat="1" applyFont="1" applyFill="1" applyBorder="1" applyAlignment="1">
      <alignment vertical="center"/>
    </xf>
    <xf numFmtId="0" fontId="5" fillId="0" borderId="3" xfId="8" applyFont="1" applyBorder="1" applyAlignment="1">
      <alignment horizontal="center" wrapText="1"/>
    </xf>
    <xf numFmtId="0" fontId="5" fillId="0" borderId="3" xfId="69" applyFont="1" applyFill="1" applyBorder="1" applyAlignment="1">
      <alignment horizontal="left" vertical="center" wrapText="1"/>
    </xf>
    <xf numFmtId="0" fontId="25" fillId="0" borderId="3" xfId="69" applyFont="1" applyFill="1" applyBorder="1" applyAlignment="1">
      <alignment wrapText="1"/>
    </xf>
    <xf numFmtId="0" fontId="5" fillId="2" borderId="3" xfId="69" applyFont="1" applyFill="1" applyBorder="1" applyAlignment="1">
      <alignment wrapText="1"/>
    </xf>
    <xf numFmtId="0" fontId="16" fillId="2" borderId="3" xfId="69" applyFont="1" applyFill="1" applyBorder="1" applyAlignment="1">
      <alignment horizontal="center" vertical="center"/>
    </xf>
    <xf numFmtId="0" fontId="10" fillId="2" borderId="0" xfId="8" applyFill="1"/>
    <xf numFmtId="0" fontId="25" fillId="2" borderId="3" xfId="69" applyFont="1" applyFill="1" applyBorder="1" applyAlignment="1">
      <alignment wrapText="1"/>
    </xf>
    <xf numFmtId="0" fontId="25" fillId="2" borderId="3" xfId="69" applyFont="1" applyFill="1" applyBorder="1" applyAlignment="1">
      <alignment horizontal="center" vertical="center"/>
    </xf>
    <xf numFmtId="175" fontId="4" fillId="2" borderId="3" xfId="8" applyNumberFormat="1" applyFont="1" applyFill="1" applyBorder="1" applyAlignment="1">
      <alignment vertical="center"/>
    </xf>
    <xf numFmtId="0" fontId="16" fillId="2" borderId="3" xfId="69" applyFont="1" applyFill="1" applyBorder="1" applyAlignment="1">
      <alignment wrapText="1"/>
    </xf>
    <xf numFmtId="0" fontId="16" fillId="0" borderId="3" xfId="69" applyFont="1" applyFill="1" applyBorder="1" applyAlignment="1">
      <alignment wrapText="1"/>
    </xf>
    <xf numFmtId="0" fontId="16" fillId="0" borderId="3" xfId="8" applyFont="1" applyBorder="1" applyAlignment="1">
      <alignment wrapText="1"/>
    </xf>
    <xf numFmtId="0" fontId="26" fillId="2" borderId="0" xfId="8" applyFont="1" applyFill="1"/>
    <xf numFmtId="0" fontId="5" fillId="2" borderId="3" xfId="69" applyFont="1" applyFill="1" applyBorder="1" applyAlignment="1">
      <alignment vertical="top" wrapText="1"/>
    </xf>
    <xf numFmtId="0" fontId="29" fillId="0" borderId="3" xfId="0" applyFont="1" applyBorder="1" applyAlignment="1">
      <alignment wrapText="1"/>
    </xf>
    <xf numFmtId="0" fontId="5" fillId="0" borderId="3" xfId="69" applyFont="1" applyFill="1" applyBorder="1" applyAlignment="1">
      <alignment wrapText="1"/>
    </xf>
    <xf numFmtId="0" fontId="5" fillId="0" borderId="3" xfId="8" applyFont="1" applyBorder="1" applyAlignment="1">
      <alignment horizontal="left" wrapText="1"/>
    </xf>
    <xf numFmtId="0" fontId="5" fillId="0" borderId="3" xfId="8" applyFont="1" applyBorder="1" applyAlignment="1">
      <alignment horizontal="center" vertical="center"/>
    </xf>
    <xf numFmtId="0" fontId="10" fillId="0" borderId="0" xfId="8" applyFont="1"/>
    <xf numFmtId="0" fontId="16" fillId="0" borderId="3" xfId="8" applyFont="1" applyFill="1" applyBorder="1" applyAlignment="1">
      <alignment horizontal="left" vertical="top" wrapText="1"/>
    </xf>
    <xf numFmtId="0" fontId="16" fillId="2" borderId="3" xfId="69" applyFont="1" applyFill="1" applyBorder="1" applyAlignment="1">
      <alignment horizontal="left" vertical="top" wrapText="1"/>
    </xf>
    <xf numFmtId="0" fontId="16" fillId="0" borderId="3" xfId="69" applyFont="1" applyFill="1" applyBorder="1" applyAlignment="1">
      <alignment horizontal="left" vertical="top" wrapText="1"/>
    </xf>
    <xf numFmtId="175" fontId="4" fillId="0" borderId="3" xfId="8" applyNumberFormat="1" applyFont="1" applyFill="1" applyBorder="1" applyAlignment="1">
      <alignment vertical="center" wrapText="1"/>
    </xf>
    <xf numFmtId="175" fontId="4" fillId="0" borderId="3" xfId="8" applyNumberFormat="1" applyFont="1" applyFill="1" applyBorder="1" applyAlignment="1" applyProtection="1">
      <alignment horizontal="center" vertical="center" wrapText="1"/>
    </xf>
    <xf numFmtId="0" fontId="5" fillId="0" borderId="3" xfId="8" applyFont="1" applyFill="1" applyBorder="1" applyAlignment="1">
      <alignment horizontal="justify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horizontal="justify" vertical="center" wrapText="1"/>
    </xf>
    <xf numFmtId="0" fontId="4" fillId="0" borderId="3" xfId="8" applyFont="1" applyFill="1" applyBorder="1" applyAlignment="1">
      <alignment horizontal="center" vertical="center" wrapText="1"/>
    </xf>
    <xf numFmtId="173" fontId="5" fillId="2" borderId="3" xfId="70" applyNumberFormat="1" applyFont="1" applyFill="1" applyBorder="1" applyAlignment="1">
      <alignment horizontal="left" vertical="top" wrapText="1"/>
    </xf>
    <xf numFmtId="49" fontId="16" fillId="2" borderId="3" xfId="69" applyNumberFormat="1" applyFont="1" applyFill="1" applyBorder="1" applyAlignment="1">
      <alignment horizontal="center" vertical="center"/>
    </xf>
    <xf numFmtId="175" fontId="4" fillId="2" borderId="3" xfId="69" applyNumberFormat="1" applyFont="1" applyFill="1" applyBorder="1" applyAlignment="1">
      <alignment horizontal="right" vertical="center"/>
    </xf>
    <xf numFmtId="0" fontId="16" fillId="2" borderId="3" xfId="5" applyFont="1" applyFill="1" applyBorder="1" applyAlignment="1">
      <alignment horizontal="left" vertical="center" wrapText="1"/>
    </xf>
    <xf numFmtId="175" fontId="5" fillId="2" borderId="3" xfId="69" applyNumberFormat="1" applyFont="1" applyFill="1" applyBorder="1" applyAlignment="1">
      <alignment horizontal="right" vertical="center"/>
    </xf>
    <xf numFmtId="0" fontId="4" fillId="0" borderId="3" xfId="69" applyFont="1" applyFill="1" applyBorder="1" applyAlignment="1">
      <alignment wrapText="1"/>
    </xf>
    <xf numFmtId="175" fontId="25" fillId="2" borderId="3" xfId="69" applyNumberFormat="1" applyFont="1" applyFill="1" applyBorder="1" applyAlignment="1">
      <alignment vertical="center"/>
    </xf>
    <xf numFmtId="175" fontId="25" fillId="0" borderId="3" xfId="69" applyNumberFormat="1" applyFont="1" applyFill="1" applyBorder="1" applyAlignment="1">
      <alignment vertical="center"/>
    </xf>
    <xf numFmtId="0" fontId="26" fillId="0" borderId="0" xfId="8" applyFont="1" applyFill="1"/>
    <xf numFmtId="0" fontId="16" fillId="0" borderId="3" xfId="39" applyFont="1" applyFill="1" applyBorder="1" applyAlignment="1">
      <alignment wrapText="1"/>
    </xf>
    <xf numFmtId="175" fontId="5" fillId="2" borderId="3" xfId="8" applyNumberFormat="1" applyFont="1" applyFill="1" applyBorder="1" applyAlignment="1">
      <alignment horizontal="right" vertical="center"/>
    </xf>
    <xf numFmtId="0" fontId="10" fillId="0" borderId="0" xfId="8" applyFill="1"/>
    <xf numFmtId="0" fontId="30" fillId="0" borderId="3" xfId="8" applyFont="1" applyBorder="1" applyAlignment="1">
      <alignment horizontal="justify" wrapText="1"/>
    </xf>
    <xf numFmtId="175" fontId="4" fillId="2" borderId="3" xfId="8" applyNumberFormat="1" applyFont="1" applyFill="1" applyBorder="1" applyAlignment="1">
      <alignment horizontal="right" vertical="center"/>
    </xf>
    <xf numFmtId="0" fontId="32" fillId="0" borderId="3" xfId="8" applyFont="1" applyBorder="1" applyAlignment="1">
      <alignment vertical="center" wrapText="1"/>
    </xf>
    <xf numFmtId="0" fontId="16" fillId="0" borderId="3" xfId="8" applyFont="1" applyBorder="1" applyAlignment="1">
      <alignment horizontal="center" vertical="center"/>
    </xf>
    <xf numFmtId="0" fontId="25" fillId="0" borderId="0" xfId="69" applyFont="1" applyFill="1" applyBorder="1" applyAlignment="1">
      <alignment wrapText="1"/>
    </xf>
    <xf numFmtId="0" fontId="25" fillId="0" borderId="0" xfId="69" applyFont="1" applyFill="1" applyBorder="1" applyAlignment="1">
      <alignment horizontal="center" vertical="center"/>
    </xf>
    <xf numFmtId="175" fontId="5" fillId="2" borderId="0" xfId="8" applyNumberFormat="1" applyFont="1" applyFill="1"/>
    <xf numFmtId="0" fontId="16" fillId="0" borderId="0" xfId="69" applyFont="1" applyFill="1"/>
    <xf numFmtId="0" fontId="33" fillId="0" borderId="0" xfId="0" applyFont="1" applyAlignment="1">
      <alignment horizontal="left" readingOrder="1"/>
    </xf>
    <xf numFmtId="0" fontId="17" fillId="0" borderId="0" xfId="8" applyFont="1" applyFill="1"/>
    <xf numFmtId="0" fontId="5" fillId="0" borderId="0" xfId="47" applyFont="1"/>
    <xf numFmtId="0" fontId="33" fillId="0" borderId="0" xfId="8" applyFont="1" applyAlignment="1">
      <alignment horizontal="left" readingOrder="1"/>
    </xf>
    <xf numFmtId="0" fontId="29" fillId="0" borderId="0" xfId="0" applyFont="1"/>
    <xf numFmtId="0" fontId="6" fillId="0" borderId="8" xfId="7" applyFont="1" applyBorder="1" applyAlignment="1">
      <alignment horizontal="center" wrapText="1"/>
    </xf>
    <xf numFmtId="0" fontId="6" fillId="0" borderId="8" xfId="7" applyFont="1" applyBorder="1" applyAlignment="1">
      <alignment vertical="center" wrapText="1"/>
    </xf>
    <xf numFmtId="0" fontId="6" fillId="0" borderId="8" xfId="7" applyFont="1" applyBorder="1" applyAlignment="1">
      <alignment horizontal="center" vertical="center"/>
    </xf>
    <xf numFmtId="175" fontId="6" fillId="0" borderId="8" xfId="7" applyNumberFormat="1" applyFont="1" applyBorder="1" applyAlignment="1">
      <alignment horizontal="center" vertical="center"/>
    </xf>
    <xf numFmtId="0" fontId="7" fillId="0" borderId="8" xfId="7" applyFont="1" applyBorder="1" applyAlignment="1">
      <alignment vertical="center" wrapText="1"/>
    </xf>
    <xf numFmtId="0" fontId="7" fillId="0" borderId="8" xfId="7" applyFont="1" applyBorder="1" applyAlignment="1">
      <alignment horizontal="center" vertical="center"/>
    </xf>
    <xf numFmtId="175" fontId="7" fillId="0" borderId="8" xfId="7" applyNumberFormat="1" applyFont="1" applyBorder="1" applyAlignment="1">
      <alignment horizontal="center" vertical="center"/>
    </xf>
    <xf numFmtId="0" fontId="7" fillId="0" borderId="3" xfId="8" applyFont="1" applyFill="1" applyBorder="1" applyAlignment="1">
      <alignment horizontal="left" vertical="center" wrapText="1"/>
    </xf>
    <xf numFmtId="0" fontId="7" fillId="0" borderId="3" xfId="8" applyFont="1" applyFill="1" applyBorder="1" applyAlignment="1">
      <alignment horizontal="center" vertical="center"/>
    </xf>
    <xf numFmtId="175" fontId="7" fillId="0" borderId="8" xfId="7" applyNumberFormat="1" applyFont="1" applyBorder="1" applyAlignment="1">
      <alignment horizontal="center" vertical="center" wrapText="1"/>
    </xf>
    <xf numFmtId="177" fontId="0" fillId="0" borderId="0" xfId="0" applyNumberFormat="1"/>
    <xf numFmtId="0" fontId="7" fillId="0" borderId="9" xfId="7" applyFont="1" applyBorder="1" applyAlignment="1">
      <alignment vertical="center" wrapText="1"/>
    </xf>
    <xf numFmtId="0" fontId="7" fillId="0" borderId="9" xfId="7" applyFont="1" applyBorder="1" applyAlignment="1">
      <alignment horizontal="center" vertical="center"/>
    </xf>
    <xf numFmtId="175" fontId="7" fillId="0" borderId="9" xfId="7" applyNumberFormat="1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175" fontId="7" fillId="0" borderId="3" xfId="7" applyNumberFormat="1" applyFont="1" applyBorder="1" applyAlignment="1">
      <alignment horizontal="center" vertical="center"/>
    </xf>
    <xf numFmtId="0" fontId="6" fillId="0" borderId="3" xfId="7" applyFont="1" applyBorder="1" applyAlignment="1">
      <alignment wrapText="1"/>
    </xf>
    <xf numFmtId="2" fontId="7" fillId="0" borderId="3" xfId="7" applyNumberFormat="1" applyFont="1" applyBorder="1" applyAlignment="1">
      <alignment horizontal="center"/>
    </xf>
    <xf numFmtId="175" fontId="7" fillId="0" borderId="3" xfId="7" applyNumberFormat="1" applyFont="1" applyBorder="1" applyAlignment="1">
      <alignment horizontal="center"/>
    </xf>
    <xf numFmtId="0" fontId="7" fillId="0" borderId="3" xfId="7" applyFont="1" applyBorder="1" applyAlignment="1">
      <alignment wrapText="1"/>
    </xf>
    <xf numFmtId="0" fontId="7" fillId="0" borderId="0" xfId="7" applyFont="1" applyFill="1" applyBorder="1" applyAlignment="1">
      <alignment wrapText="1"/>
    </xf>
    <xf numFmtId="0" fontId="7" fillId="0" borderId="0" xfId="8" applyFont="1" applyAlignment="1">
      <alignment horizontal="right"/>
    </xf>
    <xf numFmtId="0" fontId="10" fillId="0" borderId="0" xfId="8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10" fillId="0" borderId="0" xfId="47"/>
    <xf numFmtId="0" fontId="7" fillId="0" borderId="0" xfId="8" applyFont="1" applyFill="1"/>
    <xf numFmtId="0" fontId="7" fillId="0" borderId="0" xfId="8" applyFont="1" applyFill="1" applyAlignment="1">
      <alignment horizontal="center"/>
    </xf>
    <xf numFmtId="0" fontId="6" fillId="0" borderId="3" xfId="8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left" wrapText="1"/>
    </xf>
    <xf numFmtId="175" fontId="7" fillId="0" borderId="3" xfId="8" applyNumberFormat="1" applyFont="1" applyBorder="1" applyAlignment="1">
      <alignment horizontal="center" vertical="center" wrapText="1"/>
    </xf>
    <xf numFmtId="0" fontId="7" fillId="0" borderId="3" xfId="8" applyFont="1" applyFill="1" applyBorder="1" applyAlignment="1">
      <alignment wrapText="1"/>
    </xf>
    <xf numFmtId="178" fontId="7" fillId="0" borderId="3" xfId="8" applyNumberFormat="1" applyFont="1" applyBorder="1" applyAlignment="1">
      <alignment horizontal="center" vertical="center" wrapText="1"/>
    </xf>
    <xf numFmtId="0" fontId="7" fillId="0" borderId="0" xfId="8" applyFont="1" applyFill="1" applyBorder="1" applyAlignment="1">
      <alignment wrapText="1"/>
    </xf>
    <xf numFmtId="175" fontId="7" fillId="0" borderId="0" xfId="8" applyNumberFormat="1" applyFont="1" applyBorder="1" applyAlignment="1">
      <alignment horizontal="center" vertical="center" wrapText="1"/>
    </xf>
    <xf numFmtId="178" fontId="7" fillId="0" borderId="0" xfId="8" applyNumberFormat="1" applyFont="1" applyBorder="1" applyAlignment="1">
      <alignment horizontal="center" vertical="center" wrapText="1"/>
    </xf>
    <xf numFmtId="0" fontId="37" fillId="0" borderId="0" xfId="8" applyFont="1" applyFill="1" applyBorder="1" applyAlignment="1">
      <alignment vertical="center" wrapText="1"/>
    </xf>
    <xf numFmtId="175" fontId="38" fillId="0" borderId="0" xfId="8" applyNumberFormat="1" applyFont="1" applyFill="1" applyBorder="1" applyAlignment="1">
      <alignment horizontal="center" vertical="center"/>
    </xf>
    <xf numFmtId="175" fontId="37" fillId="0" borderId="0" xfId="8" applyNumberFormat="1" applyFont="1" applyBorder="1" applyAlignment="1">
      <alignment horizontal="center" wrapText="1"/>
    </xf>
    <xf numFmtId="0" fontId="7" fillId="0" borderId="0" xfId="5" applyNumberFormat="1" applyFont="1" applyFill="1" applyAlignment="1" applyProtection="1">
      <alignment horizontal="left"/>
      <protection hidden="1"/>
    </xf>
    <xf numFmtId="0" fontId="7" fillId="0" borderId="0" xfId="5" applyFont="1" applyAlignment="1" applyProtection="1">
      <alignment horizontal="right"/>
      <protection hidden="1"/>
    </xf>
    <xf numFmtId="0" fontId="7" fillId="0" borderId="0" xfId="5" applyFont="1" applyAlignment="1" applyProtection="1">
      <alignment horizontal="center"/>
      <protection hidden="1"/>
    </xf>
    <xf numFmtId="0" fontId="8" fillId="0" borderId="0" xfId="5" applyFont="1" applyAlignment="1">
      <alignment horizontal="center"/>
    </xf>
    <xf numFmtId="0" fontId="7" fillId="0" borderId="0" xfId="5" applyFont="1" applyAlignment="1" applyProtection="1">
      <protection hidden="1"/>
    </xf>
    <xf numFmtId="0" fontId="7" fillId="0" borderId="0" xfId="8" applyFont="1" applyFill="1" applyAlignment="1">
      <alignment horizontal="left" indent="3"/>
    </xf>
    <xf numFmtId="175" fontId="7" fillId="0" borderId="0" xfId="8" applyNumberFormat="1" applyFont="1" applyFill="1" applyAlignment="1"/>
    <xf numFmtId="0" fontId="5" fillId="0" borderId="0" xfId="8" applyFont="1" applyAlignment="1">
      <alignment horizontal="left" readingOrder="2"/>
    </xf>
    <xf numFmtId="0" fontId="6" fillId="2" borderId="3" xfId="8" applyFont="1" applyFill="1" applyBorder="1" applyAlignment="1">
      <alignment horizontal="center" vertical="center" wrapText="1"/>
    </xf>
    <xf numFmtId="4" fontId="7" fillId="0" borderId="3" xfId="8" applyNumberFormat="1" applyFont="1" applyBorder="1" applyAlignment="1">
      <alignment horizontal="center" vertical="center" wrapText="1"/>
    </xf>
    <xf numFmtId="4" fontId="7" fillId="0" borderId="3" xfId="8" applyNumberFormat="1" applyFont="1" applyFill="1" applyBorder="1" applyAlignment="1">
      <alignment horizontal="center" vertical="center"/>
    </xf>
    <xf numFmtId="175" fontId="7" fillId="0" borderId="0" xfId="8" applyNumberFormat="1" applyFont="1" applyFill="1"/>
    <xf numFmtId="3" fontId="7" fillId="0" borderId="0" xfId="8" applyNumberFormat="1" applyFont="1" applyFill="1"/>
    <xf numFmtId="0" fontId="40" fillId="0" borderId="0" xfId="5" applyFont="1" applyAlignment="1" applyProtection="1">
      <alignment horizontal="center"/>
      <protection hidden="1"/>
    </xf>
    <xf numFmtId="0" fontId="41" fillId="0" borderId="0" xfId="5" applyFont="1" applyAlignment="1">
      <alignment horizontal="center"/>
    </xf>
    <xf numFmtId="0" fontId="42" fillId="0" borderId="0" xfId="40" applyFont="1"/>
    <xf numFmtId="0" fontId="40" fillId="0" borderId="0" xfId="5" applyFont="1" applyAlignment="1" applyProtection="1">
      <protection hidden="1"/>
    </xf>
    <xf numFmtId="4" fontId="7" fillId="0" borderId="0" xfId="8" applyNumberFormat="1" applyFont="1" applyFill="1"/>
    <xf numFmtId="4" fontId="6" fillId="0" borderId="8" xfId="7" applyNumberFormat="1" applyFont="1" applyBorder="1" applyAlignment="1">
      <alignment horizontal="center" vertical="center" wrapText="1"/>
    </xf>
    <xf numFmtId="3" fontId="4" fillId="2" borderId="3" xfId="69" applyNumberFormat="1" applyFont="1" applyFill="1" applyBorder="1" applyAlignment="1">
      <alignment vertical="center"/>
    </xf>
    <xf numFmtId="0" fontId="23" fillId="0" borderId="0" xfId="69" applyFont="1" applyFill="1" applyAlignment="1">
      <alignment horizontal="center" vertical="center" wrapText="1"/>
    </xf>
    <xf numFmtId="0" fontId="25" fillId="0" borderId="3" xfId="69" applyFont="1" applyFill="1" applyBorder="1" applyAlignment="1">
      <alignment horizontal="center" wrapText="1"/>
    </xf>
    <xf numFmtId="175" fontId="5" fillId="2" borderId="0" xfId="8" applyNumberFormat="1" applyFont="1" applyFill="1" applyAlignment="1">
      <alignment horizontal="right"/>
    </xf>
    <xf numFmtId="0" fontId="6" fillId="0" borderId="0" xfId="54" applyFont="1" applyAlignment="1" applyProtection="1">
      <alignment horizontal="right" wrapText="1"/>
      <protection hidden="1"/>
    </xf>
    <xf numFmtId="0" fontId="3" fillId="0" borderId="3" xfId="64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54" applyNumberFormat="1" applyFont="1" applyFill="1" applyBorder="1" applyAlignment="1" applyProtection="1">
      <alignment horizontal="center" vertical="top" wrapText="1"/>
      <protection hidden="1"/>
    </xf>
    <xf numFmtId="0" fontId="15" fillId="0" borderId="0" xfId="54" applyFont="1" applyAlignment="1">
      <alignment horizontal="center" wrapText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6" fillId="0" borderId="4" xfId="1" applyNumberFormat="1" applyFont="1" applyFill="1" applyBorder="1" applyAlignment="1" applyProtection="1">
      <alignment horizontal="center"/>
      <protection hidden="1"/>
    </xf>
    <xf numFmtId="0" fontId="7" fillId="0" borderId="0" xfId="63" applyFont="1" applyAlignment="1" applyProtection="1">
      <alignment horizontal="right"/>
      <protection hidden="1"/>
    </xf>
    <xf numFmtId="0" fontId="15" fillId="0" borderId="0" xfId="63" applyFont="1" applyAlignment="1">
      <alignment horizontal="center" wrapText="1"/>
    </xf>
    <xf numFmtId="0" fontId="14" fillId="0" borderId="3" xfId="64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64" applyNumberFormat="1" applyFont="1" applyFill="1" applyBorder="1" applyAlignment="1" applyProtection="1">
      <alignment horizontal="center" wrapText="1"/>
      <protection hidden="1"/>
    </xf>
    <xf numFmtId="164" fontId="6" fillId="0" borderId="1" xfId="63" applyNumberFormat="1" applyFont="1" applyFill="1" applyBorder="1" applyAlignment="1" applyProtection="1">
      <alignment horizontal="center"/>
      <protection hidden="1"/>
    </xf>
    <xf numFmtId="164" fontId="6" fillId="0" borderId="2" xfId="63" applyNumberFormat="1" applyFont="1" applyFill="1" applyBorder="1" applyAlignment="1" applyProtection="1">
      <alignment horizontal="center"/>
      <protection hidden="1"/>
    </xf>
    <xf numFmtId="164" fontId="6" fillId="0" borderId="4" xfId="63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4" xfId="1" applyNumberFormat="1" applyFont="1" applyFill="1" applyBorder="1" applyAlignment="1" applyProtection="1">
      <alignment horizontal="center"/>
      <protection hidden="1"/>
    </xf>
    <xf numFmtId="0" fontId="15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18" fillId="0" borderId="0" xfId="8" applyFont="1" applyFill="1" applyBorder="1" applyAlignment="1">
      <alignment horizontal="center" vertical="center" wrapText="1"/>
    </xf>
    <xf numFmtId="0" fontId="20" fillId="0" borderId="5" xfId="8" applyFont="1" applyBorder="1" applyAlignment="1">
      <alignment horizontal="center" vertical="center"/>
    </xf>
    <xf numFmtId="0" fontId="20" fillId="0" borderId="6" xfId="8" applyFont="1" applyBorder="1" applyAlignment="1">
      <alignment horizontal="center" vertical="center"/>
    </xf>
    <xf numFmtId="0" fontId="6" fillId="0" borderId="5" xfId="71" applyFont="1" applyBorder="1" applyAlignment="1">
      <alignment horizontal="center" vertical="center" wrapText="1"/>
    </xf>
    <xf numFmtId="0" fontId="6" fillId="0" borderId="6" xfId="71" applyFont="1" applyBorder="1" applyAlignment="1">
      <alignment horizontal="center" vertical="center" wrapText="1"/>
    </xf>
    <xf numFmtId="0" fontId="6" fillId="0" borderId="1" xfId="71" applyFont="1" applyBorder="1" applyAlignment="1">
      <alignment horizontal="center" vertical="center" wrapText="1"/>
    </xf>
    <xf numFmtId="0" fontId="6" fillId="0" borderId="2" xfId="71" applyFont="1" applyBorder="1" applyAlignment="1">
      <alignment horizontal="center" vertical="center" wrapText="1"/>
    </xf>
    <xf numFmtId="0" fontId="6" fillId="0" borderId="4" xfId="71" applyFont="1" applyBorder="1" applyAlignment="1">
      <alignment horizontal="center" vertical="center" wrapText="1"/>
    </xf>
    <xf numFmtId="0" fontId="7" fillId="0" borderId="0" xfId="62" applyFont="1" applyAlignment="1">
      <alignment horizontal="right"/>
    </xf>
    <xf numFmtId="0" fontId="20" fillId="0" borderId="3" xfId="8" applyFont="1" applyBorder="1" applyAlignment="1">
      <alignment horizontal="center" vertical="center"/>
    </xf>
    <xf numFmtId="0" fontId="6" fillId="0" borderId="3" xfId="71" applyFont="1" applyBorder="1" applyAlignment="1">
      <alignment horizontal="center" vertical="center" wrapText="1"/>
    </xf>
    <xf numFmtId="0" fontId="15" fillId="0" borderId="0" xfId="8" applyFont="1" applyFill="1" applyAlignment="1">
      <alignment horizontal="center" wrapText="1"/>
    </xf>
    <xf numFmtId="0" fontId="39" fillId="0" borderId="0" xfId="8" applyFont="1" applyAlignment="1">
      <alignment wrapText="1"/>
    </xf>
    <xf numFmtId="0" fontId="15" fillId="0" borderId="0" xfId="7" applyFont="1" applyAlignment="1">
      <alignment horizontal="center" wrapText="1"/>
    </xf>
    <xf numFmtId="0" fontId="34" fillId="0" borderId="0" xfId="8" applyFont="1" applyAlignment="1">
      <alignment horizontal="center" wrapText="1"/>
    </xf>
    <xf numFmtId="0" fontId="5" fillId="0" borderId="7" xfId="7" applyFont="1" applyBorder="1" applyAlignment="1">
      <alignment horizontal="right"/>
    </xf>
  </cellXfs>
  <cellStyles count="98">
    <cellStyle name="Excel Built-in Обычный 10" xfId="7"/>
    <cellStyle name="Гиперссылка" xfId="72" builtinId="8"/>
    <cellStyle name="Обычный" xfId="0" builtinId="0"/>
    <cellStyle name="Обычный 10" xfId="8"/>
    <cellStyle name="Обычный 11" xfId="9"/>
    <cellStyle name="Обычный 18" xfId="73"/>
    <cellStyle name="Обычный 2" xfId="1"/>
    <cellStyle name="Обычный 2 10" xfId="3"/>
    <cellStyle name="Обычный 2 10 2" xfId="10"/>
    <cellStyle name="Обычный 2 10 3" xfId="54"/>
    <cellStyle name="Обычный 2 11" xfId="11"/>
    <cellStyle name="Обычный 2 11 2" xfId="4"/>
    <cellStyle name="Обычный 2 11 2 2" xfId="62"/>
    <cellStyle name="Обычный 2 11 3" xfId="5"/>
    <cellStyle name="Обычный 2 11 4" xfId="12"/>
    <cellStyle name="Обычный 2 11 4 2" xfId="13"/>
    <cellStyle name="Обычный 2 11 5" xfId="14"/>
    <cellStyle name="Обычный 2 12" xfId="15"/>
    <cellStyle name="Обычный 2 12 2" xfId="16"/>
    <cellStyle name="Обычный 2 12 3" xfId="17"/>
    <cellStyle name="Обычный 2 12 3 2" xfId="18"/>
    <cellStyle name="Обычный 2 12 3 2 2" xfId="19"/>
    <cellStyle name="Обычный 2 12 3 2 2 2" xfId="20"/>
    <cellStyle name="Обычный 2 13" xfId="21"/>
    <cellStyle name="Обычный 2 14" xfId="22"/>
    <cellStyle name="Обычный 2 14 2" xfId="23"/>
    <cellStyle name="Обычный 2 14 2 2" xfId="24"/>
    <cellStyle name="Обычный 2 14 3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2"/>
    <cellStyle name="Обычный 2 20" xfId="53"/>
    <cellStyle name="Обычный 2 20 2" xfId="61"/>
    <cellStyle name="Обычный 2 21" xfId="55"/>
    <cellStyle name="Обычный 2 22" xfId="63"/>
    <cellStyle name="Обычный 2 22 2" xfId="74"/>
    <cellStyle name="Обычный 2 22 3" xfId="75"/>
    <cellStyle name="Обычный 2 22 4" xfId="76"/>
    <cellStyle name="Обычный 2 23" xfId="65"/>
    <cellStyle name="Обычный 2 24" xfId="66"/>
    <cellStyle name="Обычный 2 25" xfId="67"/>
    <cellStyle name="Обычный 2 26" xfId="77"/>
    <cellStyle name="Обычный 2 27" xfId="78"/>
    <cellStyle name="Обычный 2 28" xfId="79"/>
    <cellStyle name="Обычный 2 29" xfId="80"/>
    <cellStyle name="Обычный 2 3" xfId="32"/>
    <cellStyle name="Обычный 2 30" xfId="81"/>
    <cellStyle name="Обычный 2 4" xfId="33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6"/>
    <cellStyle name="Обычный 3 10" xfId="82"/>
    <cellStyle name="Обычный 3 11" xfId="83"/>
    <cellStyle name="Обычный 3 12" xfId="84"/>
    <cellStyle name="Обычный 3 2" xfId="39"/>
    <cellStyle name="Обычный 3 2 10" xfId="85"/>
    <cellStyle name="Обычный 3 2 11" xfId="86"/>
    <cellStyle name="Обычный 3 2 12" xfId="87"/>
    <cellStyle name="Обычный 3 2 2" xfId="56"/>
    <cellStyle name="Обычный 3 2 3" xfId="57"/>
    <cellStyle name="Обычный 3 2 4" xfId="58"/>
    <cellStyle name="Обычный 3 2 5" xfId="88"/>
    <cellStyle name="Обычный 3 2 6" xfId="89"/>
    <cellStyle name="Обычный 3 2 7" xfId="90"/>
    <cellStyle name="Обычный 3 2 8" xfId="91"/>
    <cellStyle name="Обычный 3 2 9" xfId="92"/>
    <cellStyle name="Обычный 3 3" xfId="59"/>
    <cellStyle name="Обычный 3 4" xfId="60"/>
    <cellStyle name="Обычный 3 5" xfId="93"/>
    <cellStyle name="Обычный 3 6" xfId="94"/>
    <cellStyle name="Обычный 3 7" xfId="95"/>
    <cellStyle name="Обычный 3 8" xfId="96"/>
    <cellStyle name="Обычный 3 9" xfId="97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64"/>
    <cellStyle name="Обычный_доходы изменения КБК" xfId="68"/>
    <cellStyle name="Обычный_Лист1" xfId="71"/>
    <cellStyle name="Обычный_Лист1 2" xfId="69"/>
    <cellStyle name="Обычный_Лист1 3" xfId="70"/>
    <cellStyle name="Стиль 1" xfId="50"/>
    <cellStyle name="Стиль 1 2" xfId="51"/>
    <cellStyle name="Финансовый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31080" y="2428875"/>
          <a:ext cx="205740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62475" y="1333500"/>
          <a:ext cx="2952749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963894</xdr:colOff>
      <xdr:row>8</xdr:row>
      <xdr:rowOff>112395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3900" y="0"/>
          <a:ext cx="2906994" cy="14077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24.10.2018  № 241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4800600</xdr:colOff>
      <xdr:row>0</xdr:row>
      <xdr:rowOff>0</xdr:rowOff>
    </xdr:from>
    <xdr:to>
      <xdr:col>4</xdr:col>
      <xdr:colOff>866775</xdr:colOff>
      <xdr:row>6</xdr:row>
      <xdr:rowOff>106680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00600" y="0"/>
          <a:ext cx="3038475" cy="130683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24.10.2018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241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6</xdr:row>
      <xdr:rowOff>180975</xdr:rowOff>
    </xdr:from>
    <xdr:to>
      <xdr:col>5</xdr:col>
      <xdr:colOff>9525</xdr:colOff>
      <xdr:row>12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1381125"/>
          <a:ext cx="2876550" cy="1162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4829175</xdr:colOff>
      <xdr:row>0</xdr:row>
      <xdr:rowOff>0</xdr:rowOff>
    </xdr:from>
    <xdr:to>
      <xdr:col>3</xdr:col>
      <xdr:colOff>769620</xdr:colOff>
      <xdr:row>6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29175" y="0"/>
          <a:ext cx="2493645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24.10.2018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241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4846320</xdr:colOff>
      <xdr:row>6</xdr:row>
      <xdr:rowOff>15240</xdr:rowOff>
    </xdr:from>
    <xdr:to>
      <xdr:col>4</xdr:col>
      <xdr:colOff>7620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46320" y="1215390"/>
          <a:ext cx="2419350" cy="118491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777240</xdr:colOff>
      <xdr:row>6</xdr:row>
      <xdr:rowOff>167640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86300" y="0"/>
          <a:ext cx="2701290" cy="13106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24.10.2018 № 241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</xdr:colOff>
      <xdr:row>12</xdr:row>
      <xdr:rowOff>53340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6300" y="1333500"/>
          <a:ext cx="2760345" cy="100584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0</xdr:rowOff>
    </xdr:from>
    <xdr:to>
      <xdr:col>5</xdr:col>
      <xdr:colOff>0</xdr:colOff>
      <xdr:row>14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9950" y="152400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 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411480</xdr:colOff>
      <xdr:row>0</xdr:row>
      <xdr:rowOff>0</xdr:rowOff>
    </xdr:from>
    <xdr:to>
      <xdr:col>4</xdr:col>
      <xdr:colOff>1066800</xdr:colOff>
      <xdr:row>7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02330" y="0"/>
          <a:ext cx="2922270" cy="13716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24.10.2018 № 241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0</xdr:rowOff>
    </xdr:from>
    <xdr:to>
      <xdr:col>5</xdr:col>
      <xdr:colOff>0</xdr:colOff>
      <xdr:row>14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9950" y="152400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411480</xdr:colOff>
      <xdr:row>0</xdr:row>
      <xdr:rowOff>0</xdr:rowOff>
    </xdr:from>
    <xdr:to>
      <xdr:col>4</xdr:col>
      <xdr:colOff>1066800</xdr:colOff>
      <xdr:row>7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02330" y="0"/>
          <a:ext cx="2922270" cy="13716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24.10.2018  № 241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982980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72300" y="0"/>
          <a:ext cx="3009900" cy="1264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9 к Решению Думы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районной Думы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образования на 2018 год и плановый период 2019-2020 годов</a:t>
          </a:r>
        </a:p>
        <a:p>
          <a:pPr algn="l" rtl="1">
            <a:defRPr sz="1000"/>
          </a:pP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24.10.2018 № 241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982980</xdr:colOff>
      <xdr:row>11</xdr:row>
      <xdr:rowOff>182880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72300" y="1531620"/>
          <a:ext cx="3009900" cy="12496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E113"/>
  <sheetViews>
    <sheetView workbookViewId="0">
      <selection activeCell="C111" sqref="C111"/>
    </sheetView>
  </sheetViews>
  <sheetFormatPr defaultColWidth="9.140625" defaultRowHeight="12.75"/>
  <cols>
    <col min="1" max="1" width="68" style="94" customWidth="1"/>
    <col min="2" max="2" width="29.140625" style="94" customWidth="1"/>
    <col min="3" max="3" width="18" style="93" customWidth="1"/>
    <col min="4" max="4" width="9.140625" style="94"/>
    <col min="5" max="5" width="25" style="94" customWidth="1"/>
    <col min="6" max="256" width="9.140625" style="94"/>
    <col min="257" max="257" width="68" style="94" customWidth="1"/>
    <col min="258" max="258" width="29.140625" style="94" customWidth="1"/>
    <col min="259" max="259" width="20.28515625" style="94" customWidth="1"/>
    <col min="260" max="512" width="9.140625" style="94"/>
    <col min="513" max="513" width="68" style="94" customWidth="1"/>
    <col min="514" max="514" width="29.140625" style="94" customWidth="1"/>
    <col min="515" max="515" width="20.28515625" style="94" customWidth="1"/>
    <col min="516" max="768" width="9.140625" style="94"/>
    <col min="769" max="769" width="68" style="94" customWidth="1"/>
    <col min="770" max="770" width="29.140625" style="94" customWidth="1"/>
    <col min="771" max="771" width="20.28515625" style="94" customWidth="1"/>
    <col min="772" max="1024" width="9.140625" style="94"/>
    <col min="1025" max="1025" width="68" style="94" customWidth="1"/>
    <col min="1026" max="1026" width="29.140625" style="94" customWidth="1"/>
    <col min="1027" max="1027" width="20.28515625" style="94" customWidth="1"/>
    <col min="1028" max="1280" width="9.140625" style="94"/>
    <col min="1281" max="1281" width="68" style="94" customWidth="1"/>
    <col min="1282" max="1282" width="29.140625" style="94" customWidth="1"/>
    <col min="1283" max="1283" width="20.28515625" style="94" customWidth="1"/>
    <col min="1284" max="1536" width="9.140625" style="94"/>
    <col min="1537" max="1537" width="68" style="94" customWidth="1"/>
    <col min="1538" max="1538" width="29.140625" style="94" customWidth="1"/>
    <col min="1539" max="1539" width="20.28515625" style="94" customWidth="1"/>
    <col min="1540" max="1792" width="9.140625" style="94"/>
    <col min="1793" max="1793" width="68" style="94" customWidth="1"/>
    <col min="1794" max="1794" width="29.140625" style="94" customWidth="1"/>
    <col min="1795" max="1795" width="20.28515625" style="94" customWidth="1"/>
    <col min="1796" max="2048" width="9.140625" style="94"/>
    <col min="2049" max="2049" width="68" style="94" customWidth="1"/>
    <col min="2050" max="2050" width="29.140625" style="94" customWidth="1"/>
    <col min="2051" max="2051" width="20.28515625" style="94" customWidth="1"/>
    <col min="2052" max="2304" width="9.140625" style="94"/>
    <col min="2305" max="2305" width="68" style="94" customWidth="1"/>
    <col min="2306" max="2306" width="29.140625" style="94" customWidth="1"/>
    <col min="2307" max="2307" width="20.28515625" style="94" customWidth="1"/>
    <col min="2308" max="2560" width="9.140625" style="94"/>
    <col min="2561" max="2561" width="68" style="94" customWidth="1"/>
    <col min="2562" max="2562" width="29.140625" style="94" customWidth="1"/>
    <col min="2563" max="2563" width="20.28515625" style="94" customWidth="1"/>
    <col min="2564" max="2816" width="9.140625" style="94"/>
    <col min="2817" max="2817" width="68" style="94" customWidth="1"/>
    <col min="2818" max="2818" width="29.140625" style="94" customWidth="1"/>
    <col min="2819" max="2819" width="20.28515625" style="94" customWidth="1"/>
    <col min="2820" max="3072" width="9.140625" style="94"/>
    <col min="3073" max="3073" width="68" style="94" customWidth="1"/>
    <col min="3074" max="3074" width="29.140625" style="94" customWidth="1"/>
    <col min="3075" max="3075" width="20.28515625" style="94" customWidth="1"/>
    <col min="3076" max="3328" width="9.140625" style="94"/>
    <col min="3329" max="3329" width="68" style="94" customWidth="1"/>
    <col min="3330" max="3330" width="29.140625" style="94" customWidth="1"/>
    <col min="3331" max="3331" width="20.28515625" style="94" customWidth="1"/>
    <col min="3332" max="3584" width="9.140625" style="94"/>
    <col min="3585" max="3585" width="68" style="94" customWidth="1"/>
    <col min="3586" max="3586" width="29.140625" style="94" customWidth="1"/>
    <col min="3587" max="3587" width="20.28515625" style="94" customWidth="1"/>
    <col min="3588" max="3840" width="9.140625" style="94"/>
    <col min="3841" max="3841" width="68" style="94" customWidth="1"/>
    <col min="3842" max="3842" width="29.140625" style="94" customWidth="1"/>
    <col min="3843" max="3843" width="20.28515625" style="94" customWidth="1"/>
    <col min="3844" max="4096" width="9.140625" style="94"/>
    <col min="4097" max="4097" width="68" style="94" customWidth="1"/>
    <col min="4098" max="4098" width="29.140625" style="94" customWidth="1"/>
    <col min="4099" max="4099" width="20.28515625" style="94" customWidth="1"/>
    <col min="4100" max="4352" width="9.140625" style="94"/>
    <col min="4353" max="4353" width="68" style="94" customWidth="1"/>
    <col min="4354" max="4354" width="29.140625" style="94" customWidth="1"/>
    <col min="4355" max="4355" width="20.28515625" style="94" customWidth="1"/>
    <col min="4356" max="4608" width="9.140625" style="94"/>
    <col min="4609" max="4609" width="68" style="94" customWidth="1"/>
    <col min="4610" max="4610" width="29.140625" style="94" customWidth="1"/>
    <col min="4611" max="4611" width="20.28515625" style="94" customWidth="1"/>
    <col min="4612" max="4864" width="9.140625" style="94"/>
    <col min="4865" max="4865" width="68" style="94" customWidth="1"/>
    <col min="4866" max="4866" width="29.140625" style="94" customWidth="1"/>
    <col min="4867" max="4867" width="20.28515625" style="94" customWidth="1"/>
    <col min="4868" max="5120" width="9.140625" style="94"/>
    <col min="5121" max="5121" width="68" style="94" customWidth="1"/>
    <col min="5122" max="5122" width="29.140625" style="94" customWidth="1"/>
    <col min="5123" max="5123" width="20.28515625" style="94" customWidth="1"/>
    <col min="5124" max="5376" width="9.140625" style="94"/>
    <col min="5377" max="5377" width="68" style="94" customWidth="1"/>
    <col min="5378" max="5378" width="29.140625" style="94" customWidth="1"/>
    <col min="5379" max="5379" width="20.28515625" style="94" customWidth="1"/>
    <col min="5380" max="5632" width="9.140625" style="94"/>
    <col min="5633" max="5633" width="68" style="94" customWidth="1"/>
    <col min="5634" max="5634" width="29.140625" style="94" customWidth="1"/>
    <col min="5635" max="5635" width="20.28515625" style="94" customWidth="1"/>
    <col min="5636" max="5888" width="9.140625" style="94"/>
    <col min="5889" max="5889" width="68" style="94" customWidth="1"/>
    <col min="5890" max="5890" width="29.140625" style="94" customWidth="1"/>
    <col min="5891" max="5891" width="20.28515625" style="94" customWidth="1"/>
    <col min="5892" max="6144" width="9.140625" style="94"/>
    <col min="6145" max="6145" width="68" style="94" customWidth="1"/>
    <col min="6146" max="6146" width="29.140625" style="94" customWidth="1"/>
    <col min="6147" max="6147" width="20.28515625" style="94" customWidth="1"/>
    <col min="6148" max="6400" width="9.140625" style="94"/>
    <col min="6401" max="6401" width="68" style="94" customWidth="1"/>
    <col min="6402" max="6402" width="29.140625" style="94" customWidth="1"/>
    <col min="6403" max="6403" width="20.28515625" style="94" customWidth="1"/>
    <col min="6404" max="6656" width="9.140625" style="94"/>
    <col min="6657" max="6657" width="68" style="94" customWidth="1"/>
    <col min="6658" max="6658" width="29.140625" style="94" customWidth="1"/>
    <col min="6659" max="6659" width="20.28515625" style="94" customWidth="1"/>
    <col min="6660" max="6912" width="9.140625" style="94"/>
    <col min="6913" max="6913" width="68" style="94" customWidth="1"/>
    <col min="6914" max="6914" width="29.140625" style="94" customWidth="1"/>
    <col min="6915" max="6915" width="20.28515625" style="94" customWidth="1"/>
    <col min="6916" max="7168" width="9.140625" style="94"/>
    <col min="7169" max="7169" width="68" style="94" customWidth="1"/>
    <col min="7170" max="7170" width="29.140625" style="94" customWidth="1"/>
    <col min="7171" max="7171" width="20.28515625" style="94" customWidth="1"/>
    <col min="7172" max="7424" width="9.140625" style="94"/>
    <col min="7425" max="7425" width="68" style="94" customWidth="1"/>
    <col min="7426" max="7426" width="29.140625" style="94" customWidth="1"/>
    <col min="7427" max="7427" width="20.28515625" style="94" customWidth="1"/>
    <col min="7428" max="7680" width="9.140625" style="94"/>
    <col min="7681" max="7681" width="68" style="94" customWidth="1"/>
    <col min="7682" max="7682" width="29.140625" style="94" customWidth="1"/>
    <col min="7683" max="7683" width="20.28515625" style="94" customWidth="1"/>
    <col min="7684" max="7936" width="9.140625" style="94"/>
    <col min="7937" max="7937" width="68" style="94" customWidth="1"/>
    <col min="7938" max="7938" width="29.140625" style="94" customWidth="1"/>
    <col min="7939" max="7939" width="20.28515625" style="94" customWidth="1"/>
    <col min="7940" max="8192" width="9.140625" style="94"/>
    <col min="8193" max="8193" width="68" style="94" customWidth="1"/>
    <col min="8194" max="8194" width="29.140625" style="94" customWidth="1"/>
    <col min="8195" max="8195" width="20.28515625" style="94" customWidth="1"/>
    <col min="8196" max="8448" width="9.140625" style="94"/>
    <col min="8449" max="8449" width="68" style="94" customWidth="1"/>
    <col min="8450" max="8450" width="29.140625" style="94" customWidth="1"/>
    <col min="8451" max="8451" width="20.28515625" style="94" customWidth="1"/>
    <col min="8452" max="8704" width="9.140625" style="94"/>
    <col min="8705" max="8705" width="68" style="94" customWidth="1"/>
    <col min="8706" max="8706" width="29.140625" style="94" customWidth="1"/>
    <col min="8707" max="8707" width="20.28515625" style="94" customWidth="1"/>
    <col min="8708" max="8960" width="9.140625" style="94"/>
    <col min="8961" max="8961" width="68" style="94" customWidth="1"/>
    <col min="8962" max="8962" width="29.140625" style="94" customWidth="1"/>
    <col min="8963" max="8963" width="20.28515625" style="94" customWidth="1"/>
    <col min="8964" max="9216" width="9.140625" style="94"/>
    <col min="9217" max="9217" width="68" style="94" customWidth="1"/>
    <col min="9218" max="9218" width="29.140625" style="94" customWidth="1"/>
    <col min="9219" max="9219" width="20.28515625" style="94" customWidth="1"/>
    <col min="9220" max="9472" width="9.140625" style="94"/>
    <col min="9473" max="9473" width="68" style="94" customWidth="1"/>
    <col min="9474" max="9474" width="29.140625" style="94" customWidth="1"/>
    <col min="9475" max="9475" width="20.28515625" style="94" customWidth="1"/>
    <col min="9476" max="9728" width="9.140625" style="94"/>
    <col min="9729" max="9729" width="68" style="94" customWidth="1"/>
    <col min="9730" max="9730" width="29.140625" style="94" customWidth="1"/>
    <col min="9731" max="9731" width="20.28515625" style="94" customWidth="1"/>
    <col min="9732" max="9984" width="9.140625" style="94"/>
    <col min="9985" max="9985" width="68" style="94" customWidth="1"/>
    <col min="9986" max="9986" width="29.140625" style="94" customWidth="1"/>
    <col min="9987" max="9987" width="20.28515625" style="94" customWidth="1"/>
    <col min="9988" max="10240" width="9.140625" style="94"/>
    <col min="10241" max="10241" width="68" style="94" customWidth="1"/>
    <col min="10242" max="10242" width="29.140625" style="94" customWidth="1"/>
    <col min="10243" max="10243" width="20.28515625" style="94" customWidth="1"/>
    <col min="10244" max="10496" width="9.140625" style="94"/>
    <col min="10497" max="10497" width="68" style="94" customWidth="1"/>
    <col min="10498" max="10498" width="29.140625" style="94" customWidth="1"/>
    <col min="10499" max="10499" width="20.28515625" style="94" customWidth="1"/>
    <col min="10500" max="10752" width="9.140625" style="94"/>
    <col min="10753" max="10753" width="68" style="94" customWidth="1"/>
    <col min="10754" max="10754" width="29.140625" style="94" customWidth="1"/>
    <col min="10755" max="10755" width="20.28515625" style="94" customWidth="1"/>
    <col min="10756" max="11008" width="9.140625" style="94"/>
    <col min="11009" max="11009" width="68" style="94" customWidth="1"/>
    <col min="11010" max="11010" width="29.140625" style="94" customWidth="1"/>
    <col min="11011" max="11011" width="20.28515625" style="94" customWidth="1"/>
    <col min="11012" max="11264" width="9.140625" style="94"/>
    <col min="11265" max="11265" width="68" style="94" customWidth="1"/>
    <col min="11266" max="11266" width="29.140625" style="94" customWidth="1"/>
    <col min="11267" max="11267" width="20.28515625" style="94" customWidth="1"/>
    <col min="11268" max="11520" width="9.140625" style="94"/>
    <col min="11521" max="11521" width="68" style="94" customWidth="1"/>
    <col min="11522" max="11522" width="29.140625" style="94" customWidth="1"/>
    <col min="11523" max="11523" width="20.28515625" style="94" customWidth="1"/>
    <col min="11524" max="11776" width="9.140625" style="94"/>
    <col min="11777" max="11777" width="68" style="94" customWidth="1"/>
    <col min="11778" max="11778" width="29.140625" style="94" customWidth="1"/>
    <col min="11779" max="11779" width="20.28515625" style="94" customWidth="1"/>
    <col min="11780" max="12032" width="9.140625" style="94"/>
    <col min="12033" max="12033" width="68" style="94" customWidth="1"/>
    <col min="12034" max="12034" width="29.140625" style="94" customWidth="1"/>
    <col min="12035" max="12035" width="20.28515625" style="94" customWidth="1"/>
    <col min="12036" max="12288" width="9.140625" style="94"/>
    <col min="12289" max="12289" width="68" style="94" customWidth="1"/>
    <col min="12290" max="12290" width="29.140625" style="94" customWidth="1"/>
    <col min="12291" max="12291" width="20.28515625" style="94" customWidth="1"/>
    <col min="12292" max="12544" width="9.140625" style="94"/>
    <col min="12545" max="12545" width="68" style="94" customWidth="1"/>
    <col min="12546" max="12546" width="29.140625" style="94" customWidth="1"/>
    <col min="12547" max="12547" width="20.28515625" style="94" customWidth="1"/>
    <col min="12548" max="12800" width="9.140625" style="94"/>
    <col min="12801" max="12801" width="68" style="94" customWidth="1"/>
    <col min="12802" max="12802" width="29.140625" style="94" customWidth="1"/>
    <col min="12803" max="12803" width="20.28515625" style="94" customWidth="1"/>
    <col min="12804" max="13056" width="9.140625" style="94"/>
    <col min="13057" max="13057" width="68" style="94" customWidth="1"/>
    <col min="13058" max="13058" width="29.140625" style="94" customWidth="1"/>
    <col min="13059" max="13059" width="20.28515625" style="94" customWidth="1"/>
    <col min="13060" max="13312" width="9.140625" style="94"/>
    <col min="13313" max="13313" width="68" style="94" customWidth="1"/>
    <col min="13314" max="13314" width="29.140625" style="94" customWidth="1"/>
    <col min="13315" max="13315" width="20.28515625" style="94" customWidth="1"/>
    <col min="13316" max="13568" width="9.140625" style="94"/>
    <col min="13569" max="13569" width="68" style="94" customWidth="1"/>
    <col min="13570" max="13570" width="29.140625" style="94" customWidth="1"/>
    <col min="13571" max="13571" width="20.28515625" style="94" customWidth="1"/>
    <col min="13572" max="13824" width="9.140625" style="94"/>
    <col min="13825" max="13825" width="68" style="94" customWidth="1"/>
    <col min="13826" max="13826" width="29.140625" style="94" customWidth="1"/>
    <col min="13827" max="13827" width="20.28515625" style="94" customWidth="1"/>
    <col min="13828" max="14080" width="9.140625" style="94"/>
    <col min="14081" max="14081" width="68" style="94" customWidth="1"/>
    <col min="14082" max="14082" width="29.140625" style="94" customWidth="1"/>
    <col min="14083" max="14083" width="20.28515625" style="94" customWidth="1"/>
    <col min="14084" max="14336" width="9.140625" style="94"/>
    <col min="14337" max="14337" width="68" style="94" customWidth="1"/>
    <col min="14338" max="14338" width="29.140625" style="94" customWidth="1"/>
    <col min="14339" max="14339" width="20.28515625" style="94" customWidth="1"/>
    <col min="14340" max="14592" width="9.140625" style="94"/>
    <col min="14593" max="14593" width="68" style="94" customWidth="1"/>
    <col min="14594" max="14594" width="29.140625" style="94" customWidth="1"/>
    <col min="14595" max="14595" width="20.28515625" style="94" customWidth="1"/>
    <col min="14596" max="14848" width="9.140625" style="94"/>
    <col min="14849" max="14849" width="68" style="94" customWidth="1"/>
    <col min="14850" max="14850" width="29.140625" style="94" customWidth="1"/>
    <col min="14851" max="14851" width="20.28515625" style="94" customWidth="1"/>
    <col min="14852" max="15104" width="9.140625" style="94"/>
    <col min="15105" max="15105" width="68" style="94" customWidth="1"/>
    <col min="15106" max="15106" width="29.140625" style="94" customWidth="1"/>
    <col min="15107" max="15107" width="20.28515625" style="94" customWidth="1"/>
    <col min="15108" max="15360" width="9.140625" style="94"/>
    <col min="15361" max="15361" width="68" style="94" customWidth="1"/>
    <col min="15362" max="15362" width="29.140625" style="94" customWidth="1"/>
    <col min="15363" max="15363" width="20.28515625" style="94" customWidth="1"/>
    <col min="15364" max="15616" width="9.140625" style="94"/>
    <col min="15617" max="15617" width="68" style="94" customWidth="1"/>
    <col min="15618" max="15618" width="29.140625" style="94" customWidth="1"/>
    <col min="15619" max="15619" width="20.28515625" style="94" customWidth="1"/>
    <col min="15620" max="15872" width="9.140625" style="94"/>
    <col min="15873" max="15873" width="68" style="94" customWidth="1"/>
    <col min="15874" max="15874" width="29.140625" style="94" customWidth="1"/>
    <col min="15875" max="15875" width="20.28515625" style="94" customWidth="1"/>
    <col min="15876" max="16128" width="9.140625" style="94"/>
    <col min="16129" max="16129" width="68" style="94" customWidth="1"/>
    <col min="16130" max="16130" width="29.140625" style="94" customWidth="1"/>
    <col min="16131" max="16131" width="20.28515625" style="94" customWidth="1"/>
    <col min="16132" max="16384" width="9.140625" style="94"/>
  </cols>
  <sheetData>
    <row r="16" spans="1:2" ht="9.75" customHeight="1">
      <c r="A16" s="92"/>
      <c r="B16" s="92"/>
    </row>
    <row r="17" spans="1:5" ht="21" customHeight="1">
      <c r="A17" s="235" t="s">
        <v>552</v>
      </c>
      <c r="B17" s="235"/>
      <c r="C17" s="235"/>
    </row>
    <row r="18" spans="1:5" ht="18" customHeight="1">
      <c r="A18" s="235"/>
      <c r="B18" s="235"/>
      <c r="C18" s="235"/>
    </row>
    <row r="19" spans="1:5" ht="15.75">
      <c r="A19" s="95"/>
      <c r="B19" s="96"/>
      <c r="C19" s="97" t="s">
        <v>524</v>
      </c>
    </row>
    <row r="20" spans="1:5" ht="42.75" customHeight="1">
      <c r="A20" s="98" t="s">
        <v>553</v>
      </c>
      <c r="B20" s="99" t="s">
        <v>554</v>
      </c>
      <c r="C20" s="100" t="s">
        <v>555</v>
      </c>
    </row>
    <row r="21" spans="1:5" ht="14.25" customHeight="1">
      <c r="A21" s="101" t="s">
        <v>556</v>
      </c>
      <c r="B21" s="98" t="s">
        <v>557</v>
      </c>
      <c r="C21" s="234">
        <f>C22+C34+C41+C45+C56+C64+C67+C73+C83+C28+C43</f>
        <v>120722.74068000002</v>
      </c>
      <c r="E21" s="103"/>
    </row>
    <row r="22" spans="1:5" s="104" customFormat="1" ht="16.149999999999999" customHeight="1">
      <c r="A22" s="101" t="s">
        <v>558</v>
      </c>
      <c r="B22" s="98" t="s">
        <v>559</v>
      </c>
      <c r="C22" s="102">
        <f>C23</f>
        <v>81423</v>
      </c>
      <c r="E22" s="105"/>
    </row>
    <row r="23" spans="1:5" s="104" customFormat="1" ht="16.149999999999999" customHeight="1">
      <c r="A23" s="106" t="s">
        <v>560</v>
      </c>
      <c r="B23" s="107" t="s">
        <v>561</v>
      </c>
      <c r="C23" s="102">
        <f>C24+C25+C26+C27</f>
        <v>81423</v>
      </c>
      <c r="E23" s="105"/>
    </row>
    <row r="24" spans="1:5" ht="60" customHeight="1">
      <c r="A24" s="108" t="s">
        <v>562</v>
      </c>
      <c r="B24" s="109" t="s">
        <v>563</v>
      </c>
      <c r="C24" s="110">
        <f>77612.3+3000</f>
        <v>80612.3</v>
      </c>
      <c r="E24" s="111">
        <f>(C22+C34+C41+C43+C89)*7.5/100</f>
        <v>15203.22</v>
      </c>
    </row>
    <row r="25" spans="1:5" ht="88.5" customHeight="1">
      <c r="A25" s="112" t="s">
        <v>564</v>
      </c>
      <c r="B25" s="109" t="s">
        <v>565</v>
      </c>
      <c r="C25" s="110">
        <v>102</v>
      </c>
    </row>
    <row r="26" spans="1:5" s="114" customFormat="1" ht="43.5" customHeight="1">
      <c r="A26" s="112" t="s">
        <v>566</v>
      </c>
      <c r="B26" s="113" t="s">
        <v>567</v>
      </c>
      <c r="C26" s="110">
        <v>700</v>
      </c>
    </row>
    <row r="27" spans="1:5" s="114" customFormat="1" ht="75.75" customHeight="1">
      <c r="A27" s="108" t="s">
        <v>568</v>
      </c>
      <c r="B27" s="113" t="s">
        <v>569</v>
      </c>
      <c r="C27" s="110">
        <v>8.6999999999999993</v>
      </c>
    </row>
    <row r="28" spans="1:5" ht="27" customHeight="1">
      <c r="A28" s="115" t="s">
        <v>570</v>
      </c>
      <c r="B28" s="98" t="s">
        <v>571</v>
      </c>
      <c r="C28" s="102">
        <f>SUM(C30:C33)</f>
        <v>176.4</v>
      </c>
    </row>
    <row r="29" spans="1:5" s="118" customFormat="1" ht="27.75" customHeight="1">
      <c r="A29" s="112" t="s">
        <v>572</v>
      </c>
      <c r="B29" s="116" t="s">
        <v>573</v>
      </c>
      <c r="C29" s="117">
        <f>C30+C31+C32+C33</f>
        <v>176.4</v>
      </c>
    </row>
    <row r="30" spans="1:5" ht="57" customHeight="1">
      <c r="A30" s="108" t="s">
        <v>574</v>
      </c>
      <c r="B30" s="109" t="s">
        <v>575</v>
      </c>
      <c r="C30" s="110">
        <v>67.78</v>
      </c>
    </row>
    <row r="31" spans="1:5" ht="74.25" customHeight="1">
      <c r="A31" s="108" t="s">
        <v>576</v>
      </c>
      <c r="B31" s="109" t="s">
        <v>577</v>
      </c>
      <c r="C31" s="110">
        <v>0.83</v>
      </c>
    </row>
    <row r="32" spans="1:5" ht="57.75" customHeight="1">
      <c r="A32" s="108" t="s">
        <v>578</v>
      </c>
      <c r="B32" s="109" t="s">
        <v>579</v>
      </c>
      <c r="C32" s="110">
        <v>124.82</v>
      </c>
    </row>
    <row r="33" spans="1:3" ht="59.25" customHeight="1">
      <c r="A33" s="108" t="s">
        <v>580</v>
      </c>
      <c r="B33" s="109" t="s">
        <v>581</v>
      </c>
      <c r="C33" s="110">
        <v>-17.03</v>
      </c>
    </row>
    <row r="34" spans="1:3" s="104" customFormat="1" ht="15" customHeight="1">
      <c r="A34" s="119" t="s">
        <v>582</v>
      </c>
      <c r="B34" s="98" t="s">
        <v>583</v>
      </c>
      <c r="C34" s="102">
        <f>C35+C39+C40</f>
        <v>9125</v>
      </c>
    </row>
    <row r="35" spans="1:3" s="104" customFormat="1" ht="30" customHeight="1">
      <c r="A35" s="120" t="s">
        <v>584</v>
      </c>
      <c r="B35" s="121" t="s">
        <v>585</v>
      </c>
      <c r="C35" s="122">
        <f>C36+C37+C38</f>
        <v>3641.4</v>
      </c>
    </row>
    <row r="36" spans="1:3" s="104" customFormat="1" ht="29.25" customHeight="1">
      <c r="A36" s="108" t="s">
        <v>586</v>
      </c>
      <c r="B36" s="121" t="s">
        <v>587</v>
      </c>
      <c r="C36" s="122">
        <v>2641.4</v>
      </c>
    </row>
    <row r="37" spans="1:3" s="104" customFormat="1" ht="29.25" customHeight="1">
      <c r="A37" s="108" t="s">
        <v>588</v>
      </c>
      <c r="B37" s="121" t="s">
        <v>589</v>
      </c>
      <c r="C37" s="122">
        <v>1000</v>
      </c>
    </row>
    <row r="38" spans="1:3" s="104" customFormat="1" ht="27.75" hidden="1" customHeight="1">
      <c r="A38" s="108" t="s">
        <v>590</v>
      </c>
      <c r="B38" s="123" t="s">
        <v>591</v>
      </c>
      <c r="C38" s="122">
        <v>0</v>
      </c>
    </row>
    <row r="39" spans="1:3" ht="24" customHeight="1">
      <c r="A39" s="124" t="s">
        <v>592</v>
      </c>
      <c r="B39" s="109" t="s">
        <v>593</v>
      </c>
      <c r="C39" s="110">
        <v>4061.6</v>
      </c>
    </row>
    <row r="40" spans="1:3" ht="15" customHeight="1">
      <c r="A40" s="124" t="s">
        <v>594</v>
      </c>
      <c r="B40" s="109" t="s">
        <v>595</v>
      </c>
      <c r="C40" s="110">
        <v>1422</v>
      </c>
    </row>
    <row r="41" spans="1:3" s="104" customFormat="1" ht="13.5" customHeight="1">
      <c r="A41" s="125" t="s">
        <v>596</v>
      </c>
      <c r="B41" s="98" t="s">
        <v>597</v>
      </c>
      <c r="C41" s="102">
        <f>C42</f>
        <v>70</v>
      </c>
    </row>
    <row r="42" spans="1:3" s="128" customFormat="1" ht="45" customHeight="1">
      <c r="A42" s="126" t="s">
        <v>598</v>
      </c>
      <c r="B42" s="127" t="s">
        <v>599</v>
      </c>
      <c r="C42" s="110">
        <v>70</v>
      </c>
    </row>
    <row r="43" spans="1:3" s="128" customFormat="1" ht="30.75" customHeight="1">
      <c r="A43" s="129" t="s">
        <v>600</v>
      </c>
      <c r="B43" s="130" t="s">
        <v>601</v>
      </c>
      <c r="C43" s="131">
        <f>C44</f>
        <v>0.8</v>
      </c>
    </row>
    <row r="44" spans="1:3" s="128" customFormat="1" ht="17.25" customHeight="1">
      <c r="A44" s="132" t="s">
        <v>602</v>
      </c>
      <c r="B44" s="127" t="s">
        <v>603</v>
      </c>
      <c r="C44" s="110">
        <v>0.8</v>
      </c>
    </row>
    <row r="45" spans="1:3" s="104" customFormat="1" ht="42" customHeight="1">
      <c r="A45" s="125" t="s">
        <v>604</v>
      </c>
      <c r="B45" s="98" t="s">
        <v>605</v>
      </c>
      <c r="C45" s="102">
        <f>C46+C48+C54</f>
        <v>11846.036039999999</v>
      </c>
    </row>
    <row r="46" spans="1:3" s="104" customFormat="1" ht="27.75" customHeight="1">
      <c r="A46" s="133" t="s">
        <v>606</v>
      </c>
      <c r="B46" s="109" t="s">
        <v>607</v>
      </c>
      <c r="C46" s="122">
        <f>C47</f>
        <v>0.93303999999999998</v>
      </c>
    </row>
    <row r="47" spans="1:3" s="104" customFormat="1" ht="28.5" customHeight="1">
      <c r="A47" s="133" t="s">
        <v>608</v>
      </c>
      <c r="B47" s="109" t="s">
        <v>609</v>
      </c>
      <c r="C47" s="122">
        <v>0.93303999999999998</v>
      </c>
    </row>
    <row r="48" spans="1:3" ht="71.25" customHeight="1">
      <c r="A48" s="108" t="s">
        <v>610</v>
      </c>
      <c r="B48" s="109" t="s">
        <v>611</v>
      </c>
      <c r="C48" s="122">
        <f>C49+C52</f>
        <v>11845.102999999999</v>
      </c>
    </row>
    <row r="49" spans="1:3" ht="58.5" customHeight="1">
      <c r="A49" s="108" t="s">
        <v>612</v>
      </c>
      <c r="B49" s="109" t="s">
        <v>613</v>
      </c>
      <c r="C49" s="122">
        <f>C50+C51</f>
        <v>11515.102999999999</v>
      </c>
    </row>
    <row r="50" spans="1:3" ht="73.5" customHeight="1">
      <c r="A50" s="108" t="s">
        <v>614</v>
      </c>
      <c r="B50" s="109" t="s">
        <v>615</v>
      </c>
      <c r="C50" s="110">
        <f>6939.55417+2500+760.44583</f>
        <v>10200</v>
      </c>
    </row>
    <row r="51" spans="1:3" ht="74.25" customHeight="1">
      <c r="A51" s="108" t="s">
        <v>616</v>
      </c>
      <c r="B51" s="109" t="s">
        <v>617</v>
      </c>
      <c r="C51" s="110">
        <v>1315.1030000000001</v>
      </c>
    </row>
    <row r="52" spans="1:3" ht="72.75" customHeight="1">
      <c r="A52" s="108" t="s">
        <v>618</v>
      </c>
      <c r="B52" s="109" t="s">
        <v>619</v>
      </c>
      <c r="C52" s="110">
        <f>C53</f>
        <v>330</v>
      </c>
    </row>
    <row r="53" spans="1:3" ht="61.15" customHeight="1">
      <c r="A53" s="108" t="s">
        <v>620</v>
      </c>
      <c r="B53" s="109" t="s">
        <v>621</v>
      </c>
      <c r="C53" s="110">
        <f>257.73915+22+50.26085</f>
        <v>330</v>
      </c>
    </row>
    <row r="54" spans="1:3" ht="15.75" hidden="1" customHeight="1">
      <c r="A54" s="134" t="s">
        <v>622</v>
      </c>
      <c r="B54" s="109" t="s">
        <v>623</v>
      </c>
      <c r="C54" s="110">
        <f>C55</f>
        <v>0</v>
      </c>
    </row>
    <row r="55" spans="1:3" ht="45" hidden="1" customHeight="1">
      <c r="A55" s="134" t="s">
        <v>624</v>
      </c>
      <c r="B55" s="109" t="s">
        <v>625</v>
      </c>
      <c r="C55" s="110"/>
    </row>
    <row r="56" spans="1:3" s="135" customFormat="1" ht="14.25" customHeight="1">
      <c r="A56" s="129" t="s">
        <v>626</v>
      </c>
      <c r="B56" s="130" t="s">
        <v>627</v>
      </c>
      <c r="C56" s="102">
        <f>C58+C60+C61+C62+C63</f>
        <v>1207.5999999999999</v>
      </c>
    </row>
    <row r="57" spans="1:3" s="128" customFormat="1" ht="16.5" customHeight="1">
      <c r="A57" s="136" t="s">
        <v>628</v>
      </c>
      <c r="B57" s="127" t="s">
        <v>629</v>
      </c>
      <c r="C57" s="122">
        <f>C58+C59+C61+C60+C62+C63</f>
        <v>1207.5999999999999</v>
      </c>
    </row>
    <row r="58" spans="1:3" s="128" customFormat="1" ht="28.5" customHeight="1">
      <c r="A58" s="136" t="s">
        <v>630</v>
      </c>
      <c r="B58" s="127" t="s">
        <v>631</v>
      </c>
      <c r="C58" s="110">
        <v>120</v>
      </c>
    </row>
    <row r="59" spans="1:3" s="128" customFormat="1" ht="30" hidden="1" customHeight="1">
      <c r="A59" s="136" t="s">
        <v>632</v>
      </c>
      <c r="B59" s="127" t="s">
        <v>633</v>
      </c>
      <c r="C59" s="110">
        <v>0</v>
      </c>
    </row>
    <row r="60" spans="1:3" s="128" customFormat="1" ht="13.5" customHeight="1">
      <c r="A60" s="136" t="s">
        <v>634</v>
      </c>
      <c r="B60" s="127" t="s">
        <v>635</v>
      </c>
      <c r="C60" s="110">
        <v>1.1000000000000001</v>
      </c>
    </row>
    <row r="61" spans="1:3" s="128" customFormat="1" ht="14.25" hidden="1" customHeight="1">
      <c r="A61" s="136" t="s">
        <v>636</v>
      </c>
      <c r="B61" s="127" t="s">
        <v>637</v>
      </c>
      <c r="C61" s="110">
        <v>0</v>
      </c>
    </row>
    <row r="62" spans="1:3" s="128" customFormat="1" ht="14.25" customHeight="1">
      <c r="A62" s="136" t="s">
        <v>638</v>
      </c>
      <c r="B62" s="127" t="s">
        <v>639</v>
      </c>
      <c r="C62" s="110">
        <v>1086.0999999999999</v>
      </c>
    </row>
    <row r="63" spans="1:3" s="128" customFormat="1" ht="15" customHeight="1">
      <c r="A63" s="136" t="s">
        <v>640</v>
      </c>
      <c r="B63" s="127" t="s">
        <v>641</v>
      </c>
      <c r="C63" s="110">
        <v>0.4</v>
      </c>
    </row>
    <row r="64" spans="1:3" s="104" customFormat="1" ht="27" customHeight="1">
      <c r="A64" s="125" t="s">
        <v>642</v>
      </c>
      <c r="B64" s="98" t="s">
        <v>643</v>
      </c>
      <c r="C64" s="102">
        <f>C65+C66</f>
        <v>15236.395640000001</v>
      </c>
    </row>
    <row r="65" spans="1:3" s="128" customFormat="1" ht="27.75" customHeight="1">
      <c r="A65" s="108" t="s">
        <v>644</v>
      </c>
      <c r="B65" s="127" t="s">
        <v>645</v>
      </c>
      <c r="C65" s="122">
        <v>13573.727000000001</v>
      </c>
    </row>
    <row r="66" spans="1:3" s="128" customFormat="1" ht="18" customHeight="1">
      <c r="A66" s="108" t="s">
        <v>646</v>
      </c>
      <c r="B66" s="127" t="s">
        <v>647</v>
      </c>
      <c r="C66" s="122">
        <f>1660.05159+2.61705</f>
        <v>1662.6686400000001</v>
      </c>
    </row>
    <row r="67" spans="1:3" s="104" customFormat="1" ht="27.75" customHeight="1">
      <c r="A67" s="125" t="s">
        <v>648</v>
      </c>
      <c r="B67" s="98" t="s">
        <v>649</v>
      </c>
      <c r="C67" s="102">
        <f>C70+C68</f>
        <v>637.39800000000002</v>
      </c>
    </row>
    <row r="68" spans="1:3" s="104" customFormat="1" ht="76.5" customHeight="1">
      <c r="A68" s="137" t="s">
        <v>650</v>
      </c>
      <c r="B68" s="109" t="s">
        <v>651</v>
      </c>
      <c r="C68" s="122">
        <f>C69</f>
        <v>113.898</v>
      </c>
    </row>
    <row r="69" spans="1:3" s="104" customFormat="1" ht="75" customHeight="1">
      <c r="A69" s="137" t="s">
        <v>652</v>
      </c>
      <c r="B69" s="109" t="s">
        <v>653</v>
      </c>
      <c r="C69" s="122">
        <v>113.898</v>
      </c>
    </row>
    <row r="70" spans="1:3" ht="28.5" customHeight="1">
      <c r="A70" s="138" t="s">
        <v>654</v>
      </c>
      <c r="B70" s="109" t="s">
        <v>655</v>
      </c>
      <c r="C70" s="122">
        <f>C71+C72</f>
        <v>523.5</v>
      </c>
    </row>
    <row r="71" spans="1:3" ht="45.75" customHeight="1">
      <c r="A71" s="138" t="s">
        <v>656</v>
      </c>
      <c r="B71" s="109" t="s">
        <v>657</v>
      </c>
      <c r="C71" s="110">
        <v>500</v>
      </c>
    </row>
    <row r="72" spans="1:3" ht="44.25" customHeight="1">
      <c r="A72" s="138" t="s">
        <v>658</v>
      </c>
      <c r="B72" s="109" t="s">
        <v>659</v>
      </c>
      <c r="C72" s="110">
        <v>23.5</v>
      </c>
    </row>
    <row r="73" spans="1:3" s="104" customFormat="1" ht="12.75" customHeight="1">
      <c r="A73" s="125" t="s">
        <v>660</v>
      </c>
      <c r="B73" s="98" t="s">
        <v>661</v>
      </c>
      <c r="C73" s="102">
        <f>SUM(C74:C82)</f>
        <v>877.11099999999999</v>
      </c>
    </row>
    <row r="74" spans="1:3" ht="28.5" customHeight="1">
      <c r="A74" s="133" t="s">
        <v>662</v>
      </c>
      <c r="B74" s="109" t="s">
        <v>663</v>
      </c>
      <c r="C74" s="110">
        <f>27.1+10.5</f>
        <v>37.6</v>
      </c>
    </row>
    <row r="75" spans="1:3" ht="48" hidden="1" customHeight="1">
      <c r="A75" s="139" t="s">
        <v>664</v>
      </c>
      <c r="B75" s="140" t="s">
        <v>665</v>
      </c>
      <c r="C75" s="110">
        <v>0</v>
      </c>
    </row>
    <row r="76" spans="1:3" ht="43.5" hidden="1" customHeight="1">
      <c r="A76" s="139" t="s">
        <v>666</v>
      </c>
      <c r="B76" s="140" t="s">
        <v>667</v>
      </c>
      <c r="C76" s="110">
        <v>0</v>
      </c>
    </row>
    <row r="77" spans="1:3" s="141" customFormat="1" ht="87" customHeight="1">
      <c r="A77" s="108" t="s">
        <v>668</v>
      </c>
      <c r="B77" s="109" t="s">
        <v>669</v>
      </c>
      <c r="C77" s="122">
        <v>149.5</v>
      </c>
    </row>
    <row r="78" spans="1:3" s="141" customFormat="1" ht="42.75" customHeight="1">
      <c r="A78" s="108" t="s">
        <v>670</v>
      </c>
      <c r="B78" s="109" t="s">
        <v>671</v>
      </c>
      <c r="C78" s="110">
        <v>102.5</v>
      </c>
    </row>
    <row r="79" spans="1:3" s="141" customFormat="1" ht="29.25" hidden="1" customHeight="1">
      <c r="A79" s="108" t="s">
        <v>672</v>
      </c>
      <c r="B79" s="127" t="s">
        <v>673</v>
      </c>
      <c r="C79" s="110">
        <v>0</v>
      </c>
    </row>
    <row r="80" spans="1:3" ht="18.75" customHeight="1">
      <c r="A80" s="142" t="s">
        <v>674</v>
      </c>
      <c r="B80" s="127" t="s">
        <v>675</v>
      </c>
      <c r="C80" s="110">
        <v>4.5</v>
      </c>
    </row>
    <row r="81" spans="1:3" s="104" customFormat="1" ht="46.15" customHeight="1">
      <c r="A81" s="143" t="s">
        <v>676</v>
      </c>
      <c r="B81" s="127" t="s">
        <v>677</v>
      </c>
      <c r="C81" s="110">
        <f>21+10</f>
        <v>31</v>
      </c>
    </row>
    <row r="82" spans="1:3" s="104" customFormat="1" ht="32.450000000000003" customHeight="1">
      <c r="A82" s="144" t="s">
        <v>678</v>
      </c>
      <c r="B82" s="109" t="s">
        <v>679</v>
      </c>
      <c r="C82" s="122">
        <v>552.01099999999997</v>
      </c>
    </row>
    <row r="83" spans="1:3" s="104" customFormat="1" ht="14.25">
      <c r="A83" s="125" t="s">
        <v>680</v>
      </c>
      <c r="B83" s="98" t="s">
        <v>681</v>
      </c>
      <c r="C83" s="102">
        <f>C84+C85</f>
        <v>123</v>
      </c>
    </row>
    <row r="84" spans="1:3" ht="15" customHeight="1">
      <c r="A84" s="138" t="s">
        <v>682</v>
      </c>
      <c r="B84" s="109" t="s">
        <v>683</v>
      </c>
      <c r="C84" s="110">
        <v>0</v>
      </c>
    </row>
    <row r="85" spans="1:3" ht="15.75" customHeight="1">
      <c r="A85" s="138" t="s">
        <v>684</v>
      </c>
      <c r="B85" s="109" t="s">
        <v>685</v>
      </c>
      <c r="C85" s="110">
        <v>123</v>
      </c>
    </row>
    <row r="86" spans="1:3" ht="14.25">
      <c r="A86" s="125" t="s">
        <v>686</v>
      </c>
      <c r="B86" s="98" t="s">
        <v>687</v>
      </c>
      <c r="C86" s="102">
        <f>C87+C104+C109</f>
        <v>978351.63679999998</v>
      </c>
    </row>
    <row r="87" spans="1:3" s="104" customFormat="1" ht="27" customHeight="1">
      <c r="A87" s="125" t="s">
        <v>688</v>
      </c>
      <c r="B87" s="98" t="s">
        <v>689</v>
      </c>
      <c r="C87" s="102">
        <f>C88+C91+C97+C102</f>
        <v>979341.60924000002</v>
      </c>
    </row>
    <row r="88" spans="1:3" s="104" customFormat="1" ht="15.75" customHeight="1">
      <c r="A88" s="145" t="s">
        <v>690</v>
      </c>
      <c r="B88" s="146" t="s">
        <v>691</v>
      </c>
      <c r="C88" s="102">
        <f>C89+C90</f>
        <v>167826.4</v>
      </c>
    </row>
    <row r="89" spans="1:3" ht="30">
      <c r="A89" s="147" t="s">
        <v>692</v>
      </c>
      <c r="B89" s="148" t="s">
        <v>693</v>
      </c>
      <c r="C89" s="110">
        <v>112090.8</v>
      </c>
    </row>
    <row r="90" spans="1:3" ht="30">
      <c r="A90" s="138" t="s">
        <v>694</v>
      </c>
      <c r="B90" s="109" t="s">
        <v>695</v>
      </c>
      <c r="C90" s="110">
        <v>55735.6</v>
      </c>
    </row>
    <row r="91" spans="1:3" s="104" customFormat="1" ht="28.5">
      <c r="A91" s="149" t="s">
        <v>696</v>
      </c>
      <c r="B91" s="150" t="s">
        <v>697</v>
      </c>
      <c r="C91" s="102">
        <f>SUM(C92:C96)</f>
        <v>174640.26799999998</v>
      </c>
    </row>
    <row r="92" spans="1:3" s="104" customFormat="1" ht="30">
      <c r="A92" s="151" t="s">
        <v>698</v>
      </c>
      <c r="B92" s="152" t="s">
        <v>699</v>
      </c>
      <c r="C92" s="122">
        <f>32999.8+4802</f>
        <v>37801.800000000003</v>
      </c>
    </row>
    <row r="93" spans="1:3" s="104" customFormat="1" ht="45">
      <c r="A93" s="151" t="s">
        <v>700</v>
      </c>
      <c r="B93" s="152" t="s">
        <v>701</v>
      </c>
      <c r="C93" s="122">
        <v>786.64</v>
      </c>
    </row>
    <row r="94" spans="1:3" s="104" customFormat="1" ht="29.25" customHeight="1">
      <c r="A94" s="151" t="s">
        <v>702</v>
      </c>
      <c r="B94" s="152" t="s">
        <v>703</v>
      </c>
      <c r="C94" s="122">
        <v>412.12799999999999</v>
      </c>
    </row>
    <row r="95" spans="1:3" s="104" customFormat="1" ht="29.25" customHeight="1">
      <c r="A95" s="151" t="s">
        <v>704</v>
      </c>
      <c r="B95" s="152" t="s">
        <v>705</v>
      </c>
      <c r="C95" s="122">
        <v>49.2</v>
      </c>
    </row>
    <row r="96" spans="1:3" s="104" customFormat="1" ht="15">
      <c r="A96" s="138" t="s">
        <v>706</v>
      </c>
      <c r="B96" s="109" t="s">
        <v>707</v>
      </c>
      <c r="C96" s="122">
        <v>135590.5</v>
      </c>
    </row>
    <row r="97" spans="1:3" s="104" customFormat="1" ht="14.25">
      <c r="A97" s="149" t="s">
        <v>708</v>
      </c>
      <c r="B97" s="98" t="s">
        <v>709</v>
      </c>
      <c r="C97" s="153">
        <f>C98+C99+C101+C100</f>
        <v>626754.30000000005</v>
      </c>
    </row>
    <row r="98" spans="1:3" s="104" customFormat="1" ht="37.5" customHeight="1">
      <c r="A98" s="154" t="s">
        <v>710</v>
      </c>
      <c r="B98" s="109" t="s">
        <v>711</v>
      </c>
      <c r="C98" s="155">
        <v>10030.5</v>
      </c>
    </row>
    <row r="99" spans="1:3" s="141" customFormat="1" ht="30" customHeight="1">
      <c r="A99" s="147" t="s">
        <v>712</v>
      </c>
      <c r="B99" s="109" t="s">
        <v>713</v>
      </c>
      <c r="C99" s="122">
        <v>17335</v>
      </c>
    </row>
    <row r="100" spans="1:3" s="141" customFormat="1" ht="59.25" customHeight="1">
      <c r="A100" s="147" t="s">
        <v>714</v>
      </c>
      <c r="B100" s="109" t="s">
        <v>715</v>
      </c>
      <c r="C100" s="122">
        <v>93.3</v>
      </c>
    </row>
    <row r="101" spans="1:3" s="104" customFormat="1" ht="12.75" customHeight="1">
      <c r="A101" s="156" t="s">
        <v>716</v>
      </c>
      <c r="B101" s="98" t="s">
        <v>717</v>
      </c>
      <c r="C101" s="157">
        <f>546361+19591.6+33342.9</f>
        <v>599295.5</v>
      </c>
    </row>
    <row r="102" spans="1:3" s="104" customFormat="1" ht="14.25" customHeight="1">
      <c r="A102" s="125" t="s">
        <v>718</v>
      </c>
      <c r="B102" s="98" t="s">
        <v>719</v>
      </c>
      <c r="C102" s="102">
        <f>C103</f>
        <v>10120.641240000001</v>
      </c>
    </row>
    <row r="103" spans="1:3" ht="58.5" customHeight="1">
      <c r="A103" s="147" t="s">
        <v>720</v>
      </c>
      <c r="B103" s="127" t="s">
        <v>721</v>
      </c>
      <c r="C103" s="122">
        <v>10120.641240000001</v>
      </c>
    </row>
    <row r="104" spans="1:3" s="159" customFormat="1" ht="14.25">
      <c r="A104" s="125" t="s">
        <v>722</v>
      </c>
      <c r="B104" s="98" t="s">
        <v>723</v>
      </c>
      <c r="C104" s="158">
        <f>C105+C106</f>
        <v>460</v>
      </c>
    </row>
    <row r="105" spans="1:3" s="162" customFormat="1" ht="29.25" customHeight="1">
      <c r="A105" s="160" t="s">
        <v>724</v>
      </c>
      <c r="B105" s="109" t="s">
        <v>725</v>
      </c>
      <c r="C105" s="161">
        <v>160</v>
      </c>
    </row>
    <row r="106" spans="1:3" s="162" customFormat="1" ht="18" customHeight="1">
      <c r="A106" s="124" t="s">
        <v>726</v>
      </c>
      <c r="B106" s="109" t="s">
        <v>727</v>
      </c>
      <c r="C106" s="161">
        <v>300</v>
      </c>
    </row>
    <row r="107" spans="1:3" s="162" customFormat="1" ht="83.45" hidden="1" customHeight="1">
      <c r="A107" s="163" t="s">
        <v>728</v>
      </c>
      <c r="B107" s="98" t="s">
        <v>729</v>
      </c>
      <c r="C107" s="164">
        <v>0</v>
      </c>
    </row>
    <row r="108" spans="1:3" s="162" customFormat="1" ht="27.6" hidden="1" customHeight="1">
      <c r="A108" s="165" t="s">
        <v>730</v>
      </c>
      <c r="B108" s="166" t="s">
        <v>731</v>
      </c>
      <c r="C108" s="161">
        <v>0</v>
      </c>
    </row>
    <row r="109" spans="1:3" s="104" customFormat="1" ht="14.25" customHeight="1">
      <c r="A109" s="125" t="s">
        <v>732</v>
      </c>
      <c r="B109" s="98" t="s">
        <v>733</v>
      </c>
      <c r="C109" s="102">
        <f>C110</f>
        <v>-1449.97244</v>
      </c>
    </row>
    <row r="110" spans="1:3" ht="29.25" customHeight="1">
      <c r="A110" s="138" t="s">
        <v>734</v>
      </c>
      <c r="B110" s="109" t="s">
        <v>735</v>
      </c>
      <c r="C110" s="161">
        <v>-1449.97244</v>
      </c>
    </row>
    <row r="111" spans="1:3" ht="14.25" customHeight="1">
      <c r="A111" s="236" t="s">
        <v>736</v>
      </c>
      <c r="B111" s="236"/>
      <c r="C111" s="102">
        <f>C86+C21</f>
        <v>1099074.37748</v>
      </c>
    </row>
    <row r="112" spans="1:3" ht="15">
      <c r="A112" s="167"/>
      <c r="B112" s="168"/>
      <c r="C112" s="169"/>
    </row>
    <row r="113" spans="1:3" ht="15">
      <c r="A113" s="170" t="s">
        <v>548</v>
      </c>
      <c r="B113" s="237" t="s">
        <v>516</v>
      </c>
      <c r="C113" s="237"/>
    </row>
  </sheetData>
  <mergeCells count="3">
    <mergeCell ref="A17:C18"/>
    <mergeCell ref="A111:B111"/>
    <mergeCell ref="B113:C113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5"/>
  <headerFooter differentFirst="1" alignWithMargins="0">
    <oddHeader>&amp;C&amp;P</oddHead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12" sqref="A12:C12"/>
    </sheetView>
  </sheetViews>
  <sheetFormatPr defaultRowHeight="15"/>
  <cols>
    <col min="1" max="1" width="69.42578125" customWidth="1"/>
    <col min="2" max="2" width="30.7109375" customWidth="1"/>
    <col min="3" max="3" width="23.28515625" customWidth="1"/>
    <col min="5" max="5" width="11.140625" customWidth="1"/>
  </cols>
  <sheetData>
    <row r="1" spans="1:4">
      <c r="A1" s="72"/>
      <c r="B1" s="118" t="s">
        <v>815</v>
      </c>
      <c r="C1" s="171"/>
      <c r="D1" s="172"/>
    </row>
    <row r="2" spans="1:4">
      <c r="A2" s="72"/>
      <c r="B2" s="118" t="s">
        <v>737</v>
      </c>
      <c r="C2" s="171"/>
      <c r="D2" s="172"/>
    </row>
    <row r="3" spans="1:4">
      <c r="A3" s="72"/>
      <c r="B3" s="118" t="s">
        <v>738</v>
      </c>
      <c r="C3" s="171"/>
      <c r="D3" s="172"/>
    </row>
    <row r="4" spans="1:4">
      <c r="A4" s="72"/>
      <c r="B4" s="118" t="s">
        <v>739</v>
      </c>
      <c r="C4" s="173"/>
      <c r="D4" s="172"/>
    </row>
    <row r="5" spans="1:4">
      <c r="A5" s="72"/>
      <c r="B5" s="118" t="s">
        <v>818</v>
      </c>
      <c r="C5" s="173"/>
      <c r="D5" s="173"/>
    </row>
    <row r="6" spans="1:4">
      <c r="A6" s="72"/>
      <c r="B6" s="72"/>
      <c r="C6" s="174"/>
    </row>
    <row r="7" spans="1:4">
      <c r="A7" s="72"/>
      <c r="B7" s="118" t="s">
        <v>740</v>
      </c>
      <c r="C7" s="171"/>
      <c r="D7" s="172"/>
    </row>
    <row r="8" spans="1:4">
      <c r="A8" s="72"/>
      <c r="B8" s="118" t="s">
        <v>738</v>
      </c>
      <c r="C8" s="171"/>
      <c r="D8" s="172"/>
    </row>
    <row r="9" spans="1:4">
      <c r="A9" s="72"/>
      <c r="B9" s="118" t="s">
        <v>739</v>
      </c>
      <c r="C9" s="173"/>
      <c r="D9" s="172"/>
    </row>
    <row r="10" spans="1:4">
      <c r="A10" s="175"/>
      <c r="B10" s="118" t="s">
        <v>741</v>
      </c>
      <c r="C10" s="173"/>
      <c r="D10" s="173"/>
    </row>
    <row r="11" spans="1:4">
      <c r="A11" s="175"/>
      <c r="B11" s="118"/>
      <c r="C11" s="173"/>
      <c r="D11" s="173"/>
    </row>
    <row r="12" spans="1:4" ht="37.15" customHeight="1">
      <c r="A12" s="270" t="s">
        <v>742</v>
      </c>
      <c r="B12" s="271"/>
      <c r="C12" s="271"/>
    </row>
    <row r="13" spans="1:4">
      <c r="A13" s="94"/>
      <c r="B13" s="272" t="s">
        <v>743</v>
      </c>
      <c r="C13" s="272"/>
    </row>
    <row r="14" spans="1:4" ht="15.75">
      <c r="A14" s="176" t="s">
        <v>553</v>
      </c>
      <c r="B14" s="176" t="s">
        <v>508</v>
      </c>
      <c r="C14" s="176" t="s">
        <v>744</v>
      </c>
    </row>
    <row r="15" spans="1:4" ht="15.75">
      <c r="A15" s="177" t="s">
        <v>745</v>
      </c>
      <c r="B15" s="178" t="s">
        <v>746</v>
      </c>
      <c r="C15" s="179">
        <f>C16+C19+C24+C33</f>
        <v>16563.432520000046</v>
      </c>
    </row>
    <row r="16" spans="1:4" ht="31.5">
      <c r="A16" s="177" t="s">
        <v>747</v>
      </c>
      <c r="B16" s="178" t="s">
        <v>748</v>
      </c>
      <c r="C16" s="179">
        <f>C17</f>
        <v>4591.6225800000002</v>
      </c>
    </row>
    <row r="17" spans="1:5" ht="31.5">
      <c r="A17" s="180" t="s">
        <v>749</v>
      </c>
      <c r="B17" s="181" t="s">
        <v>750</v>
      </c>
      <c r="C17" s="182">
        <f>C18</f>
        <v>4591.6225800000002</v>
      </c>
    </row>
    <row r="18" spans="1:5" ht="31.5">
      <c r="A18" s="183" t="s">
        <v>751</v>
      </c>
      <c r="B18" s="181" t="s">
        <v>752</v>
      </c>
      <c r="C18" s="182">
        <v>4591.6225800000002</v>
      </c>
    </row>
    <row r="19" spans="1:5" ht="31.5">
      <c r="A19" s="177" t="s">
        <v>753</v>
      </c>
      <c r="B19" s="178" t="s">
        <v>754</v>
      </c>
      <c r="C19" s="179">
        <f>C20+C22</f>
        <v>-861.45352000000003</v>
      </c>
    </row>
    <row r="20" spans="1:5" ht="31.5">
      <c r="A20" s="183" t="s">
        <v>755</v>
      </c>
      <c r="B20" s="184" t="s">
        <v>756</v>
      </c>
      <c r="C20" s="182">
        <v>0</v>
      </c>
    </row>
    <row r="21" spans="1:5" ht="47.25">
      <c r="A21" s="183" t="s">
        <v>757</v>
      </c>
      <c r="B21" s="184" t="s">
        <v>758</v>
      </c>
      <c r="C21" s="182">
        <v>0</v>
      </c>
    </row>
    <row r="22" spans="1:5" ht="47.25">
      <c r="A22" s="180" t="s">
        <v>759</v>
      </c>
      <c r="B22" s="181" t="s">
        <v>760</v>
      </c>
      <c r="C22" s="185">
        <f>C23</f>
        <v>-861.45352000000003</v>
      </c>
    </row>
    <row r="23" spans="1:5" ht="47.25">
      <c r="A23" s="180" t="s">
        <v>761</v>
      </c>
      <c r="B23" s="181" t="s">
        <v>762</v>
      </c>
      <c r="C23" s="185">
        <v>-861.45352000000003</v>
      </c>
      <c r="E23" s="186"/>
    </row>
    <row r="24" spans="1:5" ht="31.5">
      <c r="A24" s="177" t="s">
        <v>763</v>
      </c>
      <c r="B24" s="178" t="s">
        <v>764</v>
      </c>
      <c r="C24" s="233">
        <f>C25+C29</f>
        <v>12705.263460000046</v>
      </c>
    </row>
    <row r="25" spans="1:5" ht="15.75">
      <c r="A25" s="180" t="s">
        <v>765</v>
      </c>
      <c r="B25" s="181" t="s">
        <v>766</v>
      </c>
      <c r="C25" s="185">
        <f>C26</f>
        <v>-1103794.00006</v>
      </c>
    </row>
    <row r="26" spans="1:5" ht="15.75">
      <c r="A26" s="180" t="s">
        <v>767</v>
      </c>
      <c r="B26" s="181" t="s">
        <v>768</v>
      </c>
      <c r="C26" s="182">
        <f>C27</f>
        <v>-1103794.00006</v>
      </c>
    </row>
    <row r="27" spans="1:5" ht="15.75">
      <c r="A27" s="180" t="s">
        <v>769</v>
      </c>
      <c r="B27" s="181" t="s">
        <v>770</v>
      </c>
      <c r="C27" s="182">
        <f>C28</f>
        <v>-1103794.00006</v>
      </c>
    </row>
    <row r="28" spans="1:5" ht="31.5">
      <c r="A28" s="180" t="s">
        <v>771</v>
      </c>
      <c r="B28" s="181" t="s">
        <v>772</v>
      </c>
      <c r="C28" s="182">
        <f>-1099074.37748-128-4591.62258</f>
        <v>-1103794.00006</v>
      </c>
    </row>
    <row r="29" spans="1:5" ht="15.75">
      <c r="A29" s="180" t="s">
        <v>773</v>
      </c>
      <c r="B29" s="181" t="s">
        <v>774</v>
      </c>
      <c r="C29" s="182">
        <f>C30</f>
        <v>1116499.26352</v>
      </c>
    </row>
    <row r="30" spans="1:5" ht="15.75">
      <c r="A30" s="187" t="s">
        <v>775</v>
      </c>
      <c r="B30" s="188" t="s">
        <v>776</v>
      </c>
      <c r="C30" s="189">
        <f>C31</f>
        <v>1116499.26352</v>
      </c>
    </row>
    <row r="31" spans="1:5" ht="15.75">
      <c r="A31" s="187" t="s">
        <v>777</v>
      </c>
      <c r="B31" s="190" t="s">
        <v>778</v>
      </c>
      <c r="C31" s="191">
        <f>C32</f>
        <v>1116499.26352</v>
      </c>
    </row>
    <row r="32" spans="1:5" ht="31.5">
      <c r="A32" s="187" t="s">
        <v>779</v>
      </c>
      <c r="B32" s="190" t="s">
        <v>780</v>
      </c>
      <c r="C32" s="191">
        <f>1115637.81+861.45352</f>
        <v>1116499.26352</v>
      </c>
    </row>
    <row r="33" spans="1:3" ht="31.5">
      <c r="A33" s="192" t="s">
        <v>781</v>
      </c>
      <c r="B33" s="193" t="s">
        <v>782</v>
      </c>
      <c r="C33" s="194">
        <v>128</v>
      </c>
    </row>
    <row r="34" spans="1:3" ht="31.5">
      <c r="A34" s="192" t="s">
        <v>783</v>
      </c>
      <c r="B34" s="193" t="s">
        <v>784</v>
      </c>
      <c r="C34" s="194">
        <f>C35</f>
        <v>128</v>
      </c>
    </row>
    <row r="35" spans="1:3" ht="31.5">
      <c r="A35" s="195" t="s">
        <v>785</v>
      </c>
      <c r="B35" s="193" t="s">
        <v>786</v>
      </c>
      <c r="C35" s="194">
        <f>C36</f>
        <v>128</v>
      </c>
    </row>
    <row r="36" spans="1:3" ht="47.25">
      <c r="A36" s="195" t="s">
        <v>787</v>
      </c>
      <c r="B36" s="193" t="s">
        <v>788</v>
      </c>
      <c r="C36" s="194">
        <f>C37</f>
        <v>128</v>
      </c>
    </row>
    <row r="37" spans="1:3" ht="47.25">
      <c r="A37" s="195" t="s">
        <v>789</v>
      </c>
      <c r="B37" s="193" t="s">
        <v>790</v>
      </c>
      <c r="C37" s="194">
        <v>128</v>
      </c>
    </row>
    <row r="41" spans="1:3" ht="15.75">
      <c r="A41" s="196" t="s">
        <v>548</v>
      </c>
      <c r="B41" s="94"/>
      <c r="C41" s="197" t="s">
        <v>791</v>
      </c>
    </row>
    <row r="42" spans="1:3">
      <c r="A42" s="94"/>
      <c r="B42" s="94"/>
      <c r="C42" s="198"/>
    </row>
  </sheetData>
  <mergeCells count="2">
    <mergeCell ref="A12:C12"/>
    <mergeCell ref="B13:C13"/>
  </mergeCells>
  <pageMargins left="0.78740157480314965" right="0.39370078740157483" top="0.78740157480314965" bottom="0.39370078740157483" header="0.51181102362204722" footer="0.31496062992125984"/>
  <pageSetup paperSize="9" scale="70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4"/>
  <sheetViews>
    <sheetView showGridLines="0" workbookViewId="0">
      <selection activeCell="E661" sqref="E661"/>
    </sheetView>
  </sheetViews>
  <sheetFormatPr defaultColWidth="9.140625" defaultRowHeight="15.75"/>
  <cols>
    <col min="1" max="1" width="67.7109375" style="5" customWidth="1"/>
    <col min="2" max="2" width="12.42578125" style="8" customWidth="1"/>
    <col min="3" max="3" width="8.42578125" style="8" customWidth="1"/>
    <col min="4" max="4" width="10" style="8" customWidth="1"/>
    <col min="5" max="5" width="27.7109375" style="5" customWidth="1"/>
    <col min="6" max="240" width="9.140625" style="5" customWidth="1"/>
    <col min="241" max="16384" width="9.140625" style="5"/>
  </cols>
  <sheetData>
    <row r="1" spans="1:6">
      <c r="A1" s="22"/>
      <c r="B1" s="32"/>
      <c r="C1" s="32"/>
      <c r="D1" s="32"/>
      <c r="E1" s="22"/>
      <c r="F1" s="22"/>
    </row>
    <row r="2" spans="1:6">
      <c r="A2" s="22"/>
      <c r="B2" s="32"/>
      <c r="C2" s="32"/>
      <c r="D2" s="32"/>
      <c r="E2" s="22"/>
      <c r="F2" s="22"/>
    </row>
    <row r="3" spans="1:6">
      <c r="A3" s="22"/>
      <c r="B3" s="32"/>
      <c r="C3" s="32"/>
      <c r="D3" s="32"/>
      <c r="E3" s="22"/>
      <c r="F3" s="22"/>
    </row>
    <row r="4" spans="1:6">
      <c r="A4" s="22"/>
      <c r="B4" s="32"/>
      <c r="C4" s="32"/>
      <c r="D4" s="32"/>
      <c r="E4" s="22"/>
      <c r="F4" s="22"/>
    </row>
    <row r="5" spans="1:6">
      <c r="A5" s="22"/>
      <c r="B5" s="32"/>
      <c r="C5" s="32"/>
      <c r="D5" s="32"/>
      <c r="E5" s="22"/>
      <c r="F5" s="22"/>
    </row>
    <row r="6" spans="1:6">
      <c r="A6" s="22"/>
      <c r="B6" s="32"/>
      <c r="C6" s="32"/>
      <c r="D6" s="32"/>
      <c r="E6" s="22"/>
      <c r="F6" s="22"/>
    </row>
    <row r="7" spans="1:6">
      <c r="A7" s="22"/>
      <c r="B7" s="32"/>
      <c r="C7" s="32"/>
      <c r="D7" s="32"/>
      <c r="E7" s="22"/>
      <c r="F7" s="22"/>
    </row>
    <row r="8" spans="1:6">
      <c r="A8" s="22"/>
      <c r="B8" s="32"/>
      <c r="C8" s="32"/>
      <c r="D8" s="32"/>
      <c r="E8" s="22"/>
      <c r="F8" s="22"/>
    </row>
    <row r="9" spans="1:6">
      <c r="A9" s="22"/>
      <c r="B9" s="32"/>
      <c r="C9" s="32"/>
      <c r="D9" s="32"/>
      <c r="E9" s="22"/>
      <c r="F9" s="22"/>
    </row>
    <row r="10" spans="1:6">
      <c r="A10" s="22"/>
      <c r="B10" s="32"/>
      <c r="C10" s="32"/>
      <c r="D10" s="32"/>
      <c r="E10" s="22"/>
      <c r="F10" s="22"/>
    </row>
    <row r="11" spans="1:6">
      <c r="A11" s="22"/>
      <c r="B11" s="32"/>
      <c r="C11" s="32"/>
      <c r="D11" s="32"/>
      <c r="E11" s="22"/>
      <c r="F11" s="22"/>
    </row>
    <row r="12" spans="1:6">
      <c r="A12" s="22"/>
      <c r="B12" s="32"/>
      <c r="C12" s="32"/>
      <c r="D12" s="32"/>
      <c r="E12" s="22"/>
      <c r="F12" s="22"/>
    </row>
    <row r="13" spans="1:6" ht="12.75" customHeight="1">
      <c r="A13" s="22"/>
      <c r="B13" s="32"/>
      <c r="C13" s="32"/>
      <c r="D13" s="32"/>
      <c r="E13" s="22"/>
      <c r="F13" s="22"/>
    </row>
    <row r="14" spans="1:6" ht="12.75" customHeight="1">
      <c r="A14" s="22"/>
      <c r="B14" s="32"/>
      <c r="C14" s="32"/>
      <c r="D14" s="32"/>
      <c r="E14" s="22"/>
      <c r="F14" s="22"/>
    </row>
    <row r="15" spans="1:6" ht="57" customHeight="1">
      <c r="A15" s="241" t="s">
        <v>513</v>
      </c>
      <c r="B15" s="241"/>
      <c r="C15" s="241"/>
      <c r="D15" s="241"/>
      <c r="E15" s="241"/>
      <c r="F15" s="22"/>
    </row>
    <row r="16" spans="1:6" ht="18.75">
      <c r="A16" s="21"/>
      <c r="B16" s="28"/>
      <c r="C16" s="28"/>
      <c r="D16" s="28"/>
      <c r="E16" s="21"/>
      <c r="F16" s="22"/>
    </row>
    <row r="17" spans="1:5">
      <c r="A17" s="239" t="s">
        <v>507</v>
      </c>
      <c r="B17" s="240" t="s">
        <v>508</v>
      </c>
      <c r="C17" s="240"/>
      <c r="D17" s="240"/>
      <c r="E17" s="239" t="s">
        <v>509</v>
      </c>
    </row>
    <row r="18" spans="1:5" ht="25.5">
      <c r="A18" s="239"/>
      <c r="B18" s="29" t="s">
        <v>510</v>
      </c>
      <c r="C18" s="29" t="s">
        <v>511</v>
      </c>
      <c r="D18" s="30" t="s">
        <v>512</v>
      </c>
      <c r="E18" s="239"/>
    </row>
    <row r="19" spans="1:5">
      <c r="A19" s="23">
        <v>1</v>
      </c>
      <c r="B19" s="31">
        <v>2</v>
      </c>
      <c r="C19" s="31">
        <v>3</v>
      </c>
      <c r="D19" s="31">
        <v>4</v>
      </c>
      <c r="E19" s="23">
        <v>5</v>
      </c>
    </row>
    <row r="20" spans="1:5" s="26" customFormat="1" ht="31.5">
      <c r="A20" s="16" t="s">
        <v>484</v>
      </c>
      <c r="B20" s="25" t="s">
        <v>483</v>
      </c>
      <c r="C20" s="27" t="s">
        <v>0</v>
      </c>
      <c r="D20" s="24">
        <v>0</v>
      </c>
      <c r="E20" s="15">
        <v>774315.5</v>
      </c>
    </row>
    <row r="21" spans="1:5" ht="31.5">
      <c r="A21" s="14" t="s">
        <v>482</v>
      </c>
      <c r="B21" s="9" t="s">
        <v>481</v>
      </c>
      <c r="C21" s="19" t="s">
        <v>0</v>
      </c>
      <c r="D21" s="7">
        <v>0</v>
      </c>
      <c r="E21" s="13">
        <v>757012</v>
      </c>
    </row>
    <row r="22" spans="1:5" ht="31.5">
      <c r="A22" s="14" t="s">
        <v>480</v>
      </c>
      <c r="B22" s="9" t="s">
        <v>479</v>
      </c>
      <c r="C22" s="19" t="s">
        <v>0</v>
      </c>
      <c r="D22" s="7">
        <v>0</v>
      </c>
      <c r="E22" s="13">
        <v>228404.1</v>
      </c>
    </row>
    <row r="23" spans="1:5" ht="31.5">
      <c r="A23" s="14" t="s">
        <v>434</v>
      </c>
      <c r="B23" s="9" t="s">
        <v>478</v>
      </c>
      <c r="C23" s="19" t="s">
        <v>0</v>
      </c>
      <c r="D23" s="7">
        <v>0</v>
      </c>
      <c r="E23" s="13">
        <v>1016.9</v>
      </c>
    </row>
    <row r="24" spans="1:5" ht="31.5">
      <c r="A24" s="14" t="s">
        <v>4</v>
      </c>
      <c r="B24" s="9" t="s">
        <v>478</v>
      </c>
      <c r="C24" s="19" t="s">
        <v>1</v>
      </c>
      <c r="D24" s="7">
        <v>0</v>
      </c>
      <c r="E24" s="13">
        <v>1016.9</v>
      </c>
    </row>
    <row r="25" spans="1:5">
      <c r="A25" s="14" t="s">
        <v>338</v>
      </c>
      <c r="B25" s="9" t="s">
        <v>478</v>
      </c>
      <c r="C25" s="19" t="s">
        <v>1</v>
      </c>
      <c r="D25" s="7">
        <v>701</v>
      </c>
      <c r="E25" s="13">
        <v>1016.9</v>
      </c>
    </row>
    <row r="26" spans="1:5">
      <c r="A26" s="14" t="s">
        <v>463</v>
      </c>
      <c r="B26" s="9" t="s">
        <v>477</v>
      </c>
      <c r="C26" s="19" t="s">
        <v>0</v>
      </c>
      <c r="D26" s="7">
        <v>0</v>
      </c>
      <c r="E26" s="13">
        <v>290.39999999999998</v>
      </c>
    </row>
    <row r="27" spans="1:5" ht="31.5">
      <c r="A27" s="14" t="s">
        <v>4</v>
      </c>
      <c r="B27" s="9" t="s">
        <v>477</v>
      </c>
      <c r="C27" s="19" t="s">
        <v>1</v>
      </c>
      <c r="D27" s="7">
        <v>0</v>
      </c>
      <c r="E27" s="13">
        <v>290.39999999999998</v>
      </c>
    </row>
    <row r="28" spans="1:5">
      <c r="A28" s="14" t="s">
        <v>338</v>
      </c>
      <c r="B28" s="9" t="s">
        <v>477</v>
      </c>
      <c r="C28" s="19" t="s">
        <v>1</v>
      </c>
      <c r="D28" s="7">
        <v>701</v>
      </c>
      <c r="E28" s="13">
        <v>290.39999999999998</v>
      </c>
    </row>
    <row r="29" spans="1:5">
      <c r="A29" s="14" t="s">
        <v>412</v>
      </c>
      <c r="B29" s="9" t="s">
        <v>476</v>
      </c>
      <c r="C29" s="19" t="s">
        <v>0</v>
      </c>
      <c r="D29" s="7">
        <v>0</v>
      </c>
      <c r="E29" s="13">
        <v>91.3</v>
      </c>
    </row>
    <row r="30" spans="1:5" ht="31.5">
      <c r="A30" s="14" t="s">
        <v>4</v>
      </c>
      <c r="B30" s="9" t="s">
        <v>476</v>
      </c>
      <c r="C30" s="19" t="s">
        <v>1</v>
      </c>
      <c r="D30" s="7">
        <v>0</v>
      </c>
      <c r="E30" s="13">
        <v>91.3</v>
      </c>
    </row>
    <row r="31" spans="1:5">
      <c r="A31" s="14" t="s">
        <v>338</v>
      </c>
      <c r="B31" s="9" t="s">
        <v>476</v>
      </c>
      <c r="C31" s="19" t="s">
        <v>1</v>
      </c>
      <c r="D31" s="7">
        <v>701</v>
      </c>
      <c r="E31" s="13">
        <v>91.3</v>
      </c>
    </row>
    <row r="32" spans="1:5" ht="20.25" customHeight="1">
      <c r="A32" s="14" t="s">
        <v>143</v>
      </c>
      <c r="B32" s="9" t="s">
        <v>475</v>
      </c>
      <c r="C32" s="19" t="s">
        <v>0</v>
      </c>
      <c r="D32" s="7">
        <v>0</v>
      </c>
      <c r="E32" s="13">
        <v>68.099999999999994</v>
      </c>
    </row>
    <row r="33" spans="1:5" ht="31.5">
      <c r="A33" s="14" t="s">
        <v>4</v>
      </c>
      <c r="B33" s="9" t="s">
        <v>475</v>
      </c>
      <c r="C33" s="19" t="s">
        <v>1</v>
      </c>
      <c r="D33" s="7">
        <v>0</v>
      </c>
      <c r="E33" s="13">
        <v>68.099999999999994</v>
      </c>
    </row>
    <row r="34" spans="1:5" ht="31.5">
      <c r="A34" s="14" t="s">
        <v>69</v>
      </c>
      <c r="B34" s="9" t="s">
        <v>475</v>
      </c>
      <c r="C34" s="19" t="s">
        <v>1</v>
      </c>
      <c r="D34" s="7">
        <v>705</v>
      </c>
      <c r="E34" s="13">
        <v>68.099999999999994</v>
      </c>
    </row>
    <row r="35" spans="1:5">
      <c r="A35" s="14" t="s">
        <v>141</v>
      </c>
      <c r="B35" s="9" t="s">
        <v>474</v>
      </c>
      <c r="C35" s="19" t="s">
        <v>0</v>
      </c>
      <c r="D35" s="7">
        <v>0</v>
      </c>
      <c r="E35" s="13">
        <v>31554.1</v>
      </c>
    </row>
    <row r="36" spans="1:5" ht="63">
      <c r="A36" s="14" t="s">
        <v>23</v>
      </c>
      <c r="B36" s="9" t="s">
        <v>474</v>
      </c>
      <c r="C36" s="19" t="s">
        <v>22</v>
      </c>
      <c r="D36" s="7">
        <v>0</v>
      </c>
      <c r="E36" s="13">
        <v>5</v>
      </c>
    </row>
    <row r="37" spans="1:5">
      <c r="A37" s="14" t="s">
        <v>338</v>
      </c>
      <c r="B37" s="9" t="s">
        <v>474</v>
      </c>
      <c r="C37" s="19" t="s">
        <v>22</v>
      </c>
      <c r="D37" s="7">
        <v>701</v>
      </c>
      <c r="E37" s="13">
        <v>5</v>
      </c>
    </row>
    <row r="38" spans="1:5" ht="31.5">
      <c r="A38" s="14" t="s">
        <v>4</v>
      </c>
      <c r="B38" s="9" t="s">
        <v>474</v>
      </c>
      <c r="C38" s="19" t="s">
        <v>1</v>
      </c>
      <c r="D38" s="7">
        <v>0</v>
      </c>
      <c r="E38" s="13">
        <v>30829.200000000001</v>
      </c>
    </row>
    <row r="39" spans="1:5">
      <c r="A39" s="14" t="s">
        <v>338</v>
      </c>
      <c r="B39" s="9" t="s">
        <v>474</v>
      </c>
      <c r="C39" s="19" t="s">
        <v>1</v>
      </c>
      <c r="D39" s="7">
        <v>701</v>
      </c>
      <c r="E39" s="13">
        <v>30829.200000000001</v>
      </c>
    </row>
    <row r="40" spans="1:5">
      <c r="A40" s="14" t="s">
        <v>11</v>
      </c>
      <c r="B40" s="9" t="s">
        <v>474</v>
      </c>
      <c r="C40" s="19" t="s">
        <v>8</v>
      </c>
      <c r="D40" s="7">
        <v>0</v>
      </c>
      <c r="E40" s="13">
        <v>719.9</v>
      </c>
    </row>
    <row r="41" spans="1:5">
      <c r="A41" s="14" t="s">
        <v>338</v>
      </c>
      <c r="B41" s="9" t="s">
        <v>474</v>
      </c>
      <c r="C41" s="19" t="s">
        <v>8</v>
      </c>
      <c r="D41" s="7">
        <v>701</v>
      </c>
      <c r="E41" s="13">
        <v>719.9</v>
      </c>
    </row>
    <row r="42" spans="1:5" ht="47.25">
      <c r="A42" s="14" t="s">
        <v>377</v>
      </c>
      <c r="B42" s="9" t="s">
        <v>473</v>
      </c>
      <c r="C42" s="19" t="s">
        <v>0</v>
      </c>
      <c r="D42" s="7">
        <v>0</v>
      </c>
      <c r="E42" s="13">
        <v>5320.7</v>
      </c>
    </row>
    <row r="43" spans="1:5" ht="31.5">
      <c r="A43" s="14" t="s">
        <v>4</v>
      </c>
      <c r="B43" s="9" t="s">
        <v>473</v>
      </c>
      <c r="C43" s="19" t="s">
        <v>1</v>
      </c>
      <c r="D43" s="7">
        <v>0</v>
      </c>
      <c r="E43" s="13">
        <v>5320.7</v>
      </c>
    </row>
    <row r="44" spans="1:5">
      <c r="A44" s="14" t="s">
        <v>338</v>
      </c>
      <c r="B44" s="9" t="s">
        <v>473</v>
      </c>
      <c r="C44" s="19" t="s">
        <v>1</v>
      </c>
      <c r="D44" s="7">
        <v>701</v>
      </c>
      <c r="E44" s="13">
        <v>5320.7</v>
      </c>
    </row>
    <row r="45" spans="1:5" ht="63">
      <c r="A45" s="14" t="s">
        <v>472</v>
      </c>
      <c r="B45" s="9" t="s">
        <v>471</v>
      </c>
      <c r="C45" s="19" t="s">
        <v>0</v>
      </c>
      <c r="D45" s="7">
        <v>0</v>
      </c>
      <c r="E45" s="13">
        <v>186331.1</v>
      </c>
    </row>
    <row r="46" spans="1:5" ht="63">
      <c r="A46" s="14" t="s">
        <v>23</v>
      </c>
      <c r="B46" s="9" t="s">
        <v>471</v>
      </c>
      <c r="C46" s="19" t="s">
        <v>22</v>
      </c>
      <c r="D46" s="7">
        <v>0</v>
      </c>
      <c r="E46" s="13">
        <v>185593.60000000001</v>
      </c>
    </row>
    <row r="47" spans="1:5">
      <c r="A47" s="14" t="s">
        <v>338</v>
      </c>
      <c r="B47" s="9" t="s">
        <v>471</v>
      </c>
      <c r="C47" s="19" t="s">
        <v>22</v>
      </c>
      <c r="D47" s="7">
        <v>701</v>
      </c>
      <c r="E47" s="13">
        <v>185593.60000000001</v>
      </c>
    </row>
    <row r="48" spans="1:5" ht="31.5">
      <c r="A48" s="14" t="s">
        <v>4</v>
      </c>
      <c r="B48" s="9" t="s">
        <v>471</v>
      </c>
      <c r="C48" s="19" t="s">
        <v>1</v>
      </c>
      <c r="D48" s="7">
        <v>0</v>
      </c>
      <c r="E48" s="13">
        <v>737.5</v>
      </c>
    </row>
    <row r="49" spans="1:5">
      <c r="A49" s="14" t="s">
        <v>338</v>
      </c>
      <c r="B49" s="9" t="s">
        <v>471</v>
      </c>
      <c r="C49" s="19" t="s">
        <v>1</v>
      </c>
      <c r="D49" s="7">
        <v>701</v>
      </c>
      <c r="E49" s="13">
        <v>737.5</v>
      </c>
    </row>
    <row r="50" spans="1:5" ht="63">
      <c r="A50" s="14" t="s">
        <v>444</v>
      </c>
      <c r="B50" s="9" t="s">
        <v>470</v>
      </c>
      <c r="C50" s="19" t="s">
        <v>0</v>
      </c>
      <c r="D50" s="7">
        <v>0</v>
      </c>
      <c r="E50" s="13">
        <v>645.6</v>
      </c>
    </row>
    <row r="51" spans="1:5" ht="31.5">
      <c r="A51" s="14" t="s">
        <v>4</v>
      </c>
      <c r="B51" s="9" t="s">
        <v>470</v>
      </c>
      <c r="C51" s="19" t="s">
        <v>1</v>
      </c>
      <c r="D51" s="7">
        <v>0</v>
      </c>
      <c r="E51" s="13">
        <v>645.6</v>
      </c>
    </row>
    <row r="52" spans="1:5">
      <c r="A52" s="14" t="s">
        <v>338</v>
      </c>
      <c r="B52" s="9" t="s">
        <v>470</v>
      </c>
      <c r="C52" s="19" t="s">
        <v>1</v>
      </c>
      <c r="D52" s="7">
        <v>701</v>
      </c>
      <c r="E52" s="13">
        <v>645.6</v>
      </c>
    </row>
    <row r="53" spans="1:5">
      <c r="A53" s="14" t="s">
        <v>263</v>
      </c>
      <c r="B53" s="9" t="s">
        <v>469</v>
      </c>
      <c r="C53" s="19" t="s">
        <v>0</v>
      </c>
      <c r="D53" s="7">
        <v>0</v>
      </c>
      <c r="E53" s="13">
        <v>3085.9</v>
      </c>
    </row>
    <row r="54" spans="1:5" ht="31.5">
      <c r="A54" s="14" t="s">
        <v>4</v>
      </c>
      <c r="B54" s="9" t="s">
        <v>469</v>
      </c>
      <c r="C54" s="19" t="s">
        <v>1</v>
      </c>
      <c r="D54" s="7">
        <v>0</v>
      </c>
      <c r="E54" s="13">
        <v>3085.9</v>
      </c>
    </row>
    <row r="55" spans="1:5">
      <c r="A55" s="14" t="s">
        <v>338</v>
      </c>
      <c r="B55" s="9" t="s">
        <v>469</v>
      </c>
      <c r="C55" s="19" t="s">
        <v>1</v>
      </c>
      <c r="D55" s="7">
        <v>701</v>
      </c>
      <c r="E55" s="13">
        <v>3085.9</v>
      </c>
    </row>
    <row r="56" spans="1:5" ht="31.5">
      <c r="A56" s="14" t="s">
        <v>468</v>
      </c>
      <c r="B56" s="9" t="s">
        <v>467</v>
      </c>
      <c r="C56" s="19" t="s">
        <v>0</v>
      </c>
      <c r="D56" s="7">
        <v>0</v>
      </c>
      <c r="E56" s="13">
        <v>485987.5</v>
      </c>
    </row>
    <row r="57" spans="1:5" ht="31.5">
      <c r="A57" s="14" t="s">
        <v>466</v>
      </c>
      <c r="B57" s="9" t="s">
        <v>465</v>
      </c>
      <c r="C57" s="19" t="s">
        <v>0</v>
      </c>
      <c r="D57" s="7">
        <v>0</v>
      </c>
      <c r="E57" s="13">
        <v>154.30000000000001</v>
      </c>
    </row>
    <row r="58" spans="1:5" ht="31.5">
      <c r="A58" s="14" t="s">
        <v>4</v>
      </c>
      <c r="B58" s="9" t="s">
        <v>465</v>
      </c>
      <c r="C58" s="19" t="s">
        <v>1</v>
      </c>
      <c r="D58" s="7">
        <v>0</v>
      </c>
      <c r="E58" s="13">
        <v>154.30000000000001</v>
      </c>
    </row>
    <row r="59" spans="1:5">
      <c r="A59" s="14" t="s">
        <v>66</v>
      </c>
      <c r="B59" s="9" t="s">
        <v>465</v>
      </c>
      <c r="C59" s="19" t="s">
        <v>1</v>
      </c>
      <c r="D59" s="7">
        <v>702</v>
      </c>
      <c r="E59" s="13">
        <v>154.30000000000001</v>
      </c>
    </row>
    <row r="60" spans="1:5" ht="31.5">
      <c r="A60" s="14" t="s">
        <v>434</v>
      </c>
      <c r="B60" s="9" t="s">
        <v>464</v>
      </c>
      <c r="C60" s="19" t="s">
        <v>0</v>
      </c>
      <c r="D60" s="7">
        <v>0</v>
      </c>
      <c r="E60" s="13">
        <v>2368.8000000000002</v>
      </c>
    </row>
    <row r="61" spans="1:5" ht="31.5">
      <c r="A61" s="14" t="s">
        <v>4</v>
      </c>
      <c r="B61" s="9" t="s">
        <v>464</v>
      </c>
      <c r="C61" s="19" t="s">
        <v>1</v>
      </c>
      <c r="D61" s="7">
        <v>0</v>
      </c>
      <c r="E61" s="13">
        <v>2368.8000000000002</v>
      </c>
    </row>
    <row r="62" spans="1:5">
      <c r="A62" s="14" t="s">
        <v>66</v>
      </c>
      <c r="B62" s="9" t="s">
        <v>464</v>
      </c>
      <c r="C62" s="19" t="s">
        <v>1</v>
      </c>
      <c r="D62" s="7">
        <v>702</v>
      </c>
      <c r="E62" s="13">
        <v>2368.8000000000002</v>
      </c>
    </row>
    <row r="63" spans="1:5">
      <c r="A63" s="14" t="s">
        <v>463</v>
      </c>
      <c r="B63" s="9" t="s">
        <v>462</v>
      </c>
      <c r="C63" s="19" t="s">
        <v>0</v>
      </c>
      <c r="D63" s="7">
        <v>0</v>
      </c>
      <c r="E63" s="13">
        <v>1035.2</v>
      </c>
    </row>
    <row r="64" spans="1:5" ht="31.5">
      <c r="A64" s="14" t="s">
        <v>4</v>
      </c>
      <c r="B64" s="9" t="s">
        <v>462</v>
      </c>
      <c r="C64" s="19" t="s">
        <v>1</v>
      </c>
      <c r="D64" s="7">
        <v>0</v>
      </c>
      <c r="E64" s="13">
        <v>1035.2</v>
      </c>
    </row>
    <row r="65" spans="1:5">
      <c r="A65" s="14" t="s">
        <v>66</v>
      </c>
      <c r="B65" s="9" t="s">
        <v>462</v>
      </c>
      <c r="C65" s="19" t="s">
        <v>1</v>
      </c>
      <c r="D65" s="7">
        <v>702</v>
      </c>
      <c r="E65" s="13">
        <v>1035.2</v>
      </c>
    </row>
    <row r="66" spans="1:5">
      <c r="A66" s="14" t="s">
        <v>412</v>
      </c>
      <c r="B66" s="9" t="s">
        <v>461</v>
      </c>
      <c r="C66" s="19" t="s">
        <v>0</v>
      </c>
      <c r="D66" s="7">
        <v>0</v>
      </c>
      <c r="E66" s="13">
        <v>227.1</v>
      </c>
    </row>
    <row r="67" spans="1:5" ht="31.5">
      <c r="A67" s="14" t="s">
        <v>4</v>
      </c>
      <c r="B67" s="9" t="s">
        <v>461</v>
      </c>
      <c r="C67" s="19" t="s">
        <v>1</v>
      </c>
      <c r="D67" s="7">
        <v>0</v>
      </c>
      <c r="E67" s="13">
        <v>227.1</v>
      </c>
    </row>
    <row r="68" spans="1:5">
      <c r="A68" s="14" t="s">
        <v>66</v>
      </c>
      <c r="B68" s="9" t="s">
        <v>461</v>
      </c>
      <c r="C68" s="19" t="s">
        <v>1</v>
      </c>
      <c r="D68" s="7">
        <v>702</v>
      </c>
      <c r="E68" s="13">
        <v>227.1</v>
      </c>
    </row>
    <row r="69" spans="1:5" ht="31.5">
      <c r="A69" s="14" t="s">
        <v>460</v>
      </c>
      <c r="B69" s="9" t="s">
        <v>459</v>
      </c>
      <c r="C69" s="19" t="s">
        <v>0</v>
      </c>
      <c r="D69" s="7">
        <v>0</v>
      </c>
      <c r="E69" s="13">
        <v>7185.9</v>
      </c>
    </row>
    <row r="70" spans="1:5" ht="31.5">
      <c r="A70" s="14" t="s">
        <v>4</v>
      </c>
      <c r="B70" s="9" t="s">
        <v>459</v>
      </c>
      <c r="C70" s="19" t="s">
        <v>1</v>
      </c>
      <c r="D70" s="7">
        <v>0</v>
      </c>
      <c r="E70" s="13">
        <v>7185.9</v>
      </c>
    </row>
    <row r="71" spans="1:5">
      <c r="A71" s="14" t="s">
        <v>66</v>
      </c>
      <c r="B71" s="9" t="s">
        <v>459</v>
      </c>
      <c r="C71" s="19" t="s">
        <v>1</v>
      </c>
      <c r="D71" s="7">
        <v>702</v>
      </c>
      <c r="E71" s="13">
        <v>7185.9</v>
      </c>
    </row>
    <row r="72" spans="1:5" ht="31.5">
      <c r="A72" s="14" t="s">
        <v>458</v>
      </c>
      <c r="B72" s="9" t="s">
        <v>457</v>
      </c>
      <c r="C72" s="19" t="s">
        <v>0</v>
      </c>
      <c r="D72" s="7">
        <v>0</v>
      </c>
      <c r="E72" s="13">
        <v>100</v>
      </c>
    </row>
    <row r="73" spans="1:5" ht="63">
      <c r="A73" s="14" t="s">
        <v>23</v>
      </c>
      <c r="B73" s="9" t="s">
        <v>457</v>
      </c>
      <c r="C73" s="19" t="s">
        <v>22</v>
      </c>
      <c r="D73" s="7">
        <v>0</v>
      </c>
      <c r="E73" s="13">
        <v>100</v>
      </c>
    </row>
    <row r="74" spans="1:5">
      <c r="A74" s="14" t="s">
        <v>66</v>
      </c>
      <c r="B74" s="9" t="s">
        <v>457</v>
      </c>
      <c r="C74" s="19" t="s">
        <v>22</v>
      </c>
      <c r="D74" s="7">
        <v>702</v>
      </c>
      <c r="E74" s="13">
        <v>100</v>
      </c>
    </row>
    <row r="75" spans="1:5">
      <c r="A75" s="14" t="s">
        <v>456</v>
      </c>
      <c r="B75" s="9" t="s">
        <v>455</v>
      </c>
      <c r="C75" s="19" t="s">
        <v>0</v>
      </c>
      <c r="D75" s="7">
        <v>0</v>
      </c>
      <c r="E75" s="13">
        <v>15</v>
      </c>
    </row>
    <row r="76" spans="1:5" ht="31.5">
      <c r="A76" s="14" t="s">
        <v>4</v>
      </c>
      <c r="B76" s="9" t="s">
        <v>455</v>
      </c>
      <c r="C76" s="19" t="s">
        <v>1</v>
      </c>
      <c r="D76" s="7">
        <v>0</v>
      </c>
      <c r="E76" s="13">
        <v>15</v>
      </c>
    </row>
    <row r="77" spans="1:5">
      <c r="A77" s="14" t="s">
        <v>66</v>
      </c>
      <c r="B77" s="9" t="s">
        <v>455</v>
      </c>
      <c r="C77" s="19" t="s">
        <v>1</v>
      </c>
      <c r="D77" s="7">
        <v>702</v>
      </c>
      <c r="E77" s="13">
        <v>15</v>
      </c>
    </row>
    <row r="78" spans="1:5">
      <c r="A78" s="14" t="s">
        <v>454</v>
      </c>
      <c r="B78" s="9" t="s">
        <v>453</v>
      </c>
      <c r="C78" s="19" t="s">
        <v>0</v>
      </c>
      <c r="D78" s="7">
        <v>0</v>
      </c>
      <c r="E78" s="13">
        <v>227.5</v>
      </c>
    </row>
    <row r="79" spans="1:5" ht="31.5">
      <c r="A79" s="14" t="s">
        <v>4</v>
      </c>
      <c r="B79" s="9" t="s">
        <v>453</v>
      </c>
      <c r="C79" s="19" t="s">
        <v>1</v>
      </c>
      <c r="D79" s="7">
        <v>0</v>
      </c>
      <c r="E79" s="13">
        <v>227.5</v>
      </c>
    </row>
    <row r="80" spans="1:5">
      <c r="A80" s="14" t="s">
        <v>66</v>
      </c>
      <c r="B80" s="9" t="s">
        <v>453</v>
      </c>
      <c r="C80" s="19" t="s">
        <v>1</v>
      </c>
      <c r="D80" s="7">
        <v>702</v>
      </c>
      <c r="E80" s="13">
        <v>227.5</v>
      </c>
    </row>
    <row r="81" spans="1:5" ht="16.5" customHeight="1">
      <c r="A81" s="14" t="s">
        <v>143</v>
      </c>
      <c r="B81" s="9" t="s">
        <v>452</v>
      </c>
      <c r="C81" s="19" t="s">
        <v>0</v>
      </c>
      <c r="D81" s="7">
        <v>0</v>
      </c>
      <c r="E81" s="13">
        <v>58</v>
      </c>
    </row>
    <row r="82" spans="1:5" ht="31.5">
      <c r="A82" s="14" t="s">
        <v>4</v>
      </c>
      <c r="B82" s="9" t="s">
        <v>452</v>
      </c>
      <c r="C82" s="19" t="s">
        <v>1</v>
      </c>
      <c r="D82" s="7">
        <v>0</v>
      </c>
      <c r="E82" s="13">
        <v>58</v>
      </c>
    </row>
    <row r="83" spans="1:5" ht="31.5">
      <c r="A83" s="14" t="s">
        <v>69</v>
      </c>
      <c r="B83" s="9" t="s">
        <v>452</v>
      </c>
      <c r="C83" s="19" t="s">
        <v>1</v>
      </c>
      <c r="D83" s="7">
        <v>705</v>
      </c>
      <c r="E83" s="13">
        <v>58</v>
      </c>
    </row>
    <row r="84" spans="1:5">
      <c r="A84" s="14" t="s">
        <v>141</v>
      </c>
      <c r="B84" s="9" t="s">
        <v>451</v>
      </c>
      <c r="C84" s="19" t="s">
        <v>0</v>
      </c>
      <c r="D84" s="7">
        <v>0</v>
      </c>
      <c r="E84" s="13">
        <v>33224</v>
      </c>
    </row>
    <row r="85" spans="1:5" ht="63">
      <c r="A85" s="14" t="s">
        <v>23</v>
      </c>
      <c r="B85" s="9" t="s">
        <v>451</v>
      </c>
      <c r="C85" s="19" t="s">
        <v>22</v>
      </c>
      <c r="D85" s="7">
        <v>0</v>
      </c>
      <c r="E85" s="13">
        <v>44.3</v>
      </c>
    </row>
    <row r="86" spans="1:5">
      <c r="A86" s="14" t="s">
        <v>66</v>
      </c>
      <c r="B86" s="9" t="s">
        <v>451</v>
      </c>
      <c r="C86" s="19" t="s">
        <v>22</v>
      </c>
      <c r="D86" s="7">
        <v>702</v>
      </c>
      <c r="E86" s="13">
        <v>44.3</v>
      </c>
    </row>
    <row r="87" spans="1:5" ht="31.5">
      <c r="A87" s="14" t="s">
        <v>4</v>
      </c>
      <c r="B87" s="9" t="s">
        <v>451</v>
      </c>
      <c r="C87" s="19" t="s">
        <v>1</v>
      </c>
      <c r="D87" s="7">
        <v>0</v>
      </c>
      <c r="E87" s="13">
        <v>27395.8</v>
      </c>
    </row>
    <row r="88" spans="1:5">
      <c r="A88" s="14" t="s">
        <v>66</v>
      </c>
      <c r="B88" s="9" t="s">
        <v>451</v>
      </c>
      <c r="C88" s="19" t="s">
        <v>1</v>
      </c>
      <c r="D88" s="7">
        <v>702</v>
      </c>
      <c r="E88" s="13">
        <v>27395.8</v>
      </c>
    </row>
    <row r="89" spans="1:5" ht="31.5">
      <c r="A89" s="14" t="s">
        <v>252</v>
      </c>
      <c r="B89" s="9" t="s">
        <v>451</v>
      </c>
      <c r="C89" s="19" t="s">
        <v>250</v>
      </c>
      <c r="D89" s="7">
        <v>0</v>
      </c>
      <c r="E89" s="13">
        <v>3406.5</v>
      </c>
    </row>
    <row r="90" spans="1:5">
      <c r="A90" s="14" t="s">
        <v>66</v>
      </c>
      <c r="B90" s="9" t="s">
        <v>451</v>
      </c>
      <c r="C90" s="19" t="s">
        <v>250</v>
      </c>
      <c r="D90" s="7">
        <v>702</v>
      </c>
      <c r="E90" s="13">
        <v>3406.5</v>
      </c>
    </row>
    <row r="91" spans="1:5">
      <c r="A91" s="14" t="s">
        <v>11</v>
      </c>
      <c r="B91" s="9" t="s">
        <v>451</v>
      </c>
      <c r="C91" s="19" t="s">
        <v>8</v>
      </c>
      <c r="D91" s="7">
        <v>0</v>
      </c>
      <c r="E91" s="13">
        <v>2377.4</v>
      </c>
    </row>
    <row r="92" spans="1:5">
      <c r="A92" s="14" t="s">
        <v>66</v>
      </c>
      <c r="B92" s="9" t="s">
        <v>451</v>
      </c>
      <c r="C92" s="19" t="s">
        <v>8</v>
      </c>
      <c r="D92" s="7">
        <v>702</v>
      </c>
      <c r="E92" s="13">
        <v>2377.4</v>
      </c>
    </row>
    <row r="93" spans="1:5" ht="47.25">
      <c r="A93" s="14" t="s">
        <v>377</v>
      </c>
      <c r="B93" s="9" t="s">
        <v>450</v>
      </c>
      <c r="C93" s="19" t="s">
        <v>0</v>
      </c>
      <c r="D93" s="7">
        <v>0</v>
      </c>
      <c r="E93" s="13">
        <v>10383</v>
      </c>
    </row>
    <row r="94" spans="1:5" ht="31.5">
      <c r="A94" s="14" t="s">
        <v>4</v>
      </c>
      <c r="B94" s="9" t="s">
        <v>450</v>
      </c>
      <c r="C94" s="19" t="s">
        <v>1</v>
      </c>
      <c r="D94" s="7">
        <v>0</v>
      </c>
      <c r="E94" s="13">
        <v>10383</v>
      </c>
    </row>
    <row r="95" spans="1:5">
      <c r="A95" s="14" t="s">
        <v>66</v>
      </c>
      <c r="B95" s="9" t="s">
        <v>450</v>
      </c>
      <c r="C95" s="19" t="s">
        <v>1</v>
      </c>
      <c r="D95" s="7">
        <v>702</v>
      </c>
      <c r="E95" s="13">
        <v>10383</v>
      </c>
    </row>
    <row r="96" spans="1:5" ht="94.5">
      <c r="A96" s="14" t="s">
        <v>449</v>
      </c>
      <c r="B96" s="9" t="s">
        <v>448</v>
      </c>
      <c r="C96" s="19" t="s">
        <v>0</v>
      </c>
      <c r="D96" s="7">
        <v>0</v>
      </c>
      <c r="E96" s="13">
        <v>412964.4</v>
      </c>
    </row>
    <row r="97" spans="1:5" ht="63">
      <c r="A97" s="14" t="s">
        <v>23</v>
      </c>
      <c r="B97" s="9" t="s">
        <v>448</v>
      </c>
      <c r="C97" s="19" t="s">
        <v>22</v>
      </c>
      <c r="D97" s="7">
        <v>0</v>
      </c>
      <c r="E97" s="13">
        <v>406841.4</v>
      </c>
    </row>
    <row r="98" spans="1:5">
      <c r="A98" s="14" t="s">
        <v>66</v>
      </c>
      <c r="B98" s="9" t="s">
        <v>448</v>
      </c>
      <c r="C98" s="19" t="s">
        <v>22</v>
      </c>
      <c r="D98" s="7">
        <v>702</v>
      </c>
      <c r="E98" s="13">
        <v>406841.4</v>
      </c>
    </row>
    <row r="99" spans="1:5" ht="31.5">
      <c r="A99" s="14" t="s">
        <v>4</v>
      </c>
      <c r="B99" s="9" t="s">
        <v>448</v>
      </c>
      <c r="C99" s="19" t="s">
        <v>1</v>
      </c>
      <c r="D99" s="7">
        <v>0</v>
      </c>
      <c r="E99" s="13">
        <v>6123</v>
      </c>
    </row>
    <row r="100" spans="1:5">
      <c r="A100" s="14" t="s">
        <v>66</v>
      </c>
      <c r="B100" s="9" t="s">
        <v>448</v>
      </c>
      <c r="C100" s="19" t="s">
        <v>1</v>
      </c>
      <c r="D100" s="7">
        <v>702</v>
      </c>
      <c r="E100" s="13">
        <v>6123</v>
      </c>
    </row>
    <row r="101" spans="1:5" ht="47.25">
      <c r="A101" s="14" t="s">
        <v>447</v>
      </c>
      <c r="B101" s="9" t="s">
        <v>445</v>
      </c>
      <c r="C101" s="19" t="s">
        <v>0</v>
      </c>
      <c r="D101" s="7">
        <v>0</v>
      </c>
      <c r="E101" s="13">
        <v>12980.5</v>
      </c>
    </row>
    <row r="102" spans="1:5" ht="31.5">
      <c r="A102" s="14" t="s">
        <v>4</v>
      </c>
      <c r="B102" s="9" t="s">
        <v>445</v>
      </c>
      <c r="C102" s="19" t="s">
        <v>1</v>
      </c>
      <c r="D102" s="7">
        <v>0</v>
      </c>
      <c r="E102" s="13">
        <v>12980.5</v>
      </c>
    </row>
    <row r="103" spans="1:5">
      <c r="A103" s="14" t="s">
        <v>446</v>
      </c>
      <c r="B103" s="9" t="s">
        <v>445</v>
      </c>
      <c r="C103" s="19" t="s">
        <v>1</v>
      </c>
      <c r="D103" s="7">
        <v>1004</v>
      </c>
      <c r="E103" s="13">
        <v>12980.5</v>
      </c>
    </row>
    <row r="104" spans="1:5" ht="63">
      <c r="A104" s="14" t="s">
        <v>444</v>
      </c>
      <c r="B104" s="9" t="s">
        <v>443</v>
      </c>
      <c r="C104" s="19" t="s">
        <v>0</v>
      </c>
      <c r="D104" s="7">
        <v>0</v>
      </c>
      <c r="E104" s="13">
        <v>798.7</v>
      </c>
    </row>
    <row r="105" spans="1:5" ht="31.5">
      <c r="A105" s="14" t="s">
        <v>4</v>
      </c>
      <c r="B105" s="9" t="s">
        <v>443</v>
      </c>
      <c r="C105" s="19" t="s">
        <v>1</v>
      </c>
      <c r="D105" s="7">
        <v>0</v>
      </c>
      <c r="E105" s="13">
        <v>798.7</v>
      </c>
    </row>
    <row r="106" spans="1:5">
      <c r="A106" s="14" t="s">
        <v>66</v>
      </c>
      <c r="B106" s="9" t="s">
        <v>443</v>
      </c>
      <c r="C106" s="19" t="s">
        <v>1</v>
      </c>
      <c r="D106" s="7">
        <v>702</v>
      </c>
      <c r="E106" s="13">
        <v>798.7</v>
      </c>
    </row>
    <row r="107" spans="1:5" ht="47.25">
      <c r="A107" s="14" t="s">
        <v>377</v>
      </c>
      <c r="B107" s="9" t="s">
        <v>442</v>
      </c>
      <c r="C107" s="19" t="s">
        <v>0</v>
      </c>
      <c r="D107" s="7">
        <v>0</v>
      </c>
      <c r="E107" s="13">
        <v>365</v>
      </c>
    </row>
    <row r="108" spans="1:5" ht="31.5">
      <c r="A108" s="14" t="s">
        <v>4</v>
      </c>
      <c r="B108" s="9" t="s">
        <v>442</v>
      </c>
      <c r="C108" s="19" t="s">
        <v>1</v>
      </c>
      <c r="D108" s="7">
        <v>0</v>
      </c>
      <c r="E108" s="13">
        <v>365</v>
      </c>
    </row>
    <row r="109" spans="1:5">
      <c r="A109" s="14" t="s">
        <v>66</v>
      </c>
      <c r="B109" s="9" t="s">
        <v>442</v>
      </c>
      <c r="C109" s="19" t="s">
        <v>1</v>
      </c>
      <c r="D109" s="7">
        <v>702</v>
      </c>
      <c r="E109" s="13">
        <v>365</v>
      </c>
    </row>
    <row r="110" spans="1:5">
      <c r="A110" s="14" t="s">
        <v>263</v>
      </c>
      <c r="B110" s="9" t="s">
        <v>441</v>
      </c>
      <c r="C110" s="19" t="s">
        <v>0</v>
      </c>
      <c r="D110" s="7">
        <v>0</v>
      </c>
      <c r="E110" s="13">
        <v>1999.4</v>
      </c>
    </row>
    <row r="111" spans="1:5" ht="31.5">
      <c r="A111" s="14" t="s">
        <v>4</v>
      </c>
      <c r="B111" s="9" t="s">
        <v>441</v>
      </c>
      <c r="C111" s="19" t="s">
        <v>1</v>
      </c>
      <c r="D111" s="7">
        <v>0</v>
      </c>
      <c r="E111" s="13">
        <v>1999.4</v>
      </c>
    </row>
    <row r="112" spans="1:5">
      <c r="A112" s="14" t="s">
        <v>66</v>
      </c>
      <c r="B112" s="9" t="s">
        <v>441</v>
      </c>
      <c r="C112" s="19" t="s">
        <v>1</v>
      </c>
      <c r="D112" s="7">
        <v>702</v>
      </c>
      <c r="E112" s="13">
        <v>1999.4</v>
      </c>
    </row>
    <row r="113" spans="1:5" ht="47.25">
      <c r="A113" s="14" t="s">
        <v>440</v>
      </c>
      <c r="B113" s="9" t="s">
        <v>439</v>
      </c>
      <c r="C113" s="19" t="s">
        <v>0</v>
      </c>
      <c r="D113" s="7">
        <v>0</v>
      </c>
      <c r="E113" s="13">
        <v>30</v>
      </c>
    </row>
    <row r="114" spans="1:5" ht="31.5">
      <c r="A114" s="14" t="s">
        <v>4</v>
      </c>
      <c r="B114" s="9" t="s">
        <v>439</v>
      </c>
      <c r="C114" s="19" t="s">
        <v>1</v>
      </c>
      <c r="D114" s="7">
        <v>0</v>
      </c>
      <c r="E114" s="13">
        <v>30</v>
      </c>
    </row>
    <row r="115" spans="1:5">
      <c r="A115" s="14" t="s">
        <v>66</v>
      </c>
      <c r="B115" s="9" t="s">
        <v>439</v>
      </c>
      <c r="C115" s="19" t="s">
        <v>1</v>
      </c>
      <c r="D115" s="7">
        <v>702</v>
      </c>
      <c r="E115" s="13">
        <v>30</v>
      </c>
    </row>
    <row r="116" spans="1:5" ht="47.25">
      <c r="A116" s="14" t="s">
        <v>438</v>
      </c>
      <c r="B116" s="9" t="s">
        <v>437</v>
      </c>
      <c r="C116" s="19" t="s">
        <v>0</v>
      </c>
      <c r="D116" s="7">
        <v>0</v>
      </c>
      <c r="E116" s="13">
        <v>1870.7</v>
      </c>
    </row>
    <row r="117" spans="1:5" ht="31.5">
      <c r="A117" s="14" t="s">
        <v>4</v>
      </c>
      <c r="B117" s="9" t="s">
        <v>437</v>
      </c>
      <c r="C117" s="19" t="s">
        <v>1</v>
      </c>
      <c r="D117" s="7">
        <v>0</v>
      </c>
      <c r="E117" s="13">
        <v>1870.7</v>
      </c>
    </row>
    <row r="118" spans="1:5">
      <c r="A118" s="14" t="s">
        <v>66</v>
      </c>
      <c r="B118" s="9" t="s">
        <v>437</v>
      </c>
      <c r="C118" s="19" t="s">
        <v>1</v>
      </c>
      <c r="D118" s="7">
        <v>702</v>
      </c>
      <c r="E118" s="13">
        <v>1870.7</v>
      </c>
    </row>
    <row r="119" spans="1:5" ht="31.5">
      <c r="A119" s="14" t="s">
        <v>436</v>
      </c>
      <c r="B119" s="9" t="s">
        <v>435</v>
      </c>
      <c r="C119" s="19" t="s">
        <v>0</v>
      </c>
      <c r="D119" s="7">
        <v>0</v>
      </c>
      <c r="E119" s="13">
        <v>42620.4</v>
      </c>
    </row>
    <row r="120" spans="1:5" ht="31.5">
      <c r="A120" s="14" t="s">
        <v>434</v>
      </c>
      <c r="B120" s="9" t="s">
        <v>433</v>
      </c>
      <c r="C120" s="19" t="s">
        <v>0</v>
      </c>
      <c r="D120" s="7">
        <v>0</v>
      </c>
      <c r="E120" s="13">
        <v>142.4</v>
      </c>
    </row>
    <row r="121" spans="1:5" ht="31.5">
      <c r="A121" s="14" t="s">
        <v>4</v>
      </c>
      <c r="B121" s="9" t="s">
        <v>433</v>
      </c>
      <c r="C121" s="19" t="s">
        <v>1</v>
      </c>
      <c r="D121" s="7">
        <v>0</v>
      </c>
      <c r="E121" s="13">
        <v>142.4</v>
      </c>
    </row>
    <row r="122" spans="1:5">
      <c r="A122" s="14" t="s">
        <v>65</v>
      </c>
      <c r="B122" s="9" t="s">
        <v>433</v>
      </c>
      <c r="C122" s="19" t="s">
        <v>1</v>
      </c>
      <c r="D122" s="7">
        <v>703</v>
      </c>
      <c r="E122" s="13">
        <v>142.4</v>
      </c>
    </row>
    <row r="123" spans="1:5">
      <c r="A123" s="14" t="s">
        <v>412</v>
      </c>
      <c r="B123" s="9" t="s">
        <v>432</v>
      </c>
      <c r="C123" s="19" t="s">
        <v>0</v>
      </c>
      <c r="D123" s="7">
        <v>0</v>
      </c>
      <c r="E123" s="13">
        <v>15</v>
      </c>
    </row>
    <row r="124" spans="1:5" ht="31.5">
      <c r="A124" s="14" t="s">
        <v>4</v>
      </c>
      <c r="B124" s="9" t="s">
        <v>432</v>
      </c>
      <c r="C124" s="19" t="s">
        <v>1</v>
      </c>
      <c r="D124" s="7">
        <v>0</v>
      </c>
      <c r="E124" s="13">
        <v>15</v>
      </c>
    </row>
    <row r="125" spans="1:5">
      <c r="A125" s="14" t="s">
        <v>65</v>
      </c>
      <c r="B125" s="9" t="s">
        <v>432</v>
      </c>
      <c r="C125" s="19" t="s">
        <v>1</v>
      </c>
      <c r="D125" s="7">
        <v>703</v>
      </c>
      <c r="E125" s="13">
        <v>15</v>
      </c>
    </row>
    <row r="126" spans="1:5">
      <c r="A126" s="14" t="s">
        <v>141</v>
      </c>
      <c r="B126" s="9" t="s">
        <v>431</v>
      </c>
      <c r="C126" s="19" t="s">
        <v>0</v>
      </c>
      <c r="D126" s="7">
        <v>0</v>
      </c>
      <c r="E126" s="13">
        <v>30888.7</v>
      </c>
    </row>
    <row r="127" spans="1:5" ht="63">
      <c r="A127" s="14" t="s">
        <v>23</v>
      </c>
      <c r="B127" s="9" t="s">
        <v>431</v>
      </c>
      <c r="C127" s="19" t="s">
        <v>22</v>
      </c>
      <c r="D127" s="7">
        <v>0</v>
      </c>
      <c r="E127" s="13">
        <v>27980.3</v>
      </c>
    </row>
    <row r="128" spans="1:5">
      <c r="A128" s="14" t="s">
        <v>65</v>
      </c>
      <c r="B128" s="9" t="s">
        <v>431</v>
      </c>
      <c r="C128" s="19" t="s">
        <v>22</v>
      </c>
      <c r="D128" s="7">
        <v>703</v>
      </c>
      <c r="E128" s="13">
        <v>27980.3</v>
      </c>
    </row>
    <row r="129" spans="1:5" ht="31.5">
      <c r="A129" s="14" t="s">
        <v>4</v>
      </c>
      <c r="B129" s="9" t="s">
        <v>431</v>
      </c>
      <c r="C129" s="19" t="s">
        <v>1</v>
      </c>
      <c r="D129" s="7">
        <v>0</v>
      </c>
      <c r="E129" s="13">
        <v>2561.1</v>
      </c>
    </row>
    <row r="130" spans="1:5">
      <c r="A130" s="14" t="s">
        <v>65</v>
      </c>
      <c r="B130" s="9" t="s">
        <v>431</v>
      </c>
      <c r="C130" s="19" t="s">
        <v>1</v>
      </c>
      <c r="D130" s="7">
        <v>703</v>
      </c>
      <c r="E130" s="13">
        <v>2561.1</v>
      </c>
    </row>
    <row r="131" spans="1:5">
      <c r="A131" s="14" t="s">
        <v>11</v>
      </c>
      <c r="B131" s="9" t="s">
        <v>431</v>
      </c>
      <c r="C131" s="19" t="s">
        <v>8</v>
      </c>
      <c r="D131" s="7">
        <v>0</v>
      </c>
      <c r="E131" s="13">
        <v>347.3</v>
      </c>
    </row>
    <row r="132" spans="1:5">
      <c r="A132" s="14" t="s">
        <v>65</v>
      </c>
      <c r="B132" s="9" t="s">
        <v>431</v>
      </c>
      <c r="C132" s="19" t="s">
        <v>8</v>
      </c>
      <c r="D132" s="7">
        <v>703</v>
      </c>
      <c r="E132" s="13">
        <v>347.3</v>
      </c>
    </row>
    <row r="133" spans="1:5" ht="47.25">
      <c r="A133" s="14" t="s">
        <v>377</v>
      </c>
      <c r="B133" s="9" t="s">
        <v>430</v>
      </c>
      <c r="C133" s="19" t="s">
        <v>0</v>
      </c>
      <c r="D133" s="7">
        <v>0</v>
      </c>
      <c r="E133" s="13">
        <v>10373</v>
      </c>
    </row>
    <row r="134" spans="1:5" ht="63">
      <c r="A134" s="14" t="s">
        <v>23</v>
      </c>
      <c r="B134" s="9" t="s">
        <v>430</v>
      </c>
      <c r="C134" s="19" t="s">
        <v>22</v>
      </c>
      <c r="D134" s="7">
        <v>0</v>
      </c>
      <c r="E134" s="13">
        <v>9718</v>
      </c>
    </row>
    <row r="135" spans="1:5">
      <c r="A135" s="14" t="s">
        <v>65</v>
      </c>
      <c r="B135" s="9" t="s">
        <v>430</v>
      </c>
      <c r="C135" s="19" t="s">
        <v>22</v>
      </c>
      <c r="D135" s="7">
        <v>703</v>
      </c>
      <c r="E135" s="13">
        <v>9718</v>
      </c>
    </row>
    <row r="136" spans="1:5" ht="31.5">
      <c r="A136" s="14" t="s">
        <v>4</v>
      </c>
      <c r="B136" s="9" t="s">
        <v>430</v>
      </c>
      <c r="C136" s="19" t="s">
        <v>1</v>
      </c>
      <c r="D136" s="7">
        <v>0</v>
      </c>
      <c r="E136" s="13">
        <v>655</v>
      </c>
    </row>
    <row r="137" spans="1:5">
      <c r="A137" s="14" t="s">
        <v>65</v>
      </c>
      <c r="B137" s="9" t="s">
        <v>430</v>
      </c>
      <c r="C137" s="19" t="s">
        <v>1</v>
      </c>
      <c r="D137" s="7">
        <v>703</v>
      </c>
      <c r="E137" s="13">
        <v>655</v>
      </c>
    </row>
    <row r="138" spans="1:5">
      <c r="A138" s="14" t="s">
        <v>263</v>
      </c>
      <c r="B138" s="9" t="s">
        <v>429</v>
      </c>
      <c r="C138" s="19" t="s">
        <v>0</v>
      </c>
      <c r="D138" s="7">
        <v>0</v>
      </c>
      <c r="E138" s="13">
        <v>1201.3</v>
      </c>
    </row>
    <row r="139" spans="1:5" ht="31.5">
      <c r="A139" s="14" t="s">
        <v>4</v>
      </c>
      <c r="B139" s="9" t="s">
        <v>429</v>
      </c>
      <c r="C139" s="19" t="s">
        <v>1</v>
      </c>
      <c r="D139" s="7">
        <v>0</v>
      </c>
      <c r="E139" s="13">
        <v>1201.3</v>
      </c>
    </row>
    <row r="140" spans="1:5">
      <c r="A140" s="14" t="s">
        <v>65</v>
      </c>
      <c r="B140" s="9" t="s">
        <v>429</v>
      </c>
      <c r="C140" s="19" t="s">
        <v>1</v>
      </c>
      <c r="D140" s="7">
        <v>703</v>
      </c>
      <c r="E140" s="13">
        <v>1201.3</v>
      </c>
    </row>
    <row r="141" spans="1:5" ht="47.25">
      <c r="A141" s="14" t="s">
        <v>428</v>
      </c>
      <c r="B141" s="9" t="s">
        <v>427</v>
      </c>
      <c r="C141" s="19" t="s">
        <v>0</v>
      </c>
      <c r="D141" s="7">
        <v>0</v>
      </c>
      <c r="E141" s="13">
        <v>17303.5</v>
      </c>
    </row>
    <row r="142" spans="1:5" ht="31.5">
      <c r="A142" s="14" t="s">
        <v>426</v>
      </c>
      <c r="B142" s="9" t="s">
        <v>425</v>
      </c>
      <c r="C142" s="19" t="s">
        <v>0</v>
      </c>
      <c r="D142" s="7">
        <v>0</v>
      </c>
      <c r="E142" s="13">
        <v>13355.2</v>
      </c>
    </row>
    <row r="143" spans="1:5" ht="19.5" customHeight="1">
      <c r="A143" s="14" t="s">
        <v>143</v>
      </c>
      <c r="B143" s="9" t="s">
        <v>424</v>
      </c>
      <c r="C143" s="19" t="s">
        <v>0</v>
      </c>
      <c r="D143" s="7">
        <v>0</v>
      </c>
      <c r="E143" s="13">
        <v>2.9</v>
      </c>
    </row>
    <row r="144" spans="1:5" ht="31.5">
      <c r="A144" s="14" t="s">
        <v>4</v>
      </c>
      <c r="B144" s="9" t="s">
        <v>424</v>
      </c>
      <c r="C144" s="19" t="s">
        <v>1</v>
      </c>
      <c r="D144" s="7">
        <v>0</v>
      </c>
      <c r="E144" s="13">
        <v>2.9</v>
      </c>
    </row>
    <row r="145" spans="1:5" ht="31.5">
      <c r="A145" s="14" t="s">
        <v>69</v>
      </c>
      <c r="B145" s="9" t="s">
        <v>424</v>
      </c>
      <c r="C145" s="19" t="s">
        <v>1</v>
      </c>
      <c r="D145" s="7">
        <v>705</v>
      </c>
      <c r="E145" s="13">
        <v>2.9</v>
      </c>
    </row>
    <row r="146" spans="1:5" ht="20.25" customHeight="1">
      <c r="A146" s="14" t="s">
        <v>208</v>
      </c>
      <c r="B146" s="9" t="s">
        <v>423</v>
      </c>
      <c r="C146" s="19" t="s">
        <v>0</v>
      </c>
      <c r="D146" s="7">
        <v>0</v>
      </c>
      <c r="E146" s="13">
        <v>3520.2</v>
      </c>
    </row>
    <row r="147" spans="1:5" ht="63">
      <c r="A147" s="14" t="s">
        <v>23</v>
      </c>
      <c r="B147" s="9" t="s">
        <v>423</v>
      </c>
      <c r="C147" s="19" t="s">
        <v>22</v>
      </c>
      <c r="D147" s="7">
        <v>0</v>
      </c>
      <c r="E147" s="13">
        <v>3073.1</v>
      </c>
    </row>
    <row r="148" spans="1:5">
      <c r="A148" s="14" t="s">
        <v>174</v>
      </c>
      <c r="B148" s="9" t="s">
        <v>423</v>
      </c>
      <c r="C148" s="19" t="s">
        <v>22</v>
      </c>
      <c r="D148" s="7">
        <v>709</v>
      </c>
      <c r="E148" s="13">
        <v>3073.1</v>
      </c>
    </row>
    <row r="149" spans="1:5" ht="31.5">
      <c r="A149" s="14" t="s">
        <v>4</v>
      </c>
      <c r="B149" s="9" t="s">
        <v>423</v>
      </c>
      <c r="C149" s="19" t="s">
        <v>1</v>
      </c>
      <c r="D149" s="7">
        <v>0</v>
      </c>
      <c r="E149" s="13">
        <v>400.5</v>
      </c>
    </row>
    <row r="150" spans="1:5">
      <c r="A150" s="14" t="s">
        <v>174</v>
      </c>
      <c r="B150" s="9" t="s">
        <v>423</v>
      </c>
      <c r="C150" s="19" t="s">
        <v>1</v>
      </c>
      <c r="D150" s="7">
        <v>709</v>
      </c>
      <c r="E150" s="13">
        <v>400.5</v>
      </c>
    </row>
    <row r="151" spans="1:5">
      <c r="A151" s="14" t="s">
        <v>11</v>
      </c>
      <c r="B151" s="9" t="s">
        <v>423</v>
      </c>
      <c r="C151" s="19" t="s">
        <v>8</v>
      </c>
      <c r="D151" s="7">
        <v>0</v>
      </c>
      <c r="E151" s="13">
        <v>46.6</v>
      </c>
    </row>
    <row r="152" spans="1:5">
      <c r="A152" s="14" t="s">
        <v>174</v>
      </c>
      <c r="B152" s="9" t="s">
        <v>423</v>
      </c>
      <c r="C152" s="19" t="s">
        <v>8</v>
      </c>
      <c r="D152" s="7">
        <v>709</v>
      </c>
      <c r="E152" s="13">
        <v>46.6</v>
      </c>
    </row>
    <row r="153" spans="1:5">
      <c r="A153" s="14" t="s">
        <v>141</v>
      </c>
      <c r="B153" s="9" t="s">
        <v>422</v>
      </c>
      <c r="C153" s="19" t="s">
        <v>0</v>
      </c>
      <c r="D153" s="7">
        <v>0</v>
      </c>
      <c r="E153" s="13">
        <v>9832.1</v>
      </c>
    </row>
    <row r="154" spans="1:5" ht="63">
      <c r="A154" s="14" t="s">
        <v>23</v>
      </c>
      <c r="B154" s="9" t="s">
        <v>422</v>
      </c>
      <c r="C154" s="19" t="s">
        <v>22</v>
      </c>
      <c r="D154" s="7">
        <v>0</v>
      </c>
      <c r="E154" s="13">
        <v>9650.9</v>
      </c>
    </row>
    <row r="155" spans="1:5">
      <c r="A155" s="14" t="s">
        <v>174</v>
      </c>
      <c r="B155" s="9" t="s">
        <v>422</v>
      </c>
      <c r="C155" s="19" t="s">
        <v>22</v>
      </c>
      <c r="D155" s="7">
        <v>709</v>
      </c>
      <c r="E155" s="13">
        <v>9650.9</v>
      </c>
    </row>
    <row r="156" spans="1:5" ht="31.5">
      <c r="A156" s="14" t="s">
        <v>4</v>
      </c>
      <c r="B156" s="9" t="s">
        <v>422</v>
      </c>
      <c r="C156" s="19" t="s">
        <v>1</v>
      </c>
      <c r="D156" s="7">
        <v>0</v>
      </c>
      <c r="E156" s="13">
        <v>181.2</v>
      </c>
    </row>
    <row r="157" spans="1:5">
      <c r="A157" s="14" t="s">
        <v>174</v>
      </c>
      <c r="B157" s="9" t="s">
        <v>422</v>
      </c>
      <c r="C157" s="19" t="s">
        <v>1</v>
      </c>
      <c r="D157" s="7">
        <v>709</v>
      </c>
      <c r="E157" s="13">
        <v>181.2</v>
      </c>
    </row>
    <row r="158" spans="1:5" ht="31.5">
      <c r="A158" s="14" t="s">
        <v>421</v>
      </c>
      <c r="B158" s="9" t="s">
        <v>420</v>
      </c>
      <c r="C158" s="19" t="s">
        <v>0</v>
      </c>
      <c r="D158" s="7">
        <v>0</v>
      </c>
      <c r="E158" s="13">
        <v>10</v>
      </c>
    </row>
    <row r="159" spans="1:5" ht="49.5" customHeight="1">
      <c r="A159" s="14" t="s">
        <v>334</v>
      </c>
      <c r="B159" s="9" t="s">
        <v>419</v>
      </c>
      <c r="C159" s="19" t="s">
        <v>0</v>
      </c>
      <c r="D159" s="7">
        <v>0</v>
      </c>
      <c r="E159" s="13">
        <v>10</v>
      </c>
    </row>
    <row r="160" spans="1:5" ht="31.5">
      <c r="A160" s="14" t="s">
        <v>4</v>
      </c>
      <c r="B160" s="9" t="s">
        <v>419</v>
      </c>
      <c r="C160" s="19" t="s">
        <v>1</v>
      </c>
      <c r="D160" s="7">
        <v>0</v>
      </c>
      <c r="E160" s="13">
        <v>10</v>
      </c>
    </row>
    <row r="161" spans="1:5">
      <c r="A161" s="14" t="s">
        <v>174</v>
      </c>
      <c r="B161" s="9" t="s">
        <v>419</v>
      </c>
      <c r="C161" s="19" t="s">
        <v>1</v>
      </c>
      <c r="D161" s="7">
        <v>709</v>
      </c>
      <c r="E161" s="13">
        <v>10</v>
      </c>
    </row>
    <row r="162" spans="1:5" ht="32.25" customHeight="1">
      <c r="A162" s="14" t="s">
        <v>418</v>
      </c>
      <c r="B162" s="9" t="s">
        <v>417</v>
      </c>
      <c r="C162" s="19" t="s">
        <v>0</v>
      </c>
      <c r="D162" s="7">
        <v>0</v>
      </c>
      <c r="E162" s="13">
        <v>1124.5</v>
      </c>
    </row>
    <row r="163" spans="1:5" ht="63">
      <c r="A163" s="14" t="s">
        <v>416</v>
      </c>
      <c r="B163" s="9" t="s">
        <v>415</v>
      </c>
      <c r="C163" s="19" t="s">
        <v>0</v>
      </c>
      <c r="D163" s="7">
        <v>0</v>
      </c>
      <c r="E163" s="13">
        <v>1124.5</v>
      </c>
    </row>
    <row r="164" spans="1:5" ht="63">
      <c r="A164" s="14" t="s">
        <v>23</v>
      </c>
      <c r="B164" s="9" t="s">
        <v>415</v>
      </c>
      <c r="C164" s="19" t="s">
        <v>22</v>
      </c>
      <c r="D164" s="7">
        <v>0</v>
      </c>
      <c r="E164" s="13">
        <v>10.199999999999999</v>
      </c>
    </row>
    <row r="165" spans="1:5">
      <c r="A165" s="14" t="s">
        <v>174</v>
      </c>
      <c r="B165" s="9" t="s">
        <v>415</v>
      </c>
      <c r="C165" s="19" t="s">
        <v>22</v>
      </c>
      <c r="D165" s="7">
        <v>709</v>
      </c>
      <c r="E165" s="13">
        <v>10.199999999999999</v>
      </c>
    </row>
    <row r="166" spans="1:5" ht="31.5">
      <c r="A166" s="14" t="s">
        <v>4</v>
      </c>
      <c r="B166" s="9" t="s">
        <v>415</v>
      </c>
      <c r="C166" s="19" t="s">
        <v>1</v>
      </c>
      <c r="D166" s="7">
        <v>0</v>
      </c>
      <c r="E166" s="13">
        <v>1105.3</v>
      </c>
    </row>
    <row r="167" spans="1:5">
      <c r="A167" s="14" t="s">
        <v>174</v>
      </c>
      <c r="B167" s="9" t="s">
        <v>415</v>
      </c>
      <c r="C167" s="19" t="s">
        <v>1</v>
      </c>
      <c r="D167" s="7">
        <v>709</v>
      </c>
      <c r="E167" s="13">
        <v>1105.3</v>
      </c>
    </row>
    <row r="168" spans="1:5">
      <c r="A168" s="14" t="s">
        <v>84</v>
      </c>
      <c r="B168" s="9" t="s">
        <v>415</v>
      </c>
      <c r="C168" s="19" t="s">
        <v>82</v>
      </c>
      <c r="D168" s="7">
        <v>0</v>
      </c>
      <c r="E168" s="13">
        <v>9</v>
      </c>
    </row>
    <row r="169" spans="1:5">
      <c r="A169" s="14" t="s">
        <v>66</v>
      </c>
      <c r="B169" s="9" t="s">
        <v>415</v>
      </c>
      <c r="C169" s="19" t="s">
        <v>82</v>
      </c>
      <c r="D169" s="7">
        <v>702</v>
      </c>
      <c r="E169" s="13">
        <v>9</v>
      </c>
    </row>
    <row r="170" spans="1:5" ht="19.5" customHeight="1">
      <c r="A170" s="14" t="s">
        <v>414</v>
      </c>
      <c r="B170" s="9" t="s">
        <v>413</v>
      </c>
      <c r="C170" s="19" t="s">
        <v>0</v>
      </c>
      <c r="D170" s="7">
        <v>0</v>
      </c>
      <c r="E170" s="13">
        <v>2813.8</v>
      </c>
    </row>
    <row r="171" spans="1:5">
      <c r="A171" s="14" t="s">
        <v>412</v>
      </c>
      <c r="B171" s="9" t="s">
        <v>411</v>
      </c>
      <c r="C171" s="19" t="s">
        <v>0</v>
      </c>
      <c r="D171" s="7">
        <v>0</v>
      </c>
      <c r="E171" s="13">
        <v>114.9</v>
      </c>
    </row>
    <row r="172" spans="1:5" ht="31.5">
      <c r="A172" s="14" t="s">
        <v>4</v>
      </c>
      <c r="B172" s="9" t="s">
        <v>411</v>
      </c>
      <c r="C172" s="19" t="s">
        <v>1</v>
      </c>
      <c r="D172" s="7">
        <v>0</v>
      </c>
      <c r="E172" s="13">
        <v>114.9</v>
      </c>
    </row>
    <row r="173" spans="1:5">
      <c r="A173" s="14" t="s">
        <v>91</v>
      </c>
      <c r="B173" s="9" t="s">
        <v>411</v>
      </c>
      <c r="C173" s="19" t="s">
        <v>1</v>
      </c>
      <c r="D173" s="7">
        <v>707</v>
      </c>
      <c r="E173" s="13">
        <v>114.9</v>
      </c>
    </row>
    <row r="174" spans="1:5" ht="63">
      <c r="A174" s="14" t="s">
        <v>410</v>
      </c>
      <c r="B174" s="9" t="s">
        <v>409</v>
      </c>
      <c r="C174" s="19" t="s">
        <v>0</v>
      </c>
      <c r="D174" s="7">
        <v>0</v>
      </c>
      <c r="E174" s="13">
        <v>2698.9</v>
      </c>
    </row>
    <row r="175" spans="1:5" ht="31.5">
      <c r="A175" s="14" t="s">
        <v>4</v>
      </c>
      <c r="B175" s="9" t="s">
        <v>409</v>
      </c>
      <c r="C175" s="19" t="s">
        <v>1</v>
      </c>
      <c r="D175" s="7">
        <v>0</v>
      </c>
      <c r="E175" s="13">
        <v>2698.9</v>
      </c>
    </row>
    <row r="176" spans="1:5">
      <c r="A176" s="14" t="s">
        <v>91</v>
      </c>
      <c r="B176" s="9" t="s">
        <v>409</v>
      </c>
      <c r="C176" s="19" t="s">
        <v>1</v>
      </c>
      <c r="D176" s="7">
        <v>707</v>
      </c>
      <c r="E176" s="13">
        <v>2698.9</v>
      </c>
    </row>
    <row r="177" spans="1:5" s="26" customFormat="1" ht="47.25">
      <c r="A177" s="16" t="s">
        <v>408</v>
      </c>
      <c r="B177" s="25" t="s">
        <v>407</v>
      </c>
      <c r="C177" s="27" t="s">
        <v>0</v>
      </c>
      <c r="D177" s="24">
        <v>0</v>
      </c>
      <c r="E177" s="15">
        <v>46697.1</v>
      </c>
    </row>
    <row r="178" spans="1:5" ht="47.25">
      <c r="A178" s="14" t="s">
        <v>406</v>
      </c>
      <c r="B178" s="9" t="s">
        <v>405</v>
      </c>
      <c r="C178" s="19" t="s">
        <v>0</v>
      </c>
      <c r="D178" s="7">
        <v>0</v>
      </c>
      <c r="E178" s="13">
        <v>45134.3</v>
      </c>
    </row>
    <row r="179" spans="1:5">
      <c r="A179" s="14" t="s">
        <v>404</v>
      </c>
      <c r="B179" s="9" t="s">
        <v>403</v>
      </c>
      <c r="C179" s="19" t="s">
        <v>0</v>
      </c>
      <c r="D179" s="7">
        <v>0</v>
      </c>
      <c r="E179" s="13">
        <v>2343.1</v>
      </c>
    </row>
    <row r="180" spans="1:5" ht="18.75" customHeight="1">
      <c r="A180" s="14" t="s">
        <v>143</v>
      </c>
      <c r="B180" s="9" t="s">
        <v>402</v>
      </c>
      <c r="C180" s="19" t="s">
        <v>0</v>
      </c>
      <c r="D180" s="7">
        <v>0</v>
      </c>
      <c r="E180" s="13">
        <v>9.9</v>
      </c>
    </row>
    <row r="181" spans="1:5" ht="31.5">
      <c r="A181" s="14" t="s">
        <v>4</v>
      </c>
      <c r="B181" s="9" t="s">
        <v>402</v>
      </c>
      <c r="C181" s="19" t="s">
        <v>1</v>
      </c>
      <c r="D181" s="7">
        <v>0</v>
      </c>
      <c r="E181" s="13">
        <v>9.9</v>
      </c>
    </row>
    <row r="182" spans="1:5" ht="31.5">
      <c r="A182" s="14" t="s">
        <v>69</v>
      </c>
      <c r="B182" s="9" t="s">
        <v>402</v>
      </c>
      <c r="C182" s="19" t="s">
        <v>1</v>
      </c>
      <c r="D182" s="7">
        <v>705</v>
      </c>
      <c r="E182" s="13">
        <v>9.9</v>
      </c>
    </row>
    <row r="183" spans="1:5">
      <c r="A183" s="14" t="s">
        <v>141</v>
      </c>
      <c r="B183" s="9" t="s">
        <v>401</v>
      </c>
      <c r="C183" s="19" t="s">
        <v>0</v>
      </c>
      <c r="D183" s="7">
        <v>0</v>
      </c>
      <c r="E183" s="13">
        <v>1776.2</v>
      </c>
    </row>
    <row r="184" spans="1:5" ht="63">
      <c r="A184" s="14" t="s">
        <v>23</v>
      </c>
      <c r="B184" s="9" t="s">
        <v>401</v>
      </c>
      <c r="C184" s="19" t="s">
        <v>22</v>
      </c>
      <c r="D184" s="7">
        <v>0</v>
      </c>
      <c r="E184" s="13">
        <v>1541.6</v>
      </c>
    </row>
    <row r="185" spans="1:5">
      <c r="A185" s="14" t="s">
        <v>68</v>
      </c>
      <c r="B185" s="9" t="s">
        <v>401</v>
      </c>
      <c r="C185" s="19" t="s">
        <v>22</v>
      </c>
      <c r="D185" s="7">
        <v>801</v>
      </c>
      <c r="E185" s="13">
        <v>1541.6</v>
      </c>
    </row>
    <row r="186" spans="1:5" ht="31.5">
      <c r="A186" s="14" t="s">
        <v>4</v>
      </c>
      <c r="B186" s="9" t="s">
        <v>401</v>
      </c>
      <c r="C186" s="19" t="s">
        <v>1</v>
      </c>
      <c r="D186" s="7">
        <v>0</v>
      </c>
      <c r="E186" s="13">
        <v>227.1</v>
      </c>
    </row>
    <row r="187" spans="1:5">
      <c r="A187" s="14" t="s">
        <v>68</v>
      </c>
      <c r="B187" s="9" t="s">
        <v>401</v>
      </c>
      <c r="C187" s="19" t="s">
        <v>1</v>
      </c>
      <c r="D187" s="7">
        <v>801</v>
      </c>
      <c r="E187" s="13">
        <v>227.1</v>
      </c>
    </row>
    <row r="188" spans="1:5">
      <c r="A188" s="14" t="s">
        <v>11</v>
      </c>
      <c r="B188" s="9" t="s">
        <v>401</v>
      </c>
      <c r="C188" s="19" t="s">
        <v>8</v>
      </c>
      <c r="D188" s="7">
        <v>0</v>
      </c>
      <c r="E188" s="13">
        <v>7.5</v>
      </c>
    </row>
    <row r="189" spans="1:5">
      <c r="A189" s="14" t="s">
        <v>68</v>
      </c>
      <c r="B189" s="9" t="s">
        <v>401</v>
      </c>
      <c r="C189" s="19" t="s">
        <v>8</v>
      </c>
      <c r="D189" s="7">
        <v>801</v>
      </c>
      <c r="E189" s="13">
        <v>7.5</v>
      </c>
    </row>
    <row r="190" spans="1:5" ht="47.25">
      <c r="A190" s="14" t="s">
        <v>377</v>
      </c>
      <c r="B190" s="9" t="s">
        <v>400</v>
      </c>
      <c r="C190" s="19" t="s">
        <v>0</v>
      </c>
      <c r="D190" s="7">
        <v>0</v>
      </c>
      <c r="E190" s="13">
        <v>557</v>
      </c>
    </row>
    <row r="191" spans="1:5" ht="63">
      <c r="A191" s="14" t="s">
        <v>23</v>
      </c>
      <c r="B191" s="9" t="s">
        <v>400</v>
      </c>
      <c r="C191" s="19" t="s">
        <v>22</v>
      </c>
      <c r="D191" s="7">
        <v>0</v>
      </c>
      <c r="E191" s="13">
        <v>517</v>
      </c>
    </row>
    <row r="192" spans="1:5">
      <c r="A192" s="14" t="s">
        <v>68</v>
      </c>
      <c r="B192" s="9" t="s">
        <v>400</v>
      </c>
      <c r="C192" s="19" t="s">
        <v>22</v>
      </c>
      <c r="D192" s="7">
        <v>801</v>
      </c>
      <c r="E192" s="13">
        <v>517</v>
      </c>
    </row>
    <row r="193" spans="1:5" ht="31.5">
      <c r="A193" s="14" t="s">
        <v>4</v>
      </c>
      <c r="B193" s="9" t="s">
        <v>400</v>
      </c>
      <c r="C193" s="19" t="s">
        <v>1</v>
      </c>
      <c r="D193" s="7">
        <v>0</v>
      </c>
      <c r="E193" s="13">
        <v>40</v>
      </c>
    </row>
    <row r="194" spans="1:5">
      <c r="A194" s="14" t="s">
        <v>68</v>
      </c>
      <c r="B194" s="9" t="s">
        <v>400</v>
      </c>
      <c r="C194" s="19" t="s">
        <v>1</v>
      </c>
      <c r="D194" s="7">
        <v>801</v>
      </c>
      <c r="E194" s="13">
        <v>40</v>
      </c>
    </row>
    <row r="195" spans="1:5" ht="19.5" customHeight="1">
      <c r="A195" s="14" t="s">
        <v>399</v>
      </c>
      <c r="B195" s="9" t="s">
        <v>398</v>
      </c>
      <c r="C195" s="19" t="s">
        <v>0</v>
      </c>
      <c r="D195" s="7">
        <v>0</v>
      </c>
      <c r="E195" s="13">
        <v>18631</v>
      </c>
    </row>
    <row r="196" spans="1:5" ht="15.75" customHeight="1">
      <c r="A196" s="14" t="s">
        <v>143</v>
      </c>
      <c r="B196" s="9" t="s">
        <v>397</v>
      </c>
      <c r="C196" s="19" t="s">
        <v>0</v>
      </c>
      <c r="D196" s="7">
        <v>0</v>
      </c>
      <c r="E196" s="13">
        <v>4.2</v>
      </c>
    </row>
    <row r="197" spans="1:5" ht="31.5">
      <c r="A197" s="14" t="s">
        <v>4</v>
      </c>
      <c r="B197" s="9" t="s">
        <v>397</v>
      </c>
      <c r="C197" s="19" t="s">
        <v>1</v>
      </c>
      <c r="D197" s="7">
        <v>0</v>
      </c>
      <c r="E197" s="13">
        <v>4.2</v>
      </c>
    </row>
    <row r="198" spans="1:5" ht="31.5">
      <c r="A198" s="14" t="s">
        <v>69</v>
      </c>
      <c r="B198" s="9" t="s">
        <v>397</v>
      </c>
      <c r="C198" s="19" t="s">
        <v>1</v>
      </c>
      <c r="D198" s="7">
        <v>705</v>
      </c>
      <c r="E198" s="13">
        <v>4.2</v>
      </c>
    </row>
    <row r="199" spans="1:5">
      <c r="A199" s="14" t="s">
        <v>141</v>
      </c>
      <c r="B199" s="9" t="s">
        <v>396</v>
      </c>
      <c r="C199" s="19" t="s">
        <v>0</v>
      </c>
      <c r="D199" s="7">
        <v>0</v>
      </c>
      <c r="E199" s="13">
        <v>14624.4</v>
      </c>
    </row>
    <row r="200" spans="1:5" ht="63">
      <c r="A200" s="14" t="s">
        <v>23</v>
      </c>
      <c r="B200" s="9" t="s">
        <v>396</v>
      </c>
      <c r="C200" s="19" t="s">
        <v>22</v>
      </c>
      <c r="D200" s="7">
        <v>0</v>
      </c>
      <c r="E200" s="13">
        <v>12786.2</v>
      </c>
    </row>
    <row r="201" spans="1:5">
      <c r="A201" s="14" t="s">
        <v>68</v>
      </c>
      <c r="B201" s="9" t="s">
        <v>396</v>
      </c>
      <c r="C201" s="19" t="s">
        <v>22</v>
      </c>
      <c r="D201" s="7">
        <v>801</v>
      </c>
      <c r="E201" s="13">
        <v>12786.2</v>
      </c>
    </row>
    <row r="202" spans="1:5" ht="31.5">
      <c r="A202" s="14" t="s">
        <v>4</v>
      </c>
      <c r="B202" s="9" t="s">
        <v>396</v>
      </c>
      <c r="C202" s="19" t="s">
        <v>1</v>
      </c>
      <c r="D202" s="7">
        <v>0</v>
      </c>
      <c r="E202" s="13">
        <v>1824.9</v>
      </c>
    </row>
    <row r="203" spans="1:5">
      <c r="A203" s="14" t="s">
        <v>68</v>
      </c>
      <c r="B203" s="9" t="s">
        <v>396</v>
      </c>
      <c r="C203" s="19" t="s">
        <v>1</v>
      </c>
      <c r="D203" s="7">
        <v>801</v>
      </c>
      <c r="E203" s="13">
        <v>1824.9</v>
      </c>
    </row>
    <row r="204" spans="1:5">
      <c r="A204" s="14" t="s">
        <v>11</v>
      </c>
      <c r="B204" s="9" t="s">
        <v>396</v>
      </c>
      <c r="C204" s="19" t="s">
        <v>8</v>
      </c>
      <c r="D204" s="7">
        <v>0</v>
      </c>
      <c r="E204" s="13">
        <v>13.3</v>
      </c>
    </row>
    <row r="205" spans="1:5">
      <c r="A205" s="14" t="s">
        <v>68</v>
      </c>
      <c r="B205" s="9" t="s">
        <v>396</v>
      </c>
      <c r="C205" s="19" t="s">
        <v>8</v>
      </c>
      <c r="D205" s="7">
        <v>801</v>
      </c>
      <c r="E205" s="13">
        <v>13.3</v>
      </c>
    </row>
    <row r="206" spans="1:5" ht="47.25">
      <c r="A206" s="14" t="s">
        <v>377</v>
      </c>
      <c r="B206" s="9" t="s">
        <v>395</v>
      </c>
      <c r="C206" s="19" t="s">
        <v>0</v>
      </c>
      <c r="D206" s="7">
        <v>0</v>
      </c>
      <c r="E206" s="13">
        <v>3156.2</v>
      </c>
    </row>
    <row r="207" spans="1:5" ht="63">
      <c r="A207" s="14" t="s">
        <v>23</v>
      </c>
      <c r="B207" s="9" t="s">
        <v>395</v>
      </c>
      <c r="C207" s="19" t="s">
        <v>22</v>
      </c>
      <c r="D207" s="7">
        <v>0</v>
      </c>
      <c r="E207" s="13">
        <v>2610</v>
      </c>
    </row>
    <row r="208" spans="1:5">
      <c r="A208" s="14" t="s">
        <v>68</v>
      </c>
      <c r="B208" s="9" t="s">
        <v>395</v>
      </c>
      <c r="C208" s="19" t="s">
        <v>22</v>
      </c>
      <c r="D208" s="7">
        <v>801</v>
      </c>
      <c r="E208" s="13">
        <v>2610</v>
      </c>
    </row>
    <row r="209" spans="1:5" ht="31.5">
      <c r="A209" s="14" t="s">
        <v>4</v>
      </c>
      <c r="B209" s="9" t="s">
        <v>395</v>
      </c>
      <c r="C209" s="19" t="s">
        <v>1</v>
      </c>
      <c r="D209" s="7">
        <v>0</v>
      </c>
      <c r="E209" s="13">
        <v>546.20000000000005</v>
      </c>
    </row>
    <row r="210" spans="1:5">
      <c r="A210" s="14" t="s">
        <v>68</v>
      </c>
      <c r="B210" s="9" t="s">
        <v>395</v>
      </c>
      <c r="C210" s="19" t="s">
        <v>1</v>
      </c>
      <c r="D210" s="7">
        <v>801</v>
      </c>
      <c r="E210" s="13">
        <v>546.20000000000005</v>
      </c>
    </row>
    <row r="211" spans="1:5" ht="47.25">
      <c r="A211" s="14" t="s">
        <v>394</v>
      </c>
      <c r="B211" s="9" t="s">
        <v>393</v>
      </c>
      <c r="C211" s="19" t="s">
        <v>0</v>
      </c>
      <c r="D211" s="7">
        <v>0</v>
      </c>
      <c r="E211" s="13">
        <v>103.2</v>
      </c>
    </row>
    <row r="212" spans="1:5" ht="31.5">
      <c r="A212" s="14" t="s">
        <v>4</v>
      </c>
      <c r="B212" s="9" t="s">
        <v>393</v>
      </c>
      <c r="C212" s="19" t="s">
        <v>1</v>
      </c>
      <c r="D212" s="7">
        <v>0</v>
      </c>
      <c r="E212" s="13">
        <v>103.2</v>
      </c>
    </row>
    <row r="213" spans="1:5">
      <c r="A213" s="14" t="s">
        <v>68</v>
      </c>
      <c r="B213" s="9" t="s">
        <v>393</v>
      </c>
      <c r="C213" s="19" t="s">
        <v>1</v>
      </c>
      <c r="D213" s="7">
        <v>801</v>
      </c>
      <c r="E213" s="13">
        <v>103.2</v>
      </c>
    </row>
    <row r="214" spans="1:5">
      <c r="A214" s="14" t="s">
        <v>263</v>
      </c>
      <c r="B214" s="9" t="s">
        <v>392</v>
      </c>
      <c r="C214" s="19" t="s">
        <v>0</v>
      </c>
      <c r="D214" s="7">
        <v>0</v>
      </c>
      <c r="E214" s="13">
        <v>743</v>
      </c>
    </row>
    <row r="215" spans="1:5" ht="31.5">
      <c r="A215" s="14" t="s">
        <v>4</v>
      </c>
      <c r="B215" s="9" t="s">
        <v>392</v>
      </c>
      <c r="C215" s="19" t="s">
        <v>1</v>
      </c>
      <c r="D215" s="7">
        <v>0</v>
      </c>
      <c r="E215" s="13">
        <v>743</v>
      </c>
    </row>
    <row r="216" spans="1:5">
      <c r="A216" s="14" t="s">
        <v>68</v>
      </c>
      <c r="B216" s="9" t="s">
        <v>392</v>
      </c>
      <c r="C216" s="19" t="s">
        <v>1</v>
      </c>
      <c r="D216" s="7">
        <v>801</v>
      </c>
      <c r="E216" s="13">
        <v>743</v>
      </c>
    </row>
    <row r="217" spans="1:5" ht="31.5">
      <c r="A217" s="14" t="s">
        <v>391</v>
      </c>
      <c r="B217" s="9" t="s">
        <v>390</v>
      </c>
      <c r="C217" s="19" t="s">
        <v>0</v>
      </c>
      <c r="D217" s="7">
        <v>0</v>
      </c>
      <c r="E217" s="13">
        <v>15430</v>
      </c>
    </row>
    <row r="218" spans="1:5" ht="33" customHeight="1">
      <c r="A218" s="14" t="s">
        <v>389</v>
      </c>
      <c r="B218" s="9" t="s">
        <v>388</v>
      </c>
      <c r="C218" s="19" t="s">
        <v>0</v>
      </c>
      <c r="D218" s="7">
        <v>0</v>
      </c>
      <c r="E218" s="13">
        <v>1124</v>
      </c>
    </row>
    <row r="219" spans="1:5" ht="31.5">
      <c r="A219" s="14" t="s">
        <v>4</v>
      </c>
      <c r="B219" s="9" t="s">
        <v>388</v>
      </c>
      <c r="C219" s="19" t="s">
        <v>1</v>
      </c>
      <c r="D219" s="7">
        <v>0</v>
      </c>
      <c r="E219" s="13">
        <v>1124</v>
      </c>
    </row>
    <row r="220" spans="1:5">
      <c r="A220" s="14" t="s">
        <v>68</v>
      </c>
      <c r="B220" s="9" t="s">
        <v>388</v>
      </c>
      <c r="C220" s="19" t="s">
        <v>1</v>
      </c>
      <c r="D220" s="7">
        <v>801</v>
      </c>
      <c r="E220" s="13">
        <v>1124</v>
      </c>
    </row>
    <row r="221" spans="1:5">
      <c r="A221" s="14" t="s">
        <v>141</v>
      </c>
      <c r="B221" s="9" t="s">
        <v>387</v>
      </c>
      <c r="C221" s="19" t="s">
        <v>0</v>
      </c>
      <c r="D221" s="7">
        <v>0</v>
      </c>
      <c r="E221" s="13">
        <v>8162.4</v>
      </c>
    </row>
    <row r="222" spans="1:5" ht="63">
      <c r="A222" s="14" t="s">
        <v>23</v>
      </c>
      <c r="B222" s="9" t="s">
        <v>387</v>
      </c>
      <c r="C222" s="19" t="s">
        <v>22</v>
      </c>
      <c r="D222" s="7">
        <v>0</v>
      </c>
      <c r="E222" s="13">
        <v>7181.1</v>
      </c>
    </row>
    <row r="223" spans="1:5">
      <c r="A223" s="14" t="s">
        <v>68</v>
      </c>
      <c r="B223" s="9" t="s">
        <v>387</v>
      </c>
      <c r="C223" s="19" t="s">
        <v>22</v>
      </c>
      <c r="D223" s="7">
        <v>801</v>
      </c>
      <c r="E223" s="13">
        <v>7181.1</v>
      </c>
    </row>
    <row r="224" spans="1:5" ht="31.5">
      <c r="A224" s="14" t="s">
        <v>4</v>
      </c>
      <c r="B224" s="9" t="s">
        <v>387</v>
      </c>
      <c r="C224" s="19" t="s">
        <v>1</v>
      </c>
      <c r="D224" s="7">
        <v>0</v>
      </c>
      <c r="E224" s="13">
        <v>961.3</v>
      </c>
    </row>
    <row r="225" spans="1:5">
      <c r="A225" s="14" t="s">
        <v>68</v>
      </c>
      <c r="B225" s="9" t="s">
        <v>387</v>
      </c>
      <c r="C225" s="19" t="s">
        <v>1</v>
      </c>
      <c r="D225" s="7">
        <v>801</v>
      </c>
      <c r="E225" s="13">
        <v>961.3</v>
      </c>
    </row>
    <row r="226" spans="1:5">
      <c r="A226" s="14" t="s">
        <v>11</v>
      </c>
      <c r="B226" s="9" t="s">
        <v>387</v>
      </c>
      <c r="C226" s="19" t="s">
        <v>8</v>
      </c>
      <c r="D226" s="7">
        <v>0</v>
      </c>
      <c r="E226" s="13">
        <v>20</v>
      </c>
    </row>
    <row r="227" spans="1:5">
      <c r="A227" s="14" t="s">
        <v>68</v>
      </c>
      <c r="B227" s="9" t="s">
        <v>387</v>
      </c>
      <c r="C227" s="19" t="s">
        <v>8</v>
      </c>
      <c r="D227" s="7">
        <v>801</v>
      </c>
      <c r="E227" s="13">
        <v>20</v>
      </c>
    </row>
    <row r="228" spans="1:5" ht="47.25">
      <c r="A228" s="14" t="s">
        <v>377</v>
      </c>
      <c r="B228" s="9" t="s">
        <v>386</v>
      </c>
      <c r="C228" s="19" t="s">
        <v>0</v>
      </c>
      <c r="D228" s="7">
        <v>0</v>
      </c>
      <c r="E228" s="13">
        <v>4734</v>
      </c>
    </row>
    <row r="229" spans="1:5" ht="63">
      <c r="A229" s="14" t="s">
        <v>23</v>
      </c>
      <c r="B229" s="9" t="s">
        <v>386</v>
      </c>
      <c r="C229" s="19" t="s">
        <v>22</v>
      </c>
      <c r="D229" s="7">
        <v>0</v>
      </c>
      <c r="E229" s="13">
        <v>4428</v>
      </c>
    </row>
    <row r="230" spans="1:5">
      <c r="A230" s="14" t="s">
        <v>68</v>
      </c>
      <c r="B230" s="9" t="s">
        <v>386</v>
      </c>
      <c r="C230" s="19" t="s">
        <v>22</v>
      </c>
      <c r="D230" s="7">
        <v>801</v>
      </c>
      <c r="E230" s="13">
        <v>4428</v>
      </c>
    </row>
    <row r="231" spans="1:5" ht="31.5">
      <c r="A231" s="14" t="s">
        <v>4</v>
      </c>
      <c r="B231" s="9" t="s">
        <v>386</v>
      </c>
      <c r="C231" s="19" t="s">
        <v>1</v>
      </c>
      <c r="D231" s="7">
        <v>0</v>
      </c>
      <c r="E231" s="13">
        <v>306</v>
      </c>
    </row>
    <row r="232" spans="1:5">
      <c r="A232" s="14" t="s">
        <v>68</v>
      </c>
      <c r="B232" s="9" t="s">
        <v>386</v>
      </c>
      <c r="C232" s="19" t="s">
        <v>1</v>
      </c>
      <c r="D232" s="7">
        <v>801</v>
      </c>
      <c r="E232" s="13">
        <v>306</v>
      </c>
    </row>
    <row r="233" spans="1:5" ht="47.25">
      <c r="A233" s="14" t="s">
        <v>385</v>
      </c>
      <c r="B233" s="9" t="s">
        <v>384</v>
      </c>
      <c r="C233" s="19" t="s">
        <v>0</v>
      </c>
      <c r="D233" s="7">
        <v>0</v>
      </c>
      <c r="E233" s="13">
        <v>925.5</v>
      </c>
    </row>
    <row r="234" spans="1:5" ht="31.5">
      <c r="A234" s="14" t="s">
        <v>4</v>
      </c>
      <c r="B234" s="9" t="s">
        <v>384</v>
      </c>
      <c r="C234" s="19" t="s">
        <v>1</v>
      </c>
      <c r="D234" s="7">
        <v>0</v>
      </c>
      <c r="E234" s="13">
        <v>925.5</v>
      </c>
    </row>
    <row r="235" spans="1:5">
      <c r="A235" s="14" t="s">
        <v>68</v>
      </c>
      <c r="B235" s="9" t="s">
        <v>384</v>
      </c>
      <c r="C235" s="19" t="s">
        <v>1</v>
      </c>
      <c r="D235" s="7">
        <v>801</v>
      </c>
      <c r="E235" s="13">
        <v>925.5</v>
      </c>
    </row>
    <row r="236" spans="1:5">
      <c r="A236" s="14" t="s">
        <v>263</v>
      </c>
      <c r="B236" s="9" t="s">
        <v>383</v>
      </c>
      <c r="C236" s="19" t="s">
        <v>0</v>
      </c>
      <c r="D236" s="7">
        <v>0</v>
      </c>
      <c r="E236" s="13">
        <v>484.1</v>
      </c>
    </row>
    <row r="237" spans="1:5" ht="31.5">
      <c r="A237" s="14" t="s">
        <v>4</v>
      </c>
      <c r="B237" s="9" t="s">
        <v>383</v>
      </c>
      <c r="C237" s="19" t="s">
        <v>1</v>
      </c>
      <c r="D237" s="7">
        <v>0</v>
      </c>
      <c r="E237" s="13">
        <v>484.1</v>
      </c>
    </row>
    <row r="238" spans="1:5">
      <c r="A238" s="14" t="s">
        <v>68</v>
      </c>
      <c r="B238" s="9" t="s">
        <v>383</v>
      </c>
      <c r="C238" s="19" t="s">
        <v>1</v>
      </c>
      <c r="D238" s="7">
        <v>801</v>
      </c>
      <c r="E238" s="13">
        <v>484.1</v>
      </c>
    </row>
    <row r="239" spans="1:5" ht="31.5">
      <c r="A239" s="14" t="s">
        <v>382</v>
      </c>
      <c r="B239" s="9" t="s">
        <v>381</v>
      </c>
      <c r="C239" s="19" t="s">
        <v>0</v>
      </c>
      <c r="D239" s="7">
        <v>0</v>
      </c>
      <c r="E239" s="13">
        <v>8730.2000000000007</v>
      </c>
    </row>
    <row r="240" spans="1:5">
      <c r="A240" s="14" t="s">
        <v>380</v>
      </c>
      <c r="B240" s="9" t="s">
        <v>379</v>
      </c>
      <c r="C240" s="19" t="s">
        <v>0</v>
      </c>
      <c r="D240" s="7">
        <v>0</v>
      </c>
      <c r="E240" s="13">
        <v>14.4</v>
      </c>
    </row>
    <row r="241" spans="1:5">
      <c r="A241" s="14" t="s">
        <v>84</v>
      </c>
      <c r="B241" s="9" t="s">
        <v>379</v>
      </c>
      <c r="C241" s="19" t="s">
        <v>82</v>
      </c>
      <c r="D241" s="7">
        <v>0</v>
      </c>
      <c r="E241" s="13">
        <v>14.4</v>
      </c>
    </row>
    <row r="242" spans="1:5">
      <c r="A242" s="14" t="s">
        <v>65</v>
      </c>
      <c r="B242" s="9" t="s">
        <v>379</v>
      </c>
      <c r="C242" s="19" t="s">
        <v>82</v>
      </c>
      <c r="D242" s="7">
        <v>703</v>
      </c>
      <c r="E242" s="13">
        <v>14.4</v>
      </c>
    </row>
    <row r="243" spans="1:5">
      <c r="A243" s="14" t="s">
        <v>141</v>
      </c>
      <c r="B243" s="9" t="s">
        <v>378</v>
      </c>
      <c r="C243" s="19" t="s">
        <v>0</v>
      </c>
      <c r="D243" s="7">
        <v>0</v>
      </c>
      <c r="E243" s="13">
        <v>6237.7</v>
      </c>
    </row>
    <row r="244" spans="1:5" ht="63">
      <c r="A244" s="14" t="s">
        <v>23</v>
      </c>
      <c r="B244" s="9" t="s">
        <v>378</v>
      </c>
      <c r="C244" s="19" t="s">
        <v>22</v>
      </c>
      <c r="D244" s="7">
        <v>0</v>
      </c>
      <c r="E244" s="13">
        <v>5802.3</v>
      </c>
    </row>
    <row r="245" spans="1:5">
      <c r="A245" s="14" t="s">
        <v>65</v>
      </c>
      <c r="B245" s="9" t="s">
        <v>378</v>
      </c>
      <c r="C245" s="19" t="s">
        <v>22</v>
      </c>
      <c r="D245" s="7">
        <v>703</v>
      </c>
      <c r="E245" s="13">
        <v>5802.3</v>
      </c>
    </row>
    <row r="246" spans="1:5" ht="31.5">
      <c r="A246" s="14" t="s">
        <v>4</v>
      </c>
      <c r="B246" s="9" t="s">
        <v>378</v>
      </c>
      <c r="C246" s="19" t="s">
        <v>1</v>
      </c>
      <c r="D246" s="7">
        <v>0</v>
      </c>
      <c r="E246" s="13">
        <v>435.4</v>
      </c>
    </row>
    <row r="247" spans="1:5">
      <c r="A247" s="14" t="s">
        <v>65</v>
      </c>
      <c r="B247" s="9" t="s">
        <v>378</v>
      </c>
      <c r="C247" s="19" t="s">
        <v>1</v>
      </c>
      <c r="D247" s="7">
        <v>703</v>
      </c>
      <c r="E247" s="13">
        <v>435.4</v>
      </c>
    </row>
    <row r="248" spans="1:5" ht="47.25">
      <c r="A248" s="14" t="s">
        <v>377</v>
      </c>
      <c r="B248" s="9" t="s">
        <v>376</v>
      </c>
      <c r="C248" s="19" t="s">
        <v>0</v>
      </c>
      <c r="D248" s="7">
        <v>0</v>
      </c>
      <c r="E248" s="13">
        <v>1978.1</v>
      </c>
    </row>
    <row r="249" spans="1:5" ht="63">
      <c r="A249" s="14" t="s">
        <v>23</v>
      </c>
      <c r="B249" s="9" t="s">
        <v>376</v>
      </c>
      <c r="C249" s="19" t="s">
        <v>22</v>
      </c>
      <c r="D249" s="7">
        <v>0</v>
      </c>
      <c r="E249" s="13">
        <v>1927</v>
      </c>
    </row>
    <row r="250" spans="1:5">
      <c r="A250" s="14" t="s">
        <v>65</v>
      </c>
      <c r="B250" s="9" t="s">
        <v>376</v>
      </c>
      <c r="C250" s="19" t="s">
        <v>22</v>
      </c>
      <c r="D250" s="7">
        <v>703</v>
      </c>
      <c r="E250" s="13">
        <v>1927</v>
      </c>
    </row>
    <row r="251" spans="1:5" ht="31.5">
      <c r="A251" s="14" t="s">
        <v>4</v>
      </c>
      <c r="B251" s="9" t="s">
        <v>376</v>
      </c>
      <c r="C251" s="19" t="s">
        <v>1</v>
      </c>
      <c r="D251" s="7">
        <v>0</v>
      </c>
      <c r="E251" s="13">
        <v>51.1</v>
      </c>
    </row>
    <row r="252" spans="1:5">
      <c r="A252" s="14" t="s">
        <v>65</v>
      </c>
      <c r="B252" s="9" t="s">
        <v>376</v>
      </c>
      <c r="C252" s="19" t="s">
        <v>1</v>
      </c>
      <c r="D252" s="7">
        <v>703</v>
      </c>
      <c r="E252" s="13">
        <v>51.1</v>
      </c>
    </row>
    <row r="253" spans="1:5">
      <c r="A253" s="14" t="s">
        <v>263</v>
      </c>
      <c r="B253" s="9" t="s">
        <v>375</v>
      </c>
      <c r="C253" s="19" t="s">
        <v>0</v>
      </c>
      <c r="D253" s="7">
        <v>0</v>
      </c>
      <c r="E253" s="13">
        <v>500</v>
      </c>
    </row>
    <row r="254" spans="1:5" ht="31.5">
      <c r="A254" s="14" t="s">
        <v>4</v>
      </c>
      <c r="B254" s="9" t="s">
        <v>375</v>
      </c>
      <c r="C254" s="19" t="s">
        <v>1</v>
      </c>
      <c r="D254" s="7">
        <v>0</v>
      </c>
      <c r="E254" s="13">
        <v>500</v>
      </c>
    </row>
    <row r="255" spans="1:5">
      <c r="A255" s="14" t="s">
        <v>65</v>
      </c>
      <c r="B255" s="9" t="s">
        <v>375</v>
      </c>
      <c r="C255" s="19" t="s">
        <v>1</v>
      </c>
      <c r="D255" s="7">
        <v>703</v>
      </c>
      <c r="E255" s="13">
        <v>500</v>
      </c>
    </row>
    <row r="256" spans="1:5" ht="47.25">
      <c r="A256" s="14" t="s">
        <v>374</v>
      </c>
      <c r="B256" s="9" t="s">
        <v>373</v>
      </c>
      <c r="C256" s="19" t="s">
        <v>0</v>
      </c>
      <c r="D256" s="7">
        <v>0</v>
      </c>
      <c r="E256" s="13">
        <v>1562.8</v>
      </c>
    </row>
    <row r="257" spans="1:5" ht="31.5">
      <c r="A257" s="14" t="s">
        <v>372</v>
      </c>
      <c r="B257" s="9" t="s">
        <v>371</v>
      </c>
      <c r="C257" s="19" t="s">
        <v>0</v>
      </c>
      <c r="D257" s="7">
        <v>0</v>
      </c>
      <c r="E257" s="13">
        <v>1562.8</v>
      </c>
    </row>
    <row r="258" spans="1:5">
      <c r="A258" s="14" t="s">
        <v>24</v>
      </c>
      <c r="B258" s="9" t="s">
        <v>369</v>
      </c>
      <c r="C258" s="19" t="s">
        <v>0</v>
      </c>
      <c r="D258" s="7">
        <v>0</v>
      </c>
      <c r="E258" s="13">
        <v>1562.8</v>
      </c>
    </row>
    <row r="259" spans="1:5" ht="63">
      <c r="A259" s="14" t="s">
        <v>23</v>
      </c>
      <c r="B259" s="9" t="s">
        <v>369</v>
      </c>
      <c r="C259" s="19" t="s">
        <v>22</v>
      </c>
      <c r="D259" s="7">
        <v>0</v>
      </c>
      <c r="E259" s="13">
        <v>1559.9</v>
      </c>
    </row>
    <row r="260" spans="1:5">
      <c r="A260" s="14" t="s">
        <v>370</v>
      </c>
      <c r="B260" s="9" t="s">
        <v>369</v>
      </c>
      <c r="C260" s="19" t="s">
        <v>22</v>
      </c>
      <c r="D260" s="7">
        <v>804</v>
      </c>
      <c r="E260" s="13">
        <v>1559.9</v>
      </c>
    </row>
    <row r="261" spans="1:5" ht="31.5">
      <c r="A261" s="14" t="s">
        <v>4</v>
      </c>
      <c r="B261" s="9" t="s">
        <v>369</v>
      </c>
      <c r="C261" s="19" t="s">
        <v>1</v>
      </c>
      <c r="D261" s="7">
        <v>0</v>
      </c>
      <c r="E261" s="13">
        <v>2.9</v>
      </c>
    </row>
    <row r="262" spans="1:5">
      <c r="A262" s="14" t="s">
        <v>370</v>
      </c>
      <c r="B262" s="9" t="s">
        <v>369</v>
      </c>
      <c r="C262" s="19" t="s">
        <v>1</v>
      </c>
      <c r="D262" s="7">
        <v>804</v>
      </c>
      <c r="E262" s="13">
        <v>2.9</v>
      </c>
    </row>
    <row r="263" spans="1:5" s="26" customFormat="1" ht="47.25">
      <c r="A263" s="16" t="s">
        <v>368</v>
      </c>
      <c r="B263" s="25" t="s">
        <v>367</v>
      </c>
      <c r="C263" s="27" t="s">
        <v>0</v>
      </c>
      <c r="D263" s="24">
        <v>0</v>
      </c>
      <c r="E263" s="15">
        <v>55140.7</v>
      </c>
    </row>
    <row r="264" spans="1:5" ht="47.25">
      <c r="A264" s="14" t="s">
        <v>366</v>
      </c>
      <c r="B264" s="9" t="s">
        <v>365</v>
      </c>
      <c r="C264" s="19" t="s">
        <v>0</v>
      </c>
      <c r="D264" s="7">
        <v>0</v>
      </c>
      <c r="E264" s="13">
        <v>3764.5</v>
      </c>
    </row>
    <row r="265" spans="1:5" ht="31.5">
      <c r="A265" s="14" t="s">
        <v>364</v>
      </c>
      <c r="B265" s="9" t="s">
        <v>363</v>
      </c>
      <c r="C265" s="19" t="s">
        <v>0</v>
      </c>
      <c r="D265" s="7">
        <v>0</v>
      </c>
      <c r="E265" s="13">
        <v>3644.2</v>
      </c>
    </row>
    <row r="266" spans="1:5" ht="31.5">
      <c r="A266" s="14" t="s">
        <v>362</v>
      </c>
      <c r="B266" s="9" t="s">
        <v>361</v>
      </c>
      <c r="C266" s="19" t="s">
        <v>0</v>
      </c>
      <c r="D266" s="7">
        <v>0</v>
      </c>
      <c r="E266" s="13">
        <v>77</v>
      </c>
    </row>
    <row r="267" spans="1:5" ht="31.5">
      <c r="A267" s="14" t="s">
        <v>266</v>
      </c>
      <c r="B267" s="9" t="s">
        <v>361</v>
      </c>
      <c r="C267" s="19" t="s">
        <v>264</v>
      </c>
      <c r="D267" s="7">
        <v>0</v>
      </c>
      <c r="E267" s="13">
        <v>77</v>
      </c>
    </row>
    <row r="268" spans="1:5">
      <c r="A268" s="14" t="s">
        <v>107</v>
      </c>
      <c r="B268" s="9" t="s">
        <v>361</v>
      </c>
      <c r="C268" s="19" t="s">
        <v>264</v>
      </c>
      <c r="D268" s="7">
        <v>1101</v>
      </c>
      <c r="E268" s="13">
        <v>77</v>
      </c>
    </row>
    <row r="269" spans="1:5" ht="31.5">
      <c r="A269" s="14" t="s">
        <v>360</v>
      </c>
      <c r="B269" s="9" t="s">
        <v>359</v>
      </c>
      <c r="C269" s="19" t="s">
        <v>0</v>
      </c>
      <c r="D269" s="7">
        <v>0</v>
      </c>
      <c r="E269" s="13">
        <v>3567.2</v>
      </c>
    </row>
    <row r="270" spans="1:5" ht="31.5">
      <c r="A270" s="14" t="s">
        <v>266</v>
      </c>
      <c r="B270" s="9" t="s">
        <v>359</v>
      </c>
      <c r="C270" s="19" t="s">
        <v>264</v>
      </c>
      <c r="D270" s="7">
        <v>0</v>
      </c>
      <c r="E270" s="13">
        <v>3567.2</v>
      </c>
    </row>
    <row r="271" spans="1:5">
      <c r="A271" s="14" t="s">
        <v>107</v>
      </c>
      <c r="B271" s="9" t="s">
        <v>359</v>
      </c>
      <c r="C271" s="19" t="s">
        <v>264</v>
      </c>
      <c r="D271" s="7">
        <v>1101</v>
      </c>
      <c r="E271" s="13">
        <v>3567.2</v>
      </c>
    </row>
    <row r="272" spans="1:5" ht="47.25">
      <c r="A272" s="14" t="s">
        <v>358</v>
      </c>
      <c r="B272" s="9" t="s">
        <v>357</v>
      </c>
      <c r="C272" s="19" t="s">
        <v>0</v>
      </c>
      <c r="D272" s="7">
        <v>0</v>
      </c>
      <c r="E272" s="13">
        <v>120.3</v>
      </c>
    </row>
    <row r="273" spans="1:5" ht="31.5">
      <c r="A273" s="14" t="s">
        <v>356</v>
      </c>
      <c r="B273" s="9" t="s">
        <v>355</v>
      </c>
      <c r="C273" s="19" t="s">
        <v>0</v>
      </c>
      <c r="D273" s="7">
        <v>0</v>
      </c>
      <c r="E273" s="13">
        <v>120.3</v>
      </c>
    </row>
    <row r="274" spans="1:5" ht="31.5">
      <c r="A274" s="14" t="s">
        <v>4</v>
      </c>
      <c r="B274" s="9" t="s">
        <v>355</v>
      </c>
      <c r="C274" s="19" t="s">
        <v>1</v>
      </c>
      <c r="D274" s="7">
        <v>0</v>
      </c>
      <c r="E274" s="13">
        <v>4.2</v>
      </c>
    </row>
    <row r="275" spans="1:5">
      <c r="A275" s="14" t="s">
        <v>147</v>
      </c>
      <c r="B275" s="9" t="s">
        <v>355</v>
      </c>
      <c r="C275" s="19" t="s">
        <v>1</v>
      </c>
      <c r="D275" s="7">
        <v>113</v>
      </c>
      <c r="E275" s="13">
        <v>4.2</v>
      </c>
    </row>
    <row r="276" spans="1:5">
      <c r="A276" s="14" t="s">
        <v>11</v>
      </c>
      <c r="B276" s="9" t="s">
        <v>355</v>
      </c>
      <c r="C276" s="19" t="s">
        <v>8</v>
      </c>
      <c r="D276" s="7">
        <v>0</v>
      </c>
      <c r="E276" s="13">
        <v>116.1</v>
      </c>
    </row>
    <row r="277" spans="1:5">
      <c r="A277" s="14" t="s">
        <v>147</v>
      </c>
      <c r="B277" s="9" t="s">
        <v>355</v>
      </c>
      <c r="C277" s="19" t="s">
        <v>8</v>
      </c>
      <c r="D277" s="7">
        <v>113</v>
      </c>
      <c r="E277" s="13">
        <v>116.1</v>
      </c>
    </row>
    <row r="278" spans="1:5" ht="47.25">
      <c r="A278" s="14" t="s">
        <v>354</v>
      </c>
      <c r="B278" s="9" t="s">
        <v>353</v>
      </c>
      <c r="C278" s="19" t="s">
        <v>0</v>
      </c>
      <c r="D278" s="7">
        <v>0</v>
      </c>
      <c r="E278" s="13">
        <v>34514.5</v>
      </c>
    </row>
    <row r="279" spans="1:5" ht="33" customHeight="1">
      <c r="A279" s="14" t="s">
        <v>352</v>
      </c>
      <c r="B279" s="9" t="s">
        <v>351</v>
      </c>
      <c r="C279" s="19" t="s">
        <v>0</v>
      </c>
      <c r="D279" s="7">
        <v>0</v>
      </c>
      <c r="E279" s="13">
        <v>33972</v>
      </c>
    </row>
    <row r="280" spans="1:5" ht="31.5">
      <c r="A280" s="14" t="s">
        <v>350</v>
      </c>
      <c r="B280" s="9" t="s">
        <v>348</v>
      </c>
      <c r="C280" s="19" t="s">
        <v>0</v>
      </c>
      <c r="D280" s="7">
        <v>0</v>
      </c>
      <c r="E280" s="13">
        <v>33972</v>
      </c>
    </row>
    <row r="281" spans="1:5" ht="31.5">
      <c r="A281" s="14" t="s">
        <v>266</v>
      </c>
      <c r="B281" s="9" t="s">
        <v>348</v>
      </c>
      <c r="C281" s="19" t="s">
        <v>264</v>
      </c>
      <c r="D281" s="7">
        <v>0</v>
      </c>
      <c r="E281" s="13">
        <v>33972</v>
      </c>
    </row>
    <row r="282" spans="1:5">
      <c r="A282" s="14" t="s">
        <v>349</v>
      </c>
      <c r="B282" s="9" t="s">
        <v>348</v>
      </c>
      <c r="C282" s="19" t="s">
        <v>264</v>
      </c>
      <c r="D282" s="7">
        <v>605</v>
      </c>
      <c r="E282" s="13">
        <v>33972</v>
      </c>
    </row>
    <row r="283" spans="1:5" ht="31.5">
      <c r="A283" s="14" t="s">
        <v>347</v>
      </c>
      <c r="B283" s="9" t="s">
        <v>346</v>
      </c>
      <c r="C283" s="19" t="s">
        <v>0</v>
      </c>
      <c r="D283" s="7">
        <v>0</v>
      </c>
      <c r="E283" s="13">
        <v>542.5</v>
      </c>
    </row>
    <row r="284" spans="1:5" ht="63">
      <c r="A284" s="14" t="s">
        <v>345</v>
      </c>
      <c r="B284" s="9" t="s">
        <v>343</v>
      </c>
      <c r="C284" s="19" t="s">
        <v>0</v>
      </c>
      <c r="D284" s="7">
        <v>0</v>
      </c>
      <c r="E284" s="13">
        <v>542.5</v>
      </c>
    </row>
    <row r="285" spans="1:5" ht="31.5">
      <c r="A285" s="14" t="s">
        <v>4</v>
      </c>
      <c r="B285" s="9" t="s">
        <v>343</v>
      </c>
      <c r="C285" s="19" t="s">
        <v>1</v>
      </c>
      <c r="D285" s="7">
        <v>0</v>
      </c>
      <c r="E285" s="13">
        <v>542.5</v>
      </c>
    </row>
    <row r="286" spans="1:5">
      <c r="A286" s="14" t="s">
        <v>344</v>
      </c>
      <c r="B286" s="9" t="s">
        <v>343</v>
      </c>
      <c r="C286" s="19" t="s">
        <v>1</v>
      </c>
      <c r="D286" s="7">
        <v>405</v>
      </c>
      <c r="E286" s="13">
        <v>542.5</v>
      </c>
    </row>
    <row r="287" spans="1:5" ht="47.25">
      <c r="A287" s="14" t="s">
        <v>342</v>
      </c>
      <c r="B287" s="9" t="s">
        <v>341</v>
      </c>
      <c r="C287" s="19" t="s">
        <v>0</v>
      </c>
      <c r="D287" s="7">
        <v>0</v>
      </c>
      <c r="E287" s="13">
        <v>495.2</v>
      </c>
    </row>
    <row r="288" spans="1:5" ht="47.25">
      <c r="A288" s="14" t="s">
        <v>340</v>
      </c>
      <c r="B288" s="9" t="s">
        <v>339</v>
      </c>
      <c r="C288" s="19" t="s">
        <v>0</v>
      </c>
      <c r="D288" s="7">
        <v>0</v>
      </c>
      <c r="E288" s="13">
        <v>492.8</v>
      </c>
    </row>
    <row r="289" spans="1:5" ht="48.75" customHeight="1">
      <c r="A289" s="14" t="s">
        <v>334</v>
      </c>
      <c r="B289" s="9" t="s">
        <v>337</v>
      </c>
      <c r="C289" s="19" t="s">
        <v>0</v>
      </c>
      <c r="D289" s="7">
        <v>0</v>
      </c>
      <c r="E289" s="13">
        <v>492.8</v>
      </c>
    </row>
    <row r="290" spans="1:5" ht="31.5">
      <c r="A290" s="14" t="s">
        <v>4</v>
      </c>
      <c r="B290" s="9" t="s">
        <v>337</v>
      </c>
      <c r="C290" s="19" t="s">
        <v>1</v>
      </c>
      <c r="D290" s="7">
        <v>0</v>
      </c>
      <c r="E290" s="13">
        <v>492.8</v>
      </c>
    </row>
    <row r="291" spans="1:5">
      <c r="A291" s="14" t="s">
        <v>338</v>
      </c>
      <c r="B291" s="9" t="s">
        <v>337</v>
      </c>
      <c r="C291" s="19" t="s">
        <v>1</v>
      </c>
      <c r="D291" s="7">
        <v>701</v>
      </c>
      <c r="E291" s="13">
        <v>16.399999999999999</v>
      </c>
    </row>
    <row r="292" spans="1:5">
      <c r="A292" s="14" t="s">
        <v>66</v>
      </c>
      <c r="B292" s="9" t="s">
        <v>337</v>
      </c>
      <c r="C292" s="19" t="s">
        <v>1</v>
      </c>
      <c r="D292" s="7">
        <v>702</v>
      </c>
      <c r="E292" s="13">
        <v>4.9000000000000004</v>
      </c>
    </row>
    <row r="293" spans="1:5">
      <c r="A293" s="14" t="s">
        <v>65</v>
      </c>
      <c r="B293" s="9" t="s">
        <v>337</v>
      </c>
      <c r="C293" s="19" t="s">
        <v>1</v>
      </c>
      <c r="D293" s="7">
        <v>703</v>
      </c>
      <c r="E293" s="13">
        <v>91.5</v>
      </c>
    </row>
    <row r="294" spans="1:5">
      <c r="A294" s="14" t="s">
        <v>68</v>
      </c>
      <c r="B294" s="9" t="s">
        <v>337</v>
      </c>
      <c r="C294" s="19" t="s">
        <v>1</v>
      </c>
      <c r="D294" s="7">
        <v>801</v>
      </c>
      <c r="E294" s="13">
        <v>380</v>
      </c>
    </row>
    <row r="295" spans="1:5" ht="47.25">
      <c r="A295" s="14" t="s">
        <v>336</v>
      </c>
      <c r="B295" s="9" t="s">
        <v>335</v>
      </c>
      <c r="C295" s="19" t="s">
        <v>0</v>
      </c>
      <c r="D295" s="7">
        <v>0</v>
      </c>
      <c r="E295" s="13">
        <v>2.4</v>
      </c>
    </row>
    <row r="296" spans="1:5" ht="48.75" customHeight="1">
      <c r="A296" s="14" t="s">
        <v>334</v>
      </c>
      <c r="B296" s="9" t="s">
        <v>333</v>
      </c>
      <c r="C296" s="19" t="s">
        <v>0</v>
      </c>
      <c r="D296" s="7">
        <v>0</v>
      </c>
      <c r="E296" s="13">
        <v>2.4</v>
      </c>
    </row>
    <row r="297" spans="1:5" ht="31.5">
      <c r="A297" s="14" t="s">
        <v>4</v>
      </c>
      <c r="B297" s="9" t="s">
        <v>333</v>
      </c>
      <c r="C297" s="19" t="s">
        <v>1</v>
      </c>
      <c r="D297" s="7">
        <v>0</v>
      </c>
      <c r="E297" s="13">
        <v>2.4</v>
      </c>
    </row>
    <row r="298" spans="1:5" ht="47.25">
      <c r="A298" s="14" t="s">
        <v>71</v>
      </c>
      <c r="B298" s="9" t="s">
        <v>333</v>
      </c>
      <c r="C298" s="19" t="s">
        <v>1</v>
      </c>
      <c r="D298" s="7">
        <v>104</v>
      </c>
      <c r="E298" s="13">
        <v>2.4</v>
      </c>
    </row>
    <row r="299" spans="1:5" ht="47.25">
      <c r="A299" s="14" t="s">
        <v>332</v>
      </c>
      <c r="B299" s="9" t="s">
        <v>331</v>
      </c>
      <c r="C299" s="19" t="s">
        <v>0</v>
      </c>
      <c r="D299" s="7">
        <v>0</v>
      </c>
      <c r="E299" s="13">
        <v>16266.5</v>
      </c>
    </row>
    <row r="300" spans="1:5" ht="31.5">
      <c r="A300" s="14" t="s">
        <v>330</v>
      </c>
      <c r="B300" s="9" t="s">
        <v>329</v>
      </c>
      <c r="C300" s="19" t="s">
        <v>0</v>
      </c>
      <c r="D300" s="7">
        <v>0</v>
      </c>
      <c r="E300" s="13">
        <v>6236</v>
      </c>
    </row>
    <row r="301" spans="1:5" ht="17.25" customHeight="1">
      <c r="A301" s="14" t="s">
        <v>208</v>
      </c>
      <c r="B301" s="9" t="s">
        <v>328</v>
      </c>
      <c r="C301" s="19" t="s">
        <v>0</v>
      </c>
      <c r="D301" s="7">
        <v>0</v>
      </c>
      <c r="E301" s="13">
        <v>6236</v>
      </c>
    </row>
    <row r="302" spans="1:5" ht="63">
      <c r="A302" s="14" t="s">
        <v>23</v>
      </c>
      <c r="B302" s="9" t="s">
        <v>328</v>
      </c>
      <c r="C302" s="19" t="s">
        <v>22</v>
      </c>
      <c r="D302" s="7">
        <v>0</v>
      </c>
      <c r="E302" s="13">
        <v>6188.2</v>
      </c>
    </row>
    <row r="303" spans="1:5">
      <c r="A303" s="14" t="s">
        <v>324</v>
      </c>
      <c r="B303" s="9" t="s">
        <v>328</v>
      </c>
      <c r="C303" s="19" t="s">
        <v>22</v>
      </c>
      <c r="D303" s="7">
        <v>505</v>
      </c>
      <c r="E303" s="13">
        <v>6188.2</v>
      </c>
    </row>
    <row r="304" spans="1:5" ht="31.5">
      <c r="A304" s="14" t="s">
        <v>4</v>
      </c>
      <c r="B304" s="9" t="s">
        <v>328</v>
      </c>
      <c r="C304" s="19" t="s">
        <v>1</v>
      </c>
      <c r="D304" s="7">
        <v>0</v>
      </c>
      <c r="E304" s="13">
        <v>46.9</v>
      </c>
    </row>
    <row r="305" spans="1:5">
      <c r="A305" s="14" t="s">
        <v>324</v>
      </c>
      <c r="B305" s="9" t="s">
        <v>328</v>
      </c>
      <c r="C305" s="19" t="s">
        <v>1</v>
      </c>
      <c r="D305" s="7">
        <v>505</v>
      </c>
      <c r="E305" s="13">
        <v>46.9</v>
      </c>
    </row>
    <row r="306" spans="1:5">
      <c r="A306" s="14" t="s">
        <v>11</v>
      </c>
      <c r="B306" s="9" t="s">
        <v>328</v>
      </c>
      <c r="C306" s="19" t="s">
        <v>8</v>
      </c>
      <c r="D306" s="7">
        <v>0</v>
      </c>
      <c r="E306" s="13">
        <v>0.9</v>
      </c>
    </row>
    <row r="307" spans="1:5">
      <c r="A307" s="14" t="s">
        <v>324</v>
      </c>
      <c r="B307" s="9" t="s">
        <v>328</v>
      </c>
      <c r="C307" s="19" t="s">
        <v>8</v>
      </c>
      <c r="D307" s="7">
        <v>505</v>
      </c>
      <c r="E307" s="13">
        <v>0.9</v>
      </c>
    </row>
    <row r="308" spans="1:5" ht="31.5">
      <c r="A308" s="14" t="s">
        <v>327</v>
      </c>
      <c r="B308" s="9" t="s">
        <v>326</v>
      </c>
      <c r="C308" s="19" t="s">
        <v>0</v>
      </c>
      <c r="D308" s="7">
        <v>0</v>
      </c>
      <c r="E308" s="13">
        <v>10030.5</v>
      </c>
    </row>
    <row r="309" spans="1:5" ht="63">
      <c r="A309" s="14" t="s">
        <v>325</v>
      </c>
      <c r="B309" s="9" t="s">
        <v>323</v>
      </c>
      <c r="C309" s="19" t="s">
        <v>0</v>
      </c>
      <c r="D309" s="7">
        <v>0</v>
      </c>
      <c r="E309" s="13">
        <v>908</v>
      </c>
    </row>
    <row r="310" spans="1:5" ht="63">
      <c r="A310" s="14" t="s">
        <v>23</v>
      </c>
      <c r="B310" s="9" t="s">
        <v>323</v>
      </c>
      <c r="C310" s="19" t="s">
        <v>22</v>
      </c>
      <c r="D310" s="7">
        <v>0</v>
      </c>
      <c r="E310" s="13">
        <v>864.8</v>
      </c>
    </row>
    <row r="311" spans="1:5">
      <c r="A311" s="14" t="s">
        <v>324</v>
      </c>
      <c r="B311" s="9" t="s">
        <v>323</v>
      </c>
      <c r="C311" s="19" t="s">
        <v>22</v>
      </c>
      <c r="D311" s="7">
        <v>505</v>
      </c>
      <c r="E311" s="13">
        <v>864.8</v>
      </c>
    </row>
    <row r="312" spans="1:5" ht="31.5">
      <c r="A312" s="14" t="s">
        <v>4</v>
      </c>
      <c r="B312" s="9" t="s">
        <v>323</v>
      </c>
      <c r="C312" s="19" t="s">
        <v>1</v>
      </c>
      <c r="D312" s="7">
        <v>0</v>
      </c>
      <c r="E312" s="13">
        <v>43.2</v>
      </c>
    </row>
    <row r="313" spans="1:5">
      <c r="A313" s="14" t="s">
        <v>324</v>
      </c>
      <c r="B313" s="9" t="s">
        <v>323</v>
      </c>
      <c r="C313" s="19" t="s">
        <v>1</v>
      </c>
      <c r="D313" s="7">
        <v>505</v>
      </c>
      <c r="E313" s="13">
        <v>43.2</v>
      </c>
    </row>
    <row r="314" spans="1:5" ht="31.5">
      <c r="A314" s="14" t="s">
        <v>322</v>
      </c>
      <c r="B314" s="9" t="s">
        <v>321</v>
      </c>
      <c r="C314" s="19" t="s">
        <v>0</v>
      </c>
      <c r="D314" s="7">
        <v>0</v>
      </c>
      <c r="E314" s="13">
        <v>9122.5</v>
      </c>
    </row>
    <row r="315" spans="1:5" ht="31.5">
      <c r="A315" s="14" t="s">
        <v>4</v>
      </c>
      <c r="B315" s="9" t="s">
        <v>321</v>
      </c>
      <c r="C315" s="19" t="s">
        <v>1</v>
      </c>
      <c r="D315" s="7">
        <v>0</v>
      </c>
      <c r="E315" s="13">
        <v>230</v>
      </c>
    </row>
    <row r="316" spans="1:5">
      <c r="A316" s="14" t="s">
        <v>98</v>
      </c>
      <c r="B316" s="9" t="s">
        <v>321</v>
      </c>
      <c r="C316" s="19" t="s">
        <v>1</v>
      </c>
      <c r="D316" s="7">
        <v>1003</v>
      </c>
      <c r="E316" s="13">
        <v>230</v>
      </c>
    </row>
    <row r="317" spans="1:5">
      <c r="A317" s="14" t="s">
        <v>84</v>
      </c>
      <c r="B317" s="9" t="s">
        <v>321</v>
      </c>
      <c r="C317" s="19" t="s">
        <v>82</v>
      </c>
      <c r="D317" s="7">
        <v>0</v>
      </c>
      <c r="E317" s="13">
        <v>8892.5</v>
      </c>
    </row>
    <row r="318" spans="1:5">
      <c r="A318" s="14" t="s">
        <v>98</v>
      </c>
      <c r="B318" s="9" t="s">
        <v>321</v>
      </c>
      <c r="C318" s="19" t="s">
        <v>82</v>
      </c>
      <c r="D318" s="7">
        <v>1003</v>
      </c>
      <c r="E318" s="13">
        <v>8892.5</v>
      </c>
    </row>
    <row r="319" spans="1:5" ht="47.25">
      <c r="A319" s="14" t="s">
        <v>320</v>
      </c>
      <c r="B319" s="9" t="s">
        <v>319</v>
      </c>
      <c r="C319" s="19" t="s">
        <v>0</v>
      </c>
      <c r="D319" s="7">
        <v>0</v>
      </c>
      <c r="E319" s="13">
        <v>100</v>
      </c>
    </row>
    <row r="320" spans="1:5" ht="31.5">
      <c r="A320" s="14" t="s">
        <v>318</v>
      </c>
      <c r="B320" s="9" t="s">
        <v>317</v>
      </c>
      <c r="C320" s="19" t="s">
        <v>0</v>
      </c>
      <c r="D320" s="7">
        <v>0</v>
      </c>
      <c r="E320" s="13">
        <v>100</v>
      </c>
    </row>
    <row r="321" spans="1:5" ht="31.5">
      <c r="A321" s="14" t="s">
        <v>316</v>
      </c>
      <c r="B321" s="9" t="s">
        <v>315</v>
      </c>
      <c r="C321" s="19" t="s">
        <v>0</v>
      </c>
      <c r="D321" s="7">
        <v>0</v>
      </c>
      <c r="E321" s="13">
        <v>100</v>
      </c>
    </row>
    <row r="322" spans="1:5" ht="31.5">
      <c r="A322" s="14" t="s">
        <v>4</v>
      </c>
      <c r="B322" s="9" t="s">
        <v>315</v>
      </c>
      <c r="C322" s="19" t="s">
        <v>1</v>
      </c>
      <c r="D322" s="7">
        <v>0</v>
      </c>
      <c r="E322" s="13">
        <v>100</v>
      </c>
    </row>
    <row r="323" spans="1:5">
      <c r="A323" s="14" t="s">
        <v>183</v>
      </c>
      <c r="B323" s="9" t="s">
        <v>315</v>
      </c>
      <c r="C323" s="19" t="s">
        <v>1</v>
      </c>
      <c r="D323" s="7">
        <v>412</v>
      </c>
      <c r="E323" s="13">
        <v>100</v>
      </c>
    </row>
    <row r="324" spans="1:5" s="26" customFormat="1" ht="47.25">
      <c r="A324" s="16" t="s">
        <v>314</v>
      </c>
      <c r="B324" s="25" t="s">
        <v>313</v>
      </c>
      <c r="C324" s="27" t="s">
        <v>0</v>
      </c>
      <c r="D324" s="24">
        <v>0</v>
      </c>
      <c r="E324" s="15">
        <f>129612.1+1844.9</f>
        <v>131457</v>
      </c>
    </row>
    <row r="325" spans="1:5" ht="63">
      <c r="A325" s="14" t="s">
        <v>312</v>
      </c>
      <c r="B325" s="9" t="s">
        <v>311</v>
      </c>
      <c r="C325" s="19" t="s">
        <v>0</v>
      </c>
      <c r="D325" s="7">
        <v>0</v>
      </c>
      <c r="E325" s="13">
        <v>33879.800000000003</v>
      </c>
    </row>
    <row r="326" spans="1:5" ht="78.75">
      <c r="A326" s="14" t="s">
        <v>310</v>
      </c>
      <c r="B326" s="9" t="s">
        <v>309</v>
      </c>
      <c r="C326" s="19" t="s">
        <v>0</v>
      </c>
      <c r="D326" s="7">
        <v>0</v>
      </c>
      <c r="E326" s="13">
        <v>33866.9</v>
      </c>
    </row>
    <row r="327" spans="1:5" ht="19.5" customHeight="1">
      <c r="A327" s="14" t="s">
        <v>143</v>
      </c>
      <c r="B327" s="9" t="s">
        <v>308</v>
      </c>
      <c r="C327" s="19" t="s">
        <v>0</v>
      </c>
      <c r="D327" s="7">
        <v>0</v>
      </c>
      <c r="E327" s="13">
        <v>103.5</v>
      </c>
    </row>
    <row r="328" spans="1:5" ht="31.5">
      <c r="A328" s="14" t="s">
        <v>4</v>
      </c>
      <c r="B328" s="9" t="s">
        <v>308</v>
      </c>
      <c r="C328" s="19" t="s">
        <v>1</v>
      </c>
      <c r="D328" s="7">
        <v>0</v>
      </c>
      <c r="E328" s="13">
        <v>103.5</v>
      </c>
    </row>
    <row r="329" spans="1:5" ht="31.5">
      <c r="A329" s="14" t="s">
        <v>69</v>
      </c>
      <c r="B329" s="9" t="s">
        <v>308</v>
      </c>
      <c r="C329" s="19" t="s">
        <v>1</v>
      </c>
      <c r="D329" s="7">
        <v>705</v>
      </c>
      <c r="E329" s="13">
        <v>103.5</v>
      </c>
    </row>
    <row r="330" spans="1:5">
      <c r="A330" s="14" t="s">
        <v>24</v>
      </c>
      <c r="B330" s="9" t="s">
        <v>307</v>
      </c>
      <c r="C330" s="19" t="s">
        <v>0</v>
      </c>
      <c r="D330" s="7">
        <v>0</v>
      </c>
      <c r="E330" s="13">
        <v>10214.4</v>
      </c>
    </row>
    <row r="331" spans="1:5" ht="63">
      <c r="A331" s="14" t="s">
        <v>23</v>
      </c>
      <c r="B331" s="9" t="s">
        <v>307</v>
      </c>
      <c r="C331" s="19" t="s">
        <v>22</v>
      </c>
      <c r="D331" s="7">
        <v>0</v>
      </c>
      <c r="E331" s="13">
        <v>8482.7000000000007</v>
      </c>
    </row>
    <row r="332" spans="1:5" ht="34.5" customHeight="1">
      <c r="A332" s="14" t="s">
        <v>21</v>
      </c>
      <c r="B332" s="9" t="s">
        <v>307</v>
      </c>
      <c r="C332" s="19" t="s">
        <v>22</v>
      </c>
      <c r="D332" s="7">
        <v>106</v>
      </c>
      <c r="E332" s="13">
        <v>8482.7000000000007</v>
      </c>
    </row>
    <row r="333" spans="1:5" ht="31.5">
      <c r="A333" s="14" t="s">
        <v>4</v>
      </c>
      <c r="B333" s="9" t="s">
        <v>307</v>
      </c>
      <c r="C333" s="19" t="s">
        <v>1</v>
      </c>
      <c r="D333" s="7">
        <v>0</v>
      </c>
      <c r="E333" s="13">
        <v>1677.2</v>
      </c>
    </row>
    <row r="334" spans="1:5" ht="34.5" customHeight="1">
      <c r="A334" s="14" t="s">
        <v>21</v>
      </c>
      <c r="B334" s="9" t="s">
        <v>307</v>
      </c>
      <c r="C334" s="19" t="s">
        <v>1</v>
      </c>
      <c r="D334" s="7">
        <v>106</v>
      </c>
      <c r="E334" s="13">
        <v>1677.2</v>
      </c>
    </row>
    <row r="335" spans="1:5">
      <c r="A335" s="14" t="s">
        <v>11</v>
      </c>
      <c r="B335" s="9" t="s">
        <v>307</v>
      </c>
      <c r="C335" s="19" t="s">
        <v>8</v>
      </c>
      <c r="D335" s="7">
        <v>0</v>
      </c>
      <c r="E335" s="13">
        <v>54.5</v>
      </c>
    </row>
    <row r="336" spans="1:5" ht="33" customHeight="1">
      <c r="A336" s="14" t="s">
        <v>21</v>
      </c>
      <c r="B336" s="9" t="s">
        <v>307</v>
      </c>
      <c r="C336" s="19" t="s">
        <v>8</v>
      </c>
      <c r="D336" s="7">
        <v>106</v>
      </c>
      <c r="E336" s="13">
        <v>54.5</v>
      </c>
    </row>
    <row r="337" spans="1:5">
      <c r="A337" s="14" t="s">
        <v>141</v>
      </c>
      <c r="B337" s="9" t="s">
        <v>306</v>
      </c>
      <c r="C337" s="19" t="s">
        <v>0</v>
      </c>
      <c r="D337" s="7">
        <v>0</v>
      </c>
      <c r="E337" s="13">
        <v>23549</v>
      </c>
    </row>
    <row r="338" spans="1:5" ht="63">
      <c r="A338" s="14" t="s">
        <v>23</v>
      </c>
      <c r="B338" s="9" t="s">
        <v>306</v>
      </c>
      <c r="C338" s="19" t="s">
        <v>22</v>
      </c>
      <c r="D338" s="7">
        <v>0</v>
      </c>
      <c r="E338" s="13">
        <v>22400.7</v>
      </c>
    </row>
    <row r="339" spans="1:5">
      <c r="A339" s="14" t="s">
        <v>147</v>
      </c>
      <c r="B339" s="9" t="s">
        <v>306</v>
      </c>
      <c r="C339" s="19" t="s">
        <v>22</v>
      </c>
      <c r="D339" s="7">
        <v>113</v>
      </c>
      <c r="E339" s="13">
        <v>22400.7</v>
      </c>
    </row>
    <row r="340" spans="1:5" ht="31.5">
      <c r="A340" s="14" t="s">
        <v>4</v>
      </c>
      <c r="B340" s="9" t="s">
        <v>306</v>
      </c>
      <c r="C340" s="19" t="s">
        <v>1</v>
      </c>
      <c r="D340" s="7">
        <v>0</v>
      </c>
      <c r="E340" s="13">
        <v>1148.2</v>
      </c>
    </row>
    <row r="341" spans="1:5">
      <c r="A341" s="14" t="s">
        <v>147</v>
      </c>
      <c r="B341" s="9" t="s">
        <v>306</v>
      </c>
      <c r="C341" s="19" t="s">
        <v>1</v>
      </c>
      <c r="D341" s="7">
        <v>113</v>
      </c>
      <c r="E341" s="13">
        <v>1148.2</v>
      </c>
    </row>
    <row r="342" spans="1:5">
      <c r="A342" s="14" t="s">
        <v>11</v>
      </c>
      <c r="B342" s="9" t="s">
        <v>306</v>
      </c>
      <c r="C342" s="19" t="s">
        <v>8</v>
      </c>
      <c r="D342" s="7">
        <v>0</v>
      </c>
      <c r="E342" s="13">
        <v>0.1</v>
      </c>
    </row>
    <row r="343" spans="1:5">
      <c r="A343" s="14" t="s">
        <v>147</v>
      </c>
      <c r="B343" s="9" t="s">
        <v>306</v>
      </c>
      <c r="C343" s="19" t="s">
        <v>8</v>
      </c>
      <c r="D343" s="7">
        <v>113</v>
      </c>
      <c r="E343" s="13">
        <v>0.1</v>
      </c>
    </row>
    <row r="344" spans="1:5">
      <c r="A344" s="14" t="s">
        <v>305</v>
      </c>
      <c r="B344" s="9" t="s">
        <v>304</v>
      </c>
      <c r="C344" s="19" t="s">
        <v>0</v>
      </c>
      <c r="D344" s="7">
        <v>0</v>
      </c>
      <c r="E344" s="13">
        <v>12.9</v>
      </c>
    </row>
    <row r="345" spans="1:5">
      <c r="A345" s="14" t="s">
        <v>303</v>
      </c>
      <c r="B345" s="9" t="s">
        <v>300</v>
      </c>
      <c r="C345" s="19" t="s">
        <v>0</v>
      </c>
      <c r="D345" s="7">
        <v>0</v>
      </c>
      <c r="E345" s="13">
        <v>12.9</v>
      </c>
    </row>
    <row r="346" spans="1:5">
      <c r="A346" s="14" t="s">
        <v>302</v>
      </c>
      <c r="B346" s="9" t="s">
        <v>300</v>
      </c>
      <c r="C346" s="19" t="s">
        <v>299</v>
      </c>
      <c r="D346" s="7">
        <v>0</v>
      </c>
      <c r="E346" s="13">
        <v>12.9</v>
      </c>
    </row>
    <row r="347" spans="1:5" ht="31.5">
      <c r="A347" s="14" t="s">
        <v>301</v>
      </c>
      <c r="B347" s="9" t="s">
        <v>300</v>
      </c>
      <c r="C347" s="19" t="s">
        <v>299</v>
      </c>
      <c r="D347" s="7">
        <v>1301</v>
      </c>
      <c r="E347" s="13">
        <v>12.9</v>
      </c>
    </row>
    <row r="348" spans="1:5" ht="63">
      <c r="A348" s="14" t="s">
        <v>298</v>
      </c>
      <c r="B348" s="9" t="s">
        <v>297</v>
      </c>
      <c r="C348" s="19" t="s">
        <v>0</v>
      </c>
      <c r="D348" s="7">
        <v>0</v>
      </c>
      <c r="E348" s="13">
        <f>95732.3+1844.9</f>
        <v>97577.2</v>
      </c>
    </row>
    <row r="349" spans="1:5" ht="31.5">
      <c r="A349" s="14" t="s">
        <v>296</v>
      </c>
      <c r="B349" s="9" t="s">
        <v>295</v>
      </c>
      <c r="C349" s="19" t="s">
        <v>0</v>
      </c>
      <c r="D349" s="7">
        <v>0</v>
      </c>
      <c r="E349" s="13">
        <f>95732.3+1844.9</f>
        <v>97577.2</v>
      </c>
    </row>
    <row r="350" spans="1:5" ht="47.25">
      <c r="A350" s="14" t="s">
        <v>294</v>
      </c>
      <c r="B350" s="9" t="s">
        <v>292</v>
      </c>
      <c r="C350" s="19" t="s">
        <v>0</v>
      </c>
      <c r="D350" s="7">
        <v>0</v>
      </c>
      <c r="E350" s="13">
        <v>14160.9</v>
      </c>
    </row>
    <row r="351" spans="1:5">
      <c r="A351" s="14" t="s">
        <v>288</v>
      </c>
      <c r="B351" s="9" t="s">
        <v>292</v>
      </c>
      <c r="C351" s="19" t="s">
        <v>285</v>
      </c>
      <c r="D351" s="7">
        <v>0</v>
      </c>
      <c r="E351" s="13">
        <v>14160.9</v>
      </c>
    </row>
    <row r="352" spans="1:5">
      <c r="A352" s="14" t="s">
        <v>293</v>
      </c>
      <c r="B352" s="9" t="s">
        <v>292</v>
      </c>
      <c r="C352" s="19" t="s">
        <v>285</v>
      </c>
      <c r="D352" s="7">
        <v>1403</v>
      </c>
      <c r="E352" s="13">
        <v>14160.9</v>
      </c>
    </row>
    <row r="353" spans="1:5" ht="47.25">
      <c r="A353" s="14" t="s">
        <v>291</v>
      </c>
      <c r="B353" s="9" t="s">
        <v>290</v>
      </c>
      <c r="C353" s="19" t="s">
        <v>0</v>
      </c>
      <c r="D353" s="7">
        <v>0</v>
      </c>
      <c r="E353" s="13">
        <f>80676.6+1697.4</f>
        <v>82374</v>
      </c>
    </row>
    <row r="354" spans="1:5">
      <c r="A354" s="14" t="s">
        <v>288</v>
      </c>
      <c r="B354" s="9" t="s">
        <v>290</v>
      </c>
      <c r="C354" s="19" t="s">
        <v>285</v>
      </c>
      <c r="D354" s="7">
        <v>0</v>
      </c>
      <c r="E354" s="13">
        <v>82374</v>
      </c>
    </row>
    <row r="355" spans="1:5" ht="31.5">
      <c r="A355" s="14" t="s">
        <v>287</v>
      </c>
      <c r="B355" s="9" t="s">
        <v>290</v>
      </c>
      <c r="C355" s="19" t="s">
        <v>285</v>
      </c>
      <c r="D355" s="7">
        <v>1401</v>
      </c>
      <c r="E355" s="13">
        <v>82374</v>
      </c>
    </row>
    <row r="356" spans="1:5">
      <c r="A356" s="14" t="s">
        <v>289</v>
      </c>
      <c r="B356" s="9" t="s">
        <v>286</v>
      </c>
      <c r="C356" s="19" t="s">
        <v>0</v>
      </c>
      <c r="D356" s="7">
        <v>0</v>
      </c>
      <c r="E356" s="13">
        <f>806.8+235.5</f>
        <v>1042.3</v>
      </c>
    </row>
    <row r="357" spans="1:5">
      <c r="A357" s="14" t="s">
        <v>288</v>
      </c>
      <c r="B357" s="9" t="s">
        <v>286</v>
      </c>
      <c r="C357" s="19" t="s">
        <v>285</v>
      </c>
      <c r="D357" s="7">
        <v>0</v>
      </c>
      <c r="E357" s="13">
        <f>806.8+235.5</f>
        <v>1042.3</v>
      </c>
    </row>
    <row r="358" spans="1:5" ht="31.5">
      <c r="A358" s="14" t="s">
        <v>287</v>
      </c>
      <c r="B358" s="9" t="s">
        <v>286</v>
      </c>
      <c r="C358" s="19" t="s">
        <v>285</v>
      </c>
      <c r="D358" s="7">
        <v>1401</v>
      </c>
      <c r="E358" s="13">
        <v>1042.3</v>
      </c>
    </row>
    <row r="359" spans="1:5" s="26" customFormat="1" ht="47.25">
      <c r="A359" s="16" t="s">
        <v>284</v>
      </c>
      <c r="B359" s="25" t="s">
        <v>283</v>
      </c>
      <c r="C359" s="27" t="s">
        <v>0</v>
      </c>
      <c r="D359" s="24">
        <v>0</v>
      </c>
      <c r="E359" s="15">
        <v>41851.800000000003</v>
      </c>
    </row>
    <row r="360" spans="1:5" ht="45.75" customHeight="1">
      <c r="A360" s="14" t="s">
        <v>282</v>
      </c>
      <c r="B360" s="9" t="s">
        <v>281</v>
      </c>
      <c r="C360" s="19" t="s">
        <v>0</v>
      </c>
      <c r="D360" s="7">
        <v>0</v>
      </c>
      <c r="E360" s="13">
        <v>2471</v>
      </c>
    </row>
    <row r="361" spans="1:5" ht="31.5">
      <c r="A361" s="14" t="s">
        <v>280</v>
      </c>
      <c r="B361" s="9" t="s">
        <v>279</v>
      </c>
      <c r="C361" s="19" t="s">
        <v>0</v>
      </c>
      <c r="D361" s="7">
        <v>0</v>
      </c>
      <c r="E361" s="13">
        <v>2471</v>
      </c>
    </row>
    <row r="362" spans="1:5">
      <c r="A362" s="14" t="s">
        <v>278</v>
      </c>
      <c r="B362" s="9" t="s">
        <v>277</v>
      </c>
      <c r="C362" s="19" t="s">
        <v>0</v>
      </c>
      <c r="D362" s="7">
        <v>0</v>
      </c>
      <c r="E362" s="13">
        <v>550</v>
      </c>
    </row>
    <row r="363" spans="1:5" ht="31.5">
      <c r="A363" s="14" t="s">
        <v>4</v>
      </c>
      <c r="B363" s="9" t="s">
        <v>277</v>
      </c>
      <c r="C363" s="19" t="s">
        <v>1</v>
      </c>
      <c r="D363" s="7">
        <v>0</v>
      </c>
      <c r="E363" s="13">
        <v>550</v>
      </c>
    </row>
    <row r="364" spans="1:5">
      <c r="A364" s="14" t="s">
        <v>147</v>
      </c>
      <c r="B364" s="9" t="s">
        <v>277</v>
      </c>
      <c r="C364" s="19" t="s">
        <v>1</v>
      </c>
      <c r="D364" s="7">
        <v>113</v>
      </c>
      <c r="E364" s="13">
        <v>550</v>
      </c>
    </row>
    <row r="365" spans="1:5">
      <c r="A365" s="14" t="s">
        <v>276</v>
      </c>
      <c r="B365" s="9" t="s">
        <v>275</v>
      </c>
      <c r="C365" s="19" t="s">
        <v>0</v>
      </c>
      <c r="D365" s="7">
        <v>0</v>
      </c>
      <c r="E365" s="13">
        <v>150</v>
      </c>
    </row>
    <row r="366" spans="1:5" ht="31.5">
      <c r="A366" s="14" t="s">
        <v>4</v>
      </c>
      <c r="B366" s="9" t="s">
        <v>275</v>
      </c>
      <c r="C366" s="19" t="s">
        <v>1</v>
      </c>
      <c r="D366" s="7">
        <v>0</v>
      </c>
      <c r="E366" s="13">
        <v>150</v>
      </c>
    </row>
    <row r="367" spans="1:5">
      <c r="A367" s="14" t="s">
        <v>147</v>
      </c>
      <c r="B367" s="9" t="s">
        <v>275</v>
      </c>
      <c r="C367" s="19" t="s">
        <v>1</v>
      </c>
      <c r="D367" s="7">
        <v>113</v>
      </c>
      <c r="E367" s="13">
        <v>150</v>
      </c>
    </row>
    <row r="368" spans="1:5" ht="47.25">
      <c r="A368" s="14" t="s">
        <v>274</v>
      </c>
      <c r="B368" s="9" t="s">
        <v>273</v>
      </c>
      <c r="C368" s="19" t="s">
        <v>0</v>
      </c>
      <c r="D368" s="7">
        <v>0</v>
      </c>
      <c r="E368" s="13">
        <v>515</v>
      </c>
    </row>
    <row r="369" spans="1:5" ht="31.5">
      <c r="A369" s="14" t="s">
        <v>4</v>
      </c>
      <c r="B369" s="9" t="s">
        <v>273</v>
      </c>
      <c r="C369" s="19" t="s">
        <v>1</v>
      </c>
      <c r="D369" s="7">
        <v>0</v>
      </c>
      <c r="E369" s="13">
        <v>515</v>
      </c>
    </row>
    <row r="370" spans="1:5">
      <c r="A370" s="14" t="s">
        <v>183</v>
      </c>
      <c r="B370" s="9" t="s">
        <v>273</v>
      </c>
      <c r="C370" s="19" t="s">
        <v>1</v>
      </c>
      <c r="D370" s="7">
        <v>412</v>
      </c>
      <c r="E370" s="13">
        <v>515</v>
      </c>
    </row>
    <row r="371" spans="1:5">
      <c r="A371" s="14" t="s">
        <v>272</v>
      </c>
      <c r="B371" s="9" t="s">
        <v>271</v>
      </c>
      <c r="C371" s="19" t="s">
        <v>0</v>
      </c>
      <c r="D371" s="7">
        <v>0</v>
      </c>
      <c r="E371" s="13">
        <v>435.7</v>
      </c>
    </row>
    <row r="372" spans="1:5" ht="31.5">
      <c r="A372" s="14" t="s">
        <v>4</v>
      </c>
      <c r="B372" s="9" t="s">
        <v>271</v>
      </c>
      <c r="C372" s="19" t="s">
        <v>1</v>
      </c>
      <c r="D372" s="7">
        <v>0</v>
      </c>
      <c r="E372" s="13">
        <v>276.39999999999998</v>
      </c>
    </row>
    <row r="373" spans="1:5">
      <c r="A373" s="14" t="s">
        <v>147</v>
      </c>
      <c r="B373" s="9" t="s">
        <v>271</v>
      </c>
      <c r="C373" s="19" t="s">
        <v>1</v>
      </c>
      <c r="D373" s="7">
        <v>113</v>
      </c>
      <c r="E373" s="13">
        <v>276.39999999999998</v>
      </c>
    </row>
    <row r="374" spans="1:5">
      <c r="A374" s="14" t="s">
        <v>11</v>
      </c>
      <c r="B374" s="9" t="s">
        <v>271</v>
      </c>
      <c r="C374" s="19" t="s">
        <v>8</v>
      </c>
      <c r="D374" s="7">
        <v>0</v>
      </c>
      <c r="E374" s="13">
        <v>159.30000000000001</v>
      </c>
    </row>
    <row r="375" spans="1:5">
      <c r="A375" s="14" t="s">
        <v>147</v>
      </c>
      <c r="B375" s="9" t="s">
        <v>271</v>
      </c>
      <c r="C375" s="19" t="s">
        <v>8</v>
      </c>
      <c r="D375" s="7">
        <v>113</v>
      </c>
      <c r="E375" s="13">
        <v>159.30000000000001</v>
      </c>
    </row>
    <row r="376" spans="1:5" ht="31.5">
      <c r="A376" s="14" t="s">
        <v>270</v>
      </c>
      <c r="B376" s="9" t="s">
        <v>268</v>
      </c>
      <c r="C376" s="19" t="s">
        <v>0</v>
      </c>
      <c r="D376" s="7">
        <v>0</v>
      </c>
      <c r="E376" s="13">
        <v>559.5</v>
      </c>
    </row>
    <row r="377" spans="1:5" ht="31.5">
      <c r="A377" s="14" t="s">
        <v>4</v>
      </c>
      <c r="B377" s="9" t="s">
        <v>268</v>
      </c>
      <c r="C377" s="19" t="s">
        <v>1</v>
      </c>
      <c r="D377" s="7">
        <v>0</v>
      </c>
      <c r="E377" s="13">
        <v>501.1</v>
      </c>
    </row>
    <row r="378" spans="1:5">
      <c r="A378" s="14" t="s">
        <v>269</v>
      </c>
      <c r="B378" s="9" t="s">
        <v>268</v>
      </c>
      <c r="C378" s="19" t="s">
        <v>1</v>
      </c>
      <c r="D378" s="7">
        <v>501</v>
      </c>
      <c r="E378" s="13">
        <v>501.1</v>
      </c>
    </row>
    <row r="379" spans="1:5">
      <c r="A379" s="14" t="s">
        <v>11</v>
      </c>
      <c r="B379" s="9" t="s">
        <v>268</v>
      </c>
      <c r="C379" s="19" t="s">
        <v>8</v>
      </c>
      <c r="D379" s="7">
        <v>0</v>
      </c>
      <c r="E379" s="13">
        <v>58.4</v>
      </c>
    </row>
    <row r="380" spans="1:5">
      <c r="A380" s="14" t="s">
        <v>269</v>
      </c>
      <c r="B380" s="9" t="s">
        <v>268</v>
      </c>
      <c r="C380" s="19" t="s">
        <v>8</v>
      </c>
      <c r="D380" s="7">
        <v>501</v>
      </c>
      <c r="E380" s="13">
        <v>58.4</v>
      </c>
    </row>
    <row r="381" spans="1:5">
      <c r="A381" s="14" t="s">
        <v>267</v>
      </c>
      <c r="B381" s="9" t="s">
        <v>265</v>
      </c>
      <c r="C381" s="19" t="s">
        <v>0</v>
      </c>
      <c r="D381" s="7">
        <v>0</v>
      </c>
      <c r="E381" s="13">
        <v>113.9</v>
      </c>
    </row>
    <row r="382" spans="1:5" ht="31.5">
      <c r="A382" s="14" t="s">
        <v>266</v>
      </c>
      <c r="B382" s="9" t="s">
        <v>265</v>
      </c>
      <c r="C382" s="19" t="s">
        <v>264</v>
      </c>
      <c r="D382" s="7">
        <v>0</v>
      </c>
      <c r="E382" s="13">
        <v>113.9</v>
      </c>
    </row>
    <row r="383" spans="1:5">
      <c r="A383" s="14" t="s">
        <v>68</v>
      </c>
      <c r="B383" s="9" t="s">
        <v>265</v>
      </c>
      <c r="C383" s="19" t="s">
        <v>264</v>
      </c>
      <c r="D383" s="7">
        <v>801</v>
      </c>
      <c r="E383" s="13">
        <v>113.9</v>
      </c>
    </row>
    <row r="384" spans="1:5">
      <c r="A384" s="14" t="s">
        <v>263</v>
      </c>
      <c r="B384" s="9" t="s">
        <v>262</v>
      </c>
      <c r="C384" s="19" t="s">
        <v>0</v>
      </c>
      <c r="D384" s="7">
        <v>0</v>
      </c>
      <c r="E384" s="13">
        <v>146.9</v>
      </c>
    </row>
    <row r="385" spans="1:5" ht="31.5">
      <c r="A385" s="14" t="s">
        <v>4</v>
      </c>
      <c r="B385" s="9" t="s">
        <v>262</v>
      </c>
      <c r="C385" s="19" t="s">
        <v>1</v>
      </c>
      <c r="D385" s="7">
        <v>0</v>
      </c>
      <c r="E385" s="13">
        <v>146.9</v>
      </c>
    </row>
    <row r="386" spans="1:5">
      <c r="A386" s="14" t="s">
        <v>147</v>
      </c>
      <c r="B386" s="9" t="s">
        <v>262</v>
      </c>
      <c r="C386" s="19" t="s">
        <v>1</v>
      </c>
      <c r="D386" s="7">
        <v>113</v>
      </c>
      <c r="E386" s="13">
        <v>146.9</v>
      </c>
    </row>
    <row r="387" spans="1:5" ht="63">
      <c r="A387" s="14" t="s">
        <v>261</v>
      </c>
      <c r="B387" s="9" t="s">
        <v>260</v>
      </c>
      <c r="C387" s="19" t="s">
        <v>0</v>
      </c>
      <c r="D387" s="7">
        <v>0</v>
      </c>
      <c r="E387" s="13">
        <v>35280.400000000001</v>
      </c>
    </row>
    <row r="388" spans="1:5" ht="50.25" customHeight="1">
      <c r="A388" s="14" t="s">
        <v>259</v>
      </c>
      <c r="B388" s="9" t="s">
        <v>258</v>
      </c>
      <c r="C388" s="19" t="s">
        <v>0</v>
      </c>
      <c r="D388" s="7">
        <v>0</v>
      </c>
      <c r="E388" s="13">
        <v>31780.400000000001</v>
      </c>
    </row>
    <row r="389" spans="1:5" ht="31.5">
      <c r="A389" s="14" t="s">
        <v>257</v>
      </c>
      <c r="B389" s="9" t="s">
        <v>256</v>
      </c>
      <c r="C389" s="19" t="s">
        <v>0</v>
      </c>
      <c r="D389" s="7">
        <v>0</v>
      </c>
      <c r="E389" s="13">
        <v>22001.7</v>
      </c>
    </row>
    <row r="390" spans="1:5" ht="31.5">
      <c r="A390" s="14" t="s">
        <v>252</v>
      </c>
      <c r="B390" s="9" t="s">
        <v>256</v>
      </c>
      <c r="C390" s="19" t="s">
        <v>250</v>
      </c>
      <c r="D390" s="7">
        <v>0</v>
      </c>
      <c r="E390" s="13">
        <v>22001.7</v>
      </c>
    </row>
    <row r="391" spans="1:5">
      <c r="A391" s="14" t="s">
        <v>147</v>
      </c>
      <c r="B391" s="9" t="s">
        <v>256</v>
      </c>
      <c r="C391" s="19" t="s">
        <v>250</v>
      </c>
      <c r="D391" s="7">
        <v>113</v>
      </c>
      <c r="E391" s="13">
        <v>22001.7</v>
      </c>
    </row>
    <row r="392" spans="1:5" ht="31.5">
      <c r="A392" s="14" t="s">
        <v>255</v>
      </c>
      <c r="B392" s="9" t="s">
        <v>254</v>
      </c>
      <c r="C392" s="19" t="s">
        <v>0</v>
      </c>
      <c r="D392" s="7">
        <v>0</v>
      </c>
      <c r="E392" s="13">
        <v>1252.8</v>
      </c>
    </row>
    <row r="393" spans="1:5" ht="31.5">
      <c r="A393" s="14" t="s">
        <v>252</v>
      </c>
      <c r="B393" s="9" t="s">
        <v>254</v>
      </c>
      <c r="C393" s="19" t="s">
        <v>250</v>
      </c>
      <c r="D393" s="7">
        <v>0</v>
      </c>
      <c r="E393" s="13">
        <v>1252.8</v>
      </c>
    </row>
    <row r="394" spans="1:5">
      <c r="A394" s="14" t="s">
        <v>147</v>
      </c>
      <c r="B394" s="9" t="s">
        <v>254</v>
      </c>
      <c r="C394" s="19" t="s">
        <v>250</v>
      </c>
      <c r="D394" s="7">
        <v>113</v>
      </c>
      <c r="E394" s="13">
        <v>1252.8</v>
      </c>
    </row>
    <row r="395" spans="1:5" ht="47.25">
      <c r="A395" s="14" t="s">
        <v>253</v>
      </c>
      <c r="B395" s="9" t="s">
        <v>251</v>
      </c>
      <c r="C395" s="19" t="s">
        <v>0</v>
      </c>
      <c r="D395" s="7">
        <v>0</v>
      </c>
      <c r="E395" s="13">
        <v>8525.9</v>
      </c>
    </row>
    <row r="396" spans="1:5" ht="31.5">
      <c r="A396" s="14" t="s">
        <v>252</v>
      </c>
      <c r="B396" s="9" t="s">
        <v>251</v>
      </c>
      <c r="C396" s="19" t="s">
        <v>250</v>
      </c>
      <c r="D396" s="7">
        <v>0</v>
      </c>
      <c r="E396" s="13">
        <v>8525.9</v>
      </c>
    </row>
    <row r="397" spans="1:5">
      <c r="A397" s="14" t="s">
        <v>171</v>
      </c>
      <c r="B397" s="9" t="s">
        <v>251</v>
      </c>
      <c r="C397" s="19" t="s">
        <v>250</v>
      </c>
      <c r="D397" s="7">
        <v>409</v>
      </c>
      <c r="E397" s="13">
        <v>8525.9</v>
      </c>
    </row>
    <row r="398" spans="1:5" ht="47.25">
      <c r="A398" s="14" t="s">
        <v>249</v>
      </c>
      <c r="B398" s="9" t="s">
        <v>248</v>
      </c>
      <c r="C398" s="19" t="s">
        <v>0</v>
      </c>
      <c r="D398" s="7">
        <v>0</v>
      </c>
      <c r="E398" s="13">
        <v>3500</v>
      </c>
    </row>
    <row r="399" spans="1:5" ht="31.5">
      <c r="A399" s="14" t="s">
        <v>247</v>
      </c>
      <c r="B399" s="9" t="s">
        <v>245</v>
      </c>
      <c r="C399" s="19" t="s">
        <v>0</v>
      </c>
      <c r="D399" s="7">
        <v>0</v>
      </c>
      <c r="E399" s="13">
        <v>3500</v>
      </c>
    </row>
    <row r="400" spans="1:5">
      <c r="A400" s="14" t="s">
        <v>11</v>
      </c>
      <c r="B400" s="9" t="s">
        <v>245</v>
      </c>
      <c r="C400" s="19" t="s">
        <v>8</v>
      </c>
      <c r="D400" s="7">
        <v>0</v>
      </c>
      <c r="E400" s="13">
        <v>3500</v>
      </c>
    </row>
    <row r="401" spans="1:5">
      <c r="A401" s="14" t="s">
        <v>246</v>
      </c>
      <c r="B401" s="9" t="s">
        <v>245</v>
      </c>
      <c r="C401" s="19" t="s">
        <v>8</v>
      </c>
      <c r="D401" s="7">
        <v>1202</v>
      </c>
      <c r="E401" s="13">
        <v>3500</v>
      </c>
    </row>
    <row r="402" spans="1:5" ht="47.25">
      <c r="A402" s="14" t="s">
        <v>244</v>
      </c>
      <c r="B402" s="9" t="s">
        <v>243</v>
      </c>
      <c r="C402" s="19" t="s">
        <v>0</v>
      </c>
      <c r="D402" s="7">
        <v>0</v>
      </c>
      <c r="E402" s="13">
        <v>4100.3999999999996</v>
      </c>
    </row>
    <row r="403" spans="1:5" ht="31.5">
      <c r="A403" s="14" t="s">
        <v>242</v>
      </c>
      <c r="B403" s="9" t="s">
        <v>241</v>
      </c>
      <c r="C403" s="19" t="s">
        <v>0</v>
      </c>
      <c r="D403" s="7">
        <v>0</v>
      </c>
      <c r="E403" s="13">
        <v>4100.3999999999996</v>
      </c>
    </row>
    <row r="404" spans="1:5" ht="20.25" customHeight="1">
      <c r="A404" s="14" t="s">
        <v>143</v>
      </c>
      <c r="B404" s="9" t="s">
        <v>240</v>
      </c>
      <c r="C404" s="19" t="s">
        <v>0</v>
      </c>
      <c r="D404" s="7">
        <v>0</v>
      </c>
      <c r="E404" s="13">
        <v>15.5</v>
      </c>
    </row>
    <row r="405" spans="1:5" ht="31.5">
      <c r="A405" s="14" t="s">
        <v>4</v>
      </c>
      <c r="B405" s="9" t="s">
        <v>240</v>
      </c>
      <c r="C405" s="19" t="s">
        <v>1</v>
      </c>
      <c r="D405" s="7">
        <v>0</v>
      </c>
      <c r="E405" s="13">
        <v>15.5</v>
      </c>
    </row>
    <row r="406" spans="1:5" ht="31.5">
      <c r="A406" s="14" t="s">
        <v>69</v>
      </c>
      <c r="B406" s="9" t="s">
        <v>240</v>
      </c>
      <c r="C406" s="19" t="s">
        <v>1</v>
      </c>
      <c r="D406" s="7">
        <v>705</v>
      </c>
      <c r="E406" s="13">
        <v>15.5</v>
      </c>
    </row>
    <row r="407" spans="1:5" ht="23.25" customHeight="1">
      <c r="A407" s="14" t="s">
        <v>208</v>
      </c>
      <c r="B407" s="9" t="s">
        <v>239</v>
      </c>
      <c r="C407" s="19" t="s">
        <v>0</v>
      </c>
      <c r="D407" s="7">
        <v>0</v>
      </c>
      <c r="E407" s="13">
        <v>4084.9</v>
      </c>
    </row>
    <row r="408" spans="1:5" ht="63">
      <c r="A408" s="14" t="s">
        <v>23</v>
      </c>
      <c r="B408" s="9" t="s">
        <v>239</v>
      </c>
      <c r="C408" s="19" t="s">
        <v>22</v>
      </c>
      <c r="D408" s="7">
        <v>0</v>
      </c>
      <c r="E408" s="13">
        <v>3983.5</v>
      </c>
    </row>
    <row r="409" spans="1:5">
      <c r="A409" s="14" t="s">
        <v>147</v>
      </c>
      <c r="B409" s="9" t="s">
        <v>239</v>
      </c>
      <c r="C409" s="19" t="s">
        <v>22</v>
      </c>
      <c r="D409" s="7">
        <v>113</v>
      </c>
      <c r="E409" s="13">
        <v>3983.5</v>
      </c>
    </row>
    <row r="410" spans="1:5" ht="31.5">
      <c r="A410" s="14" t="s">
        <v>4</v>
      </c>
      <c r="B410" s="9" t="s">
        <v>239</v>
      </c>
      <c r="C410" s="19" t="s">
        <v>1</v>
      </c>
      <c r="D410" s="7">
        <v>0</v>
      </c>
      <c r="E410" s="13">
        <v>100.5</v>
      </c>
    </row>
    <row r="411" spans="1:5">
      <c r="A411" s="14" t="s">
        <v>147</v>
      </c>
      <c r="B411" s="9" t="s">
        <v>239</v>
      </c>
      <c r="C411" s="19" t="s">
        <v>1</v>
      </c>
      <c r="D411" s="7">
        <v>113</v>
      </c>
      <c r="E411" s="13">
        <v>100.5</v>
      </c>
    </row>
    <row r="412" spans="1:5">
      <c r="A412" s="14" t="s">
        <v>11</v>
      </c>
      <c r="B412" s="9" t="s">
        <v>239</v>
      </c>
      <c r="C412" s="19" t="s">
        <v>8</v>
      </c>
      <c r="D412" s="7">
        <v>0</v>
      </c>
      <c r="E412" s="13">
        <v>0.9</v>
      </c>
    </row>
    <row r="413" spans="1:5">
      <c r="A413" s="14" t="s">
        <v>147</v>
      </c>
      <c r="B413" s="9" t="s">
        <v>239</v>
      </c>
      <c r="C413" s="19" t="s">
        <v>8</v>
      </c>
      <c r="D413" s="7">
        <v>113</v>
      </c>
      <c r="E413" s="13">
        <v>0.9</v>
      </c>
    </row>
    <row r="414" spans="1:5" s="26" customFormat="1" ht="47.25">
      <c r="A414" s="16" t="s">
        <v>238</v>
      </c>
      <c r="B414" s="25" t="s">
        <v>237</v>
      </c>
      <c r="C414" s="27" t="s">
        <v>0</v>
      </c>
      <c r="D414" s="24">
        <v>0</v>
      </c>
      <c r="E414" s="15">
        <v>47700.6</v>
      </c>
    </row>
    <row r="415" spans="1:5" ht="31.5">
      <c r="A415" s="14" t="s">
        <v>236</v>
      </c>
      <c r="B415" s="9" t="s">
        <v>235</v>
      </c>
      <c r="C415" s="19" t="s">
        <v>0</v>
      </c>
      <c r="D415" s="7">
        <v>0</v>
      </c>
      <c r="E415" s="13">
        <v>47690.6</v>
      </c>
    </row>
    <row r="416" spans="1:5" ht="47.25">
      <c r="A416" s="14" t="s">
        <v>234</v>
      </c>
      <c r="B416" s="9" t="s">
        <v>233</v>
      </c>
      <c r="C416" s="19" t="s">
        <v>0</v>
      </c>
      <c r="D416" s="7">
        <v>0</v>
      </c>
      <c r="E416" s="13">
        <v>99</v>
      </c>
    </row>
    <row r="417" spans="1:5" ht="31.5">
      <c r="A417" s="14" t="s">
        <v>232</v>
      </c>
      <c r="B417" s="9" t="s">
        <v>231</v>
      </c>
      <c r="C417" s="19" t="s">
        <v>0</v>
      </c>
      <c r="D417" s="7">
        <v>0</v>
      </c>
      <c r="E417" s="13">
        <v>10</v>
      </c>
    </row>
    <row r="418" spans="1:5" ht="31.5">
      <c r="A418" s="14" t="s">
        <v>4</v>
      </c>
      <c r="B418" s="9" t="s">
        <v>231</v>
      </c>
      <c r="C418" s="19" t="s">
        <v>1</v>
      </c>
      <c r="D418" s="7">
        <v>0</v>
      </c>
      <c r="E418" s="13">
        <v>10</v>
      </c>
    </row>
    <row r="419" spans="1:5" ht="31.5">
      <c r="A419" s="14" t="s">
        <v>69</v>
      </c>
      <c r="B419" s="9" t="s">
        <v>231</v>
      </c>
      <c r="C419" s="19" t="s">
        <v>1</v>
      </c>
      <c r="D419" s="7">
        <v>705</v>
      </c>
      <c r="E419" s="13">
        <v>10</v>
      </c>
    </row>
    <row r="420" spans="1:5" ht="31.5">
      <c r="A420" s="14" t="s">
        <v>230</v>
      </c>
      <c r="B420" s="9" t="s">
        <v>229</v>
      </c>
      <c r="C420" s="19" t="s">
        <v>0</v>
      </c>
      <c r="D420" s="7">
        <v>0</v>
      </c>
      <c r="E420" s="13">
        <v>77</v>
      </c>
    </row>
    <row r="421" spans="1:5" ht="31.5">
      <c r="A421" s="14" t="s">
        <v>4</v>
      </c>
      <c r="B421" s="9" t="s">
        <v>229</v>
      </c>
      <c r="C421" s="19" t="s">
        <v>1</v>
      </c>
      <c r="D421" s="7">
        <v>0</v>
      </c>
      <c r="E421" s="13">
        <v>77</v>
      </c>
    </row>
    <row r="422" spans="1:5" ht="31.5">
      <c r="A422" s="14" t="s">
        <v>69</v>
      </c>
      <c r="B422" s="9" t="s">
        <v>229</v>
      </c>
      <c r="C422" s="19" t="s">
        <v>1</v>
      </c>
      <c r="D422" s="7">
        <v>705</v>
      </c>
      <c r="E422" s="13">
        <v>77</v>
      </c>
    </row>
    <row r="423" spans="1:5" ht="47.25">
      <c r="A423" s="14" t="s">
        <v>228</v>
      </c>
      <c r="B423" s="9" t="s">
        <v>227</v>
      </c>
      <c r="C423" s="19" t="s">
        <v>0</v>
      </c>
      <c r="D423" s="7">
        <v>0</v>
      </c>
      <c r="E423" s="13">
        <v>12</v>
      </c>
    </row>
    <row r="424" spans="1:5" ht="31.5">
      <c r="A424" s="14" t="s">
        <v>4</v>
      </c>
      <c r="B424" s="9" t="s">
        <v>227</v>
      </c>
      <c r="C424" s="19" t="s">
        <v>1</v>
      </c>
      <c r="D424" s="7">
        <v>0</v>
      </c>
      <c r="E424" s="13">
        <v>12</v>
      </c>
    </row>
    <row r="425" spans="1:5" ht="31.5">
      <c r="A425" s="14" t="s">
        <v>69</v>
      </c>
      <c r="B425" s="9" t="s">
        <v>227</v>
      </c>
      <c r="C425" s="19" t="s">
        <v>1</v>
      </c>
      <c r="D425" s="7">
        <v>705</v>
      </c>
      <c r="E425" s="13">
        <v>12</v>
      </c>
    </row>
    <row r="426" spans="1:5" ht="31.5">
      <c r="A426" s="14" t="s">
        <v>226</v>
      </c>
      <c r="B426" s="9" t="s">
        <v>225</v>
      </c>
      <c r="C426" s="19" t="s">
        <v>0</v>
      </c>
      <c r="D426" s="7">
        <v>0</v>
      </c>
      <c r="E426" s="13">
        <v>4962.3999999999996</v>
      </c>
    </row>
    <row r="427" spans="1:5" ht="94.5">
      <c r="A427" s="14" t="s">
        <v>224</v>
      </c>
      <c r="B427" s="9" t="s">
        <v>222</v>
      </c>
      <c r="C427" s="19" t="s">
        <v>0</v>
      </c>
      <c r="D427" s="7">
        <v>0</v>
      </c>
      <c r="E427" s="13">
        <v>4962.3999999999996</v>
      </c>
    </row>
    <row r="428" spans="1:5">
      <c r="A428" s="14" t="s">
        <v>84</v>
      </c>
      <c r="B428" s="9" t="s">
        <v>222</v>
      </c>
      <c r="C428" s="19" t="s">
        <v>82</v>
      </c>
      <c r="D428" s="7">
        <v>0</v>
      </c>
      <c r="E428" s="13">
        <v>4962.3999999999996</v>
      </c>
    </row>
    <row r="429" spans="1:5">
      <c r="A429" s="14" t="s">
        <v>223</v>
      </c>
      <c r="B429" s="9" t="s">
        <v>222</v>
      </c>
      <c r="C429" s="19" t="s">
        <v>82</v>
      </c>
      <c r="D429" s="7">
        <v>1001</v>
      </c>
      <c r="E429" s="13">
        <v>4962.3999999999996</v>
      </c>
    </row>
    <row r="430" spans="1:5" ht="32.25" customHeight="1">
      <c r="A430" s="14" t="s">
        <v>221</v>
      </c>
      <c r="B430" s="9" t="s">
        <v>220</v>
      </c>
      <c r="C430" s="19" t="s">
        <v>0</v>
      </c>
      <c r="D430" s="7">
        <v>0</v>
      </c>
      <c r="E430" s="13">
        <v>1304.9000000000001</v>
      </c>
    </row>
    <row r="431" spans="1:5" ht="63">
      <c r="A431" s="14" t="s">
        <v>219</v>
      </c>
      <c r="B431" s="9" t="s">
        <v>218</v>
      </c>
      <c r="C431" s="19" t="s">
        <v>0</v>
      </c>
      <c r="D431" s="7">
        <v>0</v>
      </c>
      <c r="E431" s="13">
        <v>1304.9000000000001</v>
      </c>
    </row>
    <row r="432" spans="1:5">
      <c r="A432" s="14" t="s">
        <v>84</v>
      </c>
      <c r="B432" s="9" t="s">
        <v>218</v>
      </c>
      <c r="C432" s="19" t="s">
        <v>82</v>
      </c>
      <c r="D432" s="7">
        <v>0</v>
      </c>
      <c r="E432" s="13">
        <v>1304.9000000000001</v>
      </c>
    </row>
    <row r="433" spans="1:5">
      <c r="A433" s="14" t="s">
        <v>147</v>
      </c>
      <c r="B433" s="9" t="s">
        <v>218</v>
      </c>
      <c r="C433" s="19" t="s">
        <v>82</v>
      </c>
      <c r="D433" s="7">
        <v>113</v>
      </c>
      <c r="E433" s="13">
        <v>1304.9000000000001</v>
      </c>
    </row>
    <row r="434" spans="1:5">
      <c r="A434" s="14" t="s">
        <v>217</v>
      </c>
      <c r="B434" s="9" t="s">
        <v>216</v>
      </c>
      <c r="C434" s="19" t="s">
        <v>0</v>
      </c>
      <c r="D434" s="7">
        <v>0</v>
      </c>
      <c r="E434" s="13">
        <v>136.19999999999999</v>
      </c>
    </row>
    <row r="435" spans="1:5" ht="31.5">
      <c r="A435" s="14" t="s">
        <v>215</v>
      </c>
      <c r="B435" s="9" t="s">
        <v>214</v>
      </c>
      <c r="C435" s="19" t="s">
        <v>0</v>
      </c>
      <c r="D435" s="7">
        <v>0</v>
      </c>
      <c r="E435" s="13">
        <v>136.19999999999999</v>
      </c>
    </row>
    <row r="436" spans="1:5">
      <c r="A436" s="14" t="s">
        <v>11</v>
      </c>
      <c r="B436" s="9" t="s">
        <v>214</v>
      </c>
      <c r="C436" s="19" t="s">
        <v>8</v>
      </c>
      <c r="D436" s="7">
        <v>0</v>
      </c>
      <c r="E436" s="13">
        <v>136.19999999999999</v>
      </c>
    </row>
    <row r="437" spans="1:5">
      <c r="A437" s="14" t="s">
        <v>147</v>
      </c>
      <c r="B437" s="9" t="s">
        <v>214</v>
      </c>
      <c r="C437" s="19" t="s">
        <v>8</v>
      </c>
      <c r="D437" s="7">
        <v>113</v>
      </c>
      <c r="E437" s="13">
        <v>136.19999999999999</v>
      </c>
    </row>
    <row r="438" spans="1:5" ht="31.5">
      <c r="A438" s="14" t="s">
        <v>213</v>
      </c>
      <c r="B438" s="9" t="s">
        <v>212</v>
      </c>
      <c r="C438" s="19" t="s">
        <v>0</v>
      </c>
      <c r="D438" s="7">
        <v>0</v>
      </c>
      <c r="E438" s="13">
        <v>34665</v>
      </c>
    </row>
    <row r="439" spans="1:5" ht="18.75" customHeight="1">
      <c r="A439" s="14" t="s">
        <v>208</v>
      </c>
      <c r="B439" s="9" t="s">
        <v>211</v>
      </c>
      <c r="C439" s="19" t="s">
        <v>0</v>
      </c>
      <c r="D439" s="7">
        <v>0</v>
      </c>
      <c r="E439" s="13">
        <v>34665</v>
      </c>
    </row>
    <row r="440" spans="1:5" ht="63">
      <c r="A440" s="14" t="s">
        <v>23</v>
      </c>
      <c r="B440" s="9" t="s">
        <v>211</v>
      </c>
      <c r="C440" s="19" t="s">
        <v>22</v>
      </c>
      <c r="D440" s="7">
        <v>0</v>
      </c>
      <c r="E440" s="13">
        <v>32001.7</v>
      </c>
    </row>
    <row r="441" spans="1:5" ht="47.25">
      <c r="A441" s="14" t="s">
        <v>71</v>
      </c>
      <c r="B441" s="9" t="s">
        <v>211</v>
      </c>
      <c r="C441" s="19" t="s">
        <v>22</v>
      </c>
      <c r="D441" s="7">
        <v>104</v>
      </c>
      <c r="E441" s="13">
        <v>32001.7</v>
      </c>
    </row>
    <row r="442" spans="1:5" ht="31.5">
      <c r="A442" s="14" t="s">
        <v>4</v>
      </c>
      <c r="B442" s="9" t="s">
        <v>211</v>
      </c>
      <c r="C442" s="19" t="s">
        <v>1</v>
      </c>
      <c r="D442" s="7">
        <v>0</v>
      </c>
      <c r="E442" s="13">
        <v>2559.3000000000002</v>
      </c>
    </row>
    <row r="443" spans="1:5" ht="47.25">
      <c r="A443" s="14" t="s">
        <v>71</v>
      </c>
      <c r="B443" s="9" t="s">
        <v>211</v>
      </c>
      <c r="C443" s="19" t="s">
        <v>1</v>
      </c>
      <c r="D443" s="7">
        <v>104</v>
      </c>
      <c r="E443" s="13">
        <v>2559.3000000000002</v>
      </c>
    </row>
    <row r="444" spans="1:5">
      <c r="A444" s="14" t="s">
        <v>84</v>
      </c>
      <c r="B444" s="9" t="s">
        <v>211</v>
      </c>
      <c r="C444" s="19" t="s">
        <v>82</v>
      </c>
      <c r="D444" s="7">
        <v>0</v>
      </c>
      <c r="E444" s="13">
        <v>80</v>
      </c>
    </row>
    <row r="445" spans="1:5" ht="47.25">
      <c r="A445" s="14" t="s">
        <v>71</v>
      </c>
      <c r="B445" s="9" t="s">
        <v>211</v>
      </c>
      <c r="C445" s="19" t="s">
        <v>82</v>
      </c>
      <c r="D445" s="7">
        <v>104</v>
      </c>
      <c r="E445" s="13">
        <v>80</v>
      </c>
    </row>
    <row r="446" spans="1:5">
      <c r="A446" s="14" t="s">
        <v>11</v>
      </c>
      <c r="B446" s="9" t="s">
        <v>211</v>
      </c>
      <c r="C446" s="19" t="s">
        <v>8</v>
      </c>
      <c r="D446" s="7">
        <v>0</v>
      </c>
      <c r="E446" s="13">
        <v>24</v>
      </c>
    </row>
    <row r="447" spans="1:5" ht="47.25">
      <c r="A447" s="14" t="s">
        <v>71</v>
      </c>
      <c r="B447" s="9" t="s">
        <v>211</v>
      </c>
      <c r="C447" s="19" t="s">
        <v>8</v>
      </c>
      <c r="D447" s="7">
        <v>104</v>
      </c>
      <c r="E447" s="13">
        <v>24</v>
      </c>
    </row>
    <row r="448" spans="1:5" ht="31.5">
      <c r="A448" s="14" t="s">
        <v>210</v>
      </c>
      <c r="B448" s="9" t="s">
        <v>209</v>
      </c>
      <c r="C448" s="19" t="s">
        <v>0</v>
      </c>
      <c r="D448" s="7">
        <v>0</v>
      </c>
      <c r="E448" s="13">
        <v>2617.8000000000002</v>
      </c>
    </row>
    <row r="449" spans="1:5" ht="31.5">
      <c r="A449" s="14" t="s">
        <v>208</v>
      </c>
      <c r="B449" s="9" t="s">
        <v>206</v>
      </c>
      <c r="C449" s="19" t="s">
        <v>0</v>
      </c>
      <c r="D449" s="7">
        <v>0</v>
      </c>
      <c r="E449" s="13">
        <v>2617.8000000000002</v>
      </c>
    </row>
    <row r="450" spans="1:5" ht="63">
      <c r="A450" s="14" t="s">
        <v>23</v>
      </c>
      <c r="B450" s="9" t="s">
        <v>206</v>
      </c>
      <c r="C450" s="19" t="s">
        <v>22</v>
      </c>
      <c r="D450" s="7">
        <v>0</v>
      </c>
      <c r="E450" s="13">
        <v>2617.8000000000002</v>
      </c>
    </row>
    <row r="451" spans="1:5" ht="31.5">
      <c r="A451" s="14" t="s">
        <v>207</v>
      </c>
      <c r="B451" s="9" t="s">
        <v>206</v>
      </c>
      <c r="C451" s="19" t="s">
        <v>22</v>
      </c>
      <c r="D451" s="7">
        <v>102</v>
      </c>
      <c r="E451" s="13">
        <v>2617.8000000000002</v>
      </c>
    </row>
    <row r="452" spans="1:5" ht="31.5">
      <c r="A452" s="14" t="s">
        <v>205</v>
      </c>
      <c r="B452" s="9" t="s">
        <v>204</v>
      </c>
      <c r="C452" s="19" t="s">
        <v>0</v>
      </c>
      <c r="D452" s="7">
        <v>0</v>
      </c>
      <c r="E452" s="13">
        <v>3905.3</v>
      </c>
    </row>
    <row r="453" spans="1:5" ht="47.25">
      <c r="A453" s="14" t="s">
        <v>203</v>
      </c>
      <c r="B453" s="9" t="s">
        <v>201</v>
      </c>
      <c r="C453" s="19" t="s">
        <v>0</v>
      </c>
      <c r="D453" s="7">
        <v>0</v>
      </c>
      <c r="E453" s="13">
        <v>93.3</v>
      </c>
    </row>
    <row r="454" spans="1:5" ht="31.5">
      <c r="A454" s="14" t="s">
        <v>4</v>
      </c>
      <c r="B454" s="9" t="s">
        <v>201</v>
      </c>
      <c r="C454" s="19" t="s">
        <v>1</v>
      </c>
      <c r="D454" s="7">
        <v>0</v>
      </c>
      <c r="E454" s="13">
        <v>93.3</v>
      </c>
    </row>
    <row r="455" spans="1:5">
      <c r="A455" s="14" t="s">
        <v>202</v>
      </c>
      <c r="B455" s="9" t="s">
        <v>201</v>
      </c>
      <c r="C455" s="19" t="s">
        <v>1</v>
      </c>
      <c r="D455" s="7">
        <v>105</v>
      </c>
      <c r="E455" s="13">
        <v>93.3</v>
      </c>
    </row>
    <row r="456" spans="1:5" ht="63">
      <c r="A456" s="14" t="s">
        <v>200</v>
      </c>
      <c r="B456" s="9" t="s">
        <v>199</v>
      </c>
      <c r="C456" s="19" t="s">
        <v>0</v>
      </c>
      <c r="D456" s="7">
        <v>0</v>
      </c>
      <c r="E456" s="13">
        <v>1268.5</v>
      </c>
    </row>
    <row r="457" spans="1:5" ht="63">
      <c r="A457" s="14" t="s">
        <v>23</v>
      </c>
      <c r="B457" s="9" t="s">
        <v>199</v>
      </c>
      <c r="C457" s="19" t="s">
        <v>22</v>
      </c>
      <c r="D457" s="7">
        <v>0</v>
      </c>
      <c r="E457" s="13">
        <v>1162.7</v>
      </c>
    </row>
    <row r="458" spans="1:5" ht="47.25">
      <c r="A458" s="14" t="s">
        <v>71</v>
      </c>
      <c r="B458" s="9" t="s">
        <v>199</v>
      </c>
      <c r="C458" s="19" t="s">
        <v>22</v>
      </c>
      <c r="D458" s="7">
        <v>104</v>
      </c>
      <c r="E458" s="13">
        <v>1162.7</v>
      </c>
    </row>
    <row r="459" spans="1:5" ht="31.5">
      <c r="A459" s="14" t="s">
        <v>4</v>
      </c>
      <c r="B459" s="9" t="s">
        <v>199</v>
      </c>
      <c r="C459" s="19" t="s">
        <v>1</v>
      </c>
      <c r="D459" s="7">
        <v>0</v>
      </c>
      <c r="E459" s="13">
        <v>105.8</v>
      </c>
    </row>
    <row r="460" spans="1:5" ht="47.25">
      <c r="A460" s="14" t="s">
        <v>71</v>
      </c>
      <c r="B460" s="9" t="s">
        <v>199</v>
      </c>
      <c r="C460" s="19" t="s">
        <v>1</v>
      </c>
      <c r="D460" s="7">
        <v>104</v>
      </c>
      <c r="E460" s="13">
        <v>105.8</v>
      </c>
    </row>
    <row r="461" spans="1:5" ht="63">
      <c r="A461" s="14" t="s">
        <v>198</v>
      </c>
      <c r="B461" s="9" t="s">
        <v>197</v>
      </c>
      <c r="C461" s="19" t="s">
        <v>0</v>
      </c>
      <c r="D461" s="7">
        <v>0</v>
      </c>
      <c r="E461" s="13">
        <v>1247.5999999999999</v>
      </c>
    </row>
    <row r="462" spans="1:5" ht="63">
      <c r="A462" s="14" t="s">
        <v>23</v>
      </c>
      <c r="B462" s="9" t="s">
        <v>197</v>
      </c>
      <c r="C462" s="19" t="s">
        <v>22</v>
      </c>
      <c r="D462" s="7">
        <v>0</v>
      </c>
      <c r="E462" s="13">
        <v>1019.1</v>
      </c>
    </row>
    <row r="463" spans="1:5" ht="47.25">
      <c r="A463" s="14" t="s">
        <v>71</v>
      </c>
      <c r="B463" s="9" t="s">
        <v>197</v>
      </c>
      <c r="C463" s="19" t="s">
        <v>22</v>
      </c>
      <c r="D463" s="7">
        <v>104</v>
      </c>
      <c r="E463" s="13">
        <v>1019.1</v>
      </c>
    </row>
    <row r="464" spans="1:5" ht="31.5">
      <c r="A464" s="14" t="s">
        <v>4</v>
      </c>
      <c r="B464" s="9" t="s">
        <v>197</v>
      </c>
      <c r="C464" s="19" t="s">
        <v>1</v>
      </c>
      <c r="D464" s="7">
        <v>0</v>
      </c>
      <c r="E464" s="13">
        <v>228.5</v>
      </c>
    </row>
    <row r="465" spans="1:5" ht="47.25">
      <c r="A465" s="14" t="s">
        <v>71</v>
      </c>
      <c r="B465" s="9" t="s">
        <v>197</v>
      </c>
      <c r="C465" s="19" t="s">
        <v>1</v>
      </c>
      <c r="D465" s="7">
        <v>104</v>
      </c>
      <c r="E465" s="13">
        <v>228.5</v>
      </c>
    </row>
    <row r="466" spans="1:5" ht="31.5">
      <c r="A466" s="14" t="s">
        <v>196</v>
      </c>
      <c r="B466" s="9" t="s">
        <v>195</v>
      </c>
      <c r="C466" s="19" t="s">
        <v>0</v>
      </c>
      <c r="D466" s="7">
        <v>0</v>
      </c>
      <c r="E466" s="13">
        <v>629.6</v>
      </c>
    </row>
    <row r="467" spans="1:5" ht="63">
      <c r="A467" s="14" t="s">
        <v>23</v>
      </c>
      <c r="B467" s="9" t="s">
        <v>195</v>
      </c>
      <c r="C467" s="19" t="s">
        <v>22</v>
      </c>
      <c r="D467" s="7">
        <v>0</v>
      </c>
      <c r="E467" s="13">
        <v>582.29999999999995</v>
      </c>
    </row>
    <row r="468" spans="1:5" ht="47.25">
      <c r="A468" s="14" t="s">
        <v>71</v>
      </c>
      <c r="B468" s="9" t="s">
        <v>195</v>
      </c>
      <c r="C468" s="19" t="s">
        <v>22</v>
      </c>
      <c r="D468" s="7">
        <v>104</v>
      </c>
      <c r="E468" s="13">
        <v>582.29999999999995</v>
      </c>
    </row>
    <row r="469" spans="1:5" ht="31.5">
      <c r="A469" s="14" t="s">
        <v>4</v>
      </c>
      <c r="B469" s="9" t="s">
        <v>195</v>
      </c>
      <c r="C469" s="19" t="s">
        <v>1</v>
      </c>
      <c r="D469" s="7">
        <v>0</v>
      </c>
      <c r="E469" s="13">
        <v>47.3</v>
      </c>
    </row>
    <row r="470" spans="1:5" ht="47.25">
      <c r="A470" s="14" t="s">
        <v>71</v>
      </c>
      <c r="B470" s="9" t="s">
        <v>195</v>
      </c>
      <c r="C470" s="19" t="s">
        <v>1</v>
      </c>
      <c r="D470" s="7">
        <v>104</v>
      </c>
      <c r="E470" s="13">
        <v>47.3</v>
      </c>
    </row>
    <row r="471" spans="1:5" ht="47.25">
      <c r="A471" s="14" t="s">
        <v>194</v>
      </c>
      <c r="B471" s="9" t="s">
        <v>193</v>
      </c>
      <c r="C471" s="19" t="s">
        <v>0</v>
      </c>
      <c r="D471" s="7">
        <v>0</v>
      </c>
      <c r="E471" s="13">
        <v>629.6</v>
      </c>
    </row>
    <row r="472" spans="1:5" ht="63">
      <c r="A472" s="14" t="s">
        <v>23</v>
      </c>
      <c r="B472" s="9" t="s">
        <v>193</v>
      </c>
      <c r="C472" s="19" t="s">
        <v>22</v>
      </c>
      <c r="D472" s="7">
        <v>0</v>
      </c>
      <c r="E472" s="13">
        <v>576.6</v>
      </c>
    </row>
    <row r="473" spans="1:5" ht="47.25">
      <c r="A473" s="14" t="s">
        <v>71</v>
      </c>
      <c r="B473" s="9" t="s">
        <v>193</v>
      </c>
      <c r="C473" s="19" t="s">
        <v>22</v>
      </c>
      <c r="D473" s="7">
        <v>104</v>
      </c>
      <c r="E473" s="13">
        <v>576.6</v>
      </c>
    </row>
    <row r="474" spans="1:5" ht="31.5">
      <c r="A474" s="14" t="s">
        <v>4</v>
      </c>
      <c r="B474" s="9" t="s">
        <v>193</v>
      </c>
      <c r="C474" s="19" t="s">
        <v>1</v>
      </c>
      <c r="D474" s="7">
        <v>0</v>
      </c>
      <c r="E474" s="13">
        <v>53</v>
      </c>
    </row>
    <row r="475" spans="1:5" ht="47.25">
      <c r="A475" s="14" t="s">
        <v>71</v>
      </c>
      <c r="B475" s="9" t="s">
        <v>193</v>
      </c>
      <c r="C475" s="19" t="s">
        <v>1</v>
      </c>
      <c r="D475" s="7">
        <v>104</v>
      </c>
      <c r="E475" s="13">
        <v>53</v>
      </c>
    </row>
    <row r="476" spans="1:5" ht="94.5">
      <c r="A476" s="14" t="s">
        <v>192</v>
      </c>
      <c r="B476" s="9" t="s">
        <v>191</v>
      </c>
      <c r="C476" s="19" t="s">
        <v>0</v>
      </c>
      <c r="D476" s="7">
        <v>0</v>
      </c>
      <c r="E476" s="13">
        <v>0.7</v>
      </c>
    </row>
    <row r="477" spans="1:5" ht="31.5">
      <c r="A477" s="14" t="s">
        <v>4</v>
      </c>
      <c r="B477" s="9" t="s">
        <v>191</v>
      </c>
      <c r="C477" s="19" t="s">
        <v>1</v>
      </c>
      <c r="D477" s="7">
        <v>0</v>
      </c>
      <c r="E477" s="13">
        <v>0.7</v>
      </c>
    </row>
    <row r="478" spans="1:5" ht="47.25">
      <c r="A478" s="14" t="s">
        <v>71</v>
      </c>
      <c r="B478" s="9" t="s">
        <v>191</v>
      </c>
      <c r="C478" s="19" t="s">
        <v>1</v>
      </c>
      <c r="D478" s="7">
        <v>104</v>
      </c>
      <c r="E478" s="13">
        <v>0.7</v>
      </c>
    </row>
    <row r="479" spans="1:5" ht="31.5">
      <c r="A479" s="14" t="s">
        <v>190</v>
      </c>
      <c r="B479" s="9" t="s">
        <v>189</v>
      </c>
      <c r="C479" s="19" t="s">
        <v>0</v>
      </c>
      <c r="D479" s="7">
        <v>0</v>
      </c>
      <c r="E479" s="13">
        <v>36</v>
      </c>
    </row>
    <row r="480" spans="1:5" ht="63">
      <c r="A480" s="14" t="s">
        <v>23</v>
      </c>
      <c r="B480" s="9" t="s">
        <v>189</v>
      </c>
      <c r="C480" s="19" t="s">
        <v>22</v>
      </c>
      <c r="D480" s="7">
        <v>0</v>
      </c>
      <c r="E480" s="13">
        <v>33.5</v>
      </c>
    </row>
    <row r="481" spans="1:5" ht="47.25">
      <c r="A481" s="14" t="s">
        <v>71</v>
      </c>
      <c r="B481" s="9" t="s">
        <v>189</v>
      </c>
      <c r="C481" s="19" t="s">
        <v>22</v>
      </c>
      <c r="D481" s="7">
        <v>104</v>
      </c>
      <c r="E481" s="13">
        <v>33.5</v>
      </c>
    </row>
    <row r="482" spans="1:5" ht="31.5">
      <c r="A482" s="14" t="s">
        <v>4</v>
      </c>
      <c r="B482" s="9" t="s">
        <v>189</v>
      </c>
      <c r="C482" s="19" t="s">
        <v>1</v>
      </c>
      <c r="D482" s="7">
        <v>0</v>
      </c>
      <c r="E482" s="13">
        <v>2.5</v>
      </c>
    </row>
    <row r="483" spans="1:5" ht="47.25">
      <c r="A483" s="14" t="s">
        <v>71</v>
      </c>
      <c r="B483" s="9" t="s">
        <v>189</v>
      </c>
      <c r="C483" s="19" t="s">
        <v>1</v>
      </c>
      <c r="D483" s="7">
        <v>104</v>
      </c>
      <c r="E483" s="13">
        <v>2.5</v>
      </c>
    </row>
    <row r="484" spans="1:5" ht="18.75" customHeight="1">
      <c r="A484" s="14" t="s">
        <v>188</v>
      </c>
      <c r="B484" s="9" t="s">
        <v>187</v>
      </c>
      <c r="C484" s="19" t="s">
        <v>0</v>
      </c>
      <c r="D484" s="7">
        <v>0</v>
      </c>
      <c r="E484" s="13">
        <v>10</v>
      </c>
    </row>
    <row r="485" spans="1:5" ht="47.25">
      <c r="A485" s="14" t="s">
        <v>186</v>
      </c>
      <c r="B485" s="9" t="s">
        <v>185</v>
      </c>
      <c r="C485" s="19" t="s">
        <v>0</v>
      </c>
      <c r="D485" s="7">
        <v>0</v>
      </c>
      <c r="E485" s="13">
        <v>10</v>
      </c>
    </row>
    <row r="486" spans="1:5">
      <c r="A486" s="14" t="s">
        <v>184</v>
      </c>
      <c r="B486" s="9" t="s">
        <v>182</v>
      </c>
      <c r="C486" s="19" t="s">
        <v>0</v>
      </c>
      <c r="D486" s="7">
        <v>0</v>
      </c>
      <c r="E486" s="13">
        <v>10</v>
      </c>
    </row>
    <row r="487" spans="1:5" ht="31.5">
      <c r="A487" s="14" t="s">
        <v>4</v>
      </c>
      <c r="B487" s="9" t="s">
        <v>182</v>
      </c>
      <c r="C487" s="19" t="s">
        <v>1</v>
      </c>
      <c r="D487" s="7">
        <v>0</v>
      </c>
      <c r="E487" s="13">
        <v>10</v>
      </c>
    </row>
    <row r="488" spans="1:5">
      <c r="A488" s="14" t="s">
        <v>183</v>
      </c>
      <c r="B488" s="9" t="s">
        <v>182</v>
      </c>
      <c r="C488" s="19" t="s">
        <v>1</v>
      </c>
      <c r="D488" s="7">
        <v>412</v>
      </c>
      <c r="E488" s="13">
        <v>10</v>
      </c>
    </row>
    <row r="489" spans="1:5" s="26" customFormat="1" ht="47.25">
      <c r="A489" s="16" t="s">
        <v>181</v>
      </c>
      <c r="B489" s="25" t="s">
        <v>180</v>
      </c>
      <c r="C489" s="27" t="s">
        <v>0</v>
      </c>
      <c r="D489" s="24">
        <v>0</v>
      </c>
      <c r="E489" s="15">
        <v>8339.2000000000007</v>
      </c>
    </row>
    <row r="490" spans="1:5" ht="47.25">
      <c r="A490" s="14" t="s">
        <v>179</v>
      </c>
      <c r="B490" s="9" t="s">
        <v>178</v>
      </c>
      <c r="C490" s="19" t="s">
        <v>0</v>
      </c>
      <c r="D490" s="7">
        <v>0</v>
      </c>
      <c r="E490" s="13">
        <v>5233.1000000000004</v>
      </c>
    </row>
    <row r="491" spans="1:5" ht="31.5">
      <c r="A491" s="14" t="s">
        <v>177</v>
      </c>
      <c r="B491" s="9" t="s">
        <v>176</v>
      </c>
      <c r="C491" s="19" t="s">
        <v>0</v>
      </c>
      <c r="D491" s="7">
        <v>0</v>
      </c>
      <c r="E491" s="13">
        <v>5233.1000000000004</v>
      </c>
    </row>
    <row r="492" spans="1:5" ht="47.25">
      <c r="A492" s="14" t="s">
        <v>175</v>
      </c>
      <c r="B492" s="9" t="s">
        <v>173</v>
      </c>
      <c r="C492" s="19" t="s">
        <v>0</v>
      </c>
      <c r="D492" s="7">
        <v>0</v>
      </c>
      <c r="E492" s="13">
        <v>37.299999999999997</v>
      </c>
    </row>
    <row r="493" spans="1:5" ht="31.5">
      <c r="A493" s="14" t="s">
        <v>4</v>
      </c>
      <c r="B493" s="9" t="s">
        <v>173</v>
      </c>
      <c r="C493" s="19" t="s">
        <v>1</v>
      </c>
      <c r="D493" s="7">
        <v>0</v>
      </c>
      <c r="E493" s="13">
        <v>37.299999999999997</v>
      </c>
    </row>
    <row r="494" spans="1:5">
      <c r="A494" s="14" t="s">
        <v>174</v>
      </c>
      <c r="B494" s="9" t="s">
        <v>173</v>
      </c>
      <c r="C494" s="19" t="s">
        <v>1</v>
      </c>
      <c r="D494" s="7">
        <v>709</v>
      </c>
      <c r="E494" s="13">
        <v>37.299999999999997</v>
      </c>
    </row>
    <row r="495" spans="1:5">
      <c r="A495" s="14" t="s">
        <v>172</v>
      </c>
      <c r="B495" s="9" t="s">
        <v>170</v>
      </c>
      <c r="C495" s="19" t="s">
        <v>0</v>
      </c>
      <c r="D495" s="7">
        <v>0</v>
      </c>
      <c r="E495" s="13">
        <v>295.8</v>
      </c>
    </row>
    <row r="496" spans="1:5" ht="31.5">
      <c r="A496" s="14" t="s">
        <v>4</v>
      </c>
      <c r="B496" s="9" t="s">
        <v>170</v>
      </c>
      <c r="C496" s="19" t="s">
        <v>1</v>
      </c>
      <c r="D496" s="7">
        <v>0</v>
      </c>
      <c r="E496" s="13">
        <v>295.8</v>
      </c>
    </row>
    <row r="497" spans="1:5">
      <c r="A497" s="14" t="s">
        <v>171</v>
      </c>
      <c r="B497" s="9" t="s">
        <v>170</v>
      </c>
      <c r="C497" s="19" t="s">
        <v>1</v>
      </c>
      <c r="D497" s="7">
        <v>409</v>
      </c>
      <c r="E497" s="13">
        <v>295.8</v>
      </c>
    </row>
    <row r="498" spans="1:5" ht="47.25">
      <c r="A498" s="14" t="s">
        <v>169</v>
      </c>
      <c r="B498" s="9" t="s">
        <v>167</v>
      </c>
      <c r="C498" s="19" t="s">
        <v>0</v>
      </c>
      <c r="D498" s="7">
        <v>0</v>
      </c>
      <c r="E498" s="13">
        <v>4900</v>
      </c>
    </row>
    <row r="499" spans="1:5" ht="31.5">
      <c r="A499" s="14" t="s">
        <v>4</v>
      </c>
      <c r="B499" s="9" t="s">
        <v>167</v>
      </c>
      <c r="C499" s="19" t="s">
        <v>1</v>
      </c>
      <c r="D499" s="7">
        <v>0</v>
      </c>
      <c r="E499" s="13">
        <v>4900</v>
      </c>
    </row>
    <row r="500" spans="1:5">
      <c r="A500" s="14" t="s">
        <v>168</v>
      </c>
      <c r="B500" s="9" t="s">
        <v>167</v>
      </c>
      <c r="C500" s="19" t="s">
        <v>1</v>
      </c>
      <c r="D500" s="7">
        <v>503</v>
      </c>
      <c r="E500" s="13">
        <v>4900</v>
      </c>
    </row>
    <row r="501" spans="1:5" ht="47.25">
      <c r="A501" s="14" t="s">
        <v>166</v>
      </c>
      <c r="B501" s="9" t="s">
        <v>165</v>
      </c>
      <c r="C501" s="19" t="s">
        <v>0</v>
      </c>
      <c r="D501" s="7">
        <v>0</v>
      </c>
      <c r="E501" s="13">
        <v>33.5</v>
      </c>
    </row>
    <row r="502" spans="1:5" ht="63">
      <c r="A502" s="14" t="s">
        <v>164</v>
      </c>
      <c r="B502" s="9" t="s">
        <v>163</v>
      </c>
      <c r="C502" s="19" t="s">
        <v>0</v>
      </c>
      <c r="D502" s="7">
        <v>0</v>
      </c>
      <c r="E502" s="13">
        <v>33.5</v>
      </c>
    </row>
    <row r="503" spans="1:5">
      <c r="A503" s="14" t="s">
        <v>162</v>
      </c>
      <c r="B503" s="9" t="s">
        <v>161</v>
      </c>
      <c r="C503" s="19" t="s">
        <v>0</v>
      </c>
      <c r="D503" s="7">
        <v>0</v>
      </c>
      <c r="E503" s="13">
        <v>30.5</v>
      </c>
    </row>
    <row r="504" spans="1:5" ht="31.5">
      <c r="A504" s="14" t="s">
        <v>4</v>
      </c>
      <c r="B504" s="9" t="s">
        <v>161</v>
      </c>
      <c r="C504" s="19" t="s">
        <v>1</v>
      </c>
      <c r="D504" s="7">
        <v>0</v>
      </c>
      <c r="E504" s="13">
        <v>30.5</v>
      </c>
    </row>
    <row r="505" spans="1:5">
      <c r="A505" s="14" t="s">
        <v>147</v>
      </c>
      <c r="B505" s="9" t="s">
        <v>161</v>
      </c>
      <c r="C505" s="19" t="s">
        <v>1</v>
      </c>
      <c r="D505" s="7">
        <v>113</v>
      </c>
      <c r="E505" s="13">
        <v>30.5</v>
      </c>
    </row>
    <row r="506" spans="1:5">
      <c r="A506" s="14" t="s">
        <v>160</v>
      </c>
      <c r="B506" s="9" t="s">
        <v>159</v>
      </c>
      <c r="C506" s="19" t="s">
        <v>0</v>
      </c>
      <c r="D506" s="7">
        <v>0</v>
      </c>
      <c r="E506" s="13">
        <v>3</v>
      </c>
    </row>
    <row r="507" spans="1:5" ht="31.5">
      <c r="A507" s="14" t="s">
        <v>4</v>
      </c>
      <c r="B507" s="9" t="s">
        <v>159</v>
      </c>
      <c r="C507" s="19" t="s">
        <v>1</v>
      </c>
      <c r="D507" s="7">
        <v>0</v>
      </c>
      <c r="E507" s="13">
        <v>3</v>
      </c>
    </row>
    <row r="508" spans="1:5">
      <c r="A508" s="14" t="s">
        <v>147</v>
      </c>
      <c r="B508" s="9" t="s">
        <v>159</v>
      </c>
      <c r="C508" s="19" t="s">
        <v>1</v>
      </c>
      <c r="D508" s="7">
        <v>113</v>
      </c>
      <c r="E508" s="13">
        <v>3</v>
      </c>
    </row>
    <row r="509" spans="1:5" ht="31.5">
      <c r="A509" s="14" t="s">
        <v>158</v>
      </c>
      <c r="B509" s="9" t="s">
        <v>157</v>
      </c>
      <c r="C509" s="19" t="s">
        <v>0</v>
      </c>
      <c r="D509" s="7">
        <v>0</v>
      </c>
      <c r="E509" s="13">
        <v>3072.6</v>
      </c>
    </row>
    <row r="510" spans="1:5" ht="47.25">
      <c r="A510" s="14" t="s">
        <v>156</v>
      </c>
      <c r="B510" s="9" t="s">
        <v>155</v>
      </c>
      <c r="C510" s="19" t="s">
        <v>0</v>
      </c>
      <c r="D510" s="7">
        <v>0</v>
      </c>
      <c r="E510" s="13">
        <v>55</v>
      </c>
    </row>
    <row r="511" spans="1:5" ht="31.5">
      <c r="A511" s="14" t="s">
        <v>154</v>
      </c>
      <c r="B511" s="9" t="s">
        <v>153</v>
      </c>
      <c r="C511" s="19" t="s">
        <v>0</v>
      </c>
      <c r="D511" s="7">
        <v>0</v>
      </c>
      <c r="E511" s="13">
        <v>25</v>
      </c>
    </row>
    <row r="512" spans="1:5" ht="31.5">
      <c r="A512" s="14" t="s">
        <v>4</v>
      </c>
      <c r="B512" s="9" t="s">
        <v>153</v>
      </c>
      <c r="C512" s="19" t="s">
        <v>1</v>
      </c>
      <c r="D512" s="7">
        <v>0</v>
      </c>
      <c r="E512" s="13">
        <v>25</v>
      </c>
    </row>
    <row r="513" spans="1:5">
      <c r="A513" s="14" t="s">
        <v>147</v>
      </c>
      <c r="B513" s="9" t="s">
        <v>153</v>
      </c>
      <c r="C513" s="19" t="s">
        <v>1</v>
      </c>
      <c r="D513" s="7">
        <v>113</v>
      </c>
      <c r="E513" s="13">
        <v>25</v>
      </c>
    </row>
    <row r="514" spans="1:5" ht="31.5">
      <c r="A514" s="14" t="s">
        <v>152</v>
      </c>
      <c r="B514" s="9" t="s">
        <v>151</v>
      </c>
      <c r="C514" s="19" t="s">
        <v>0</v>
      </c>
      <c r="D514" s="7">
        <v>0</v>
      </c>
      <c r="E514" s="13">
        <v>15</v>
      </c>
    </row>
    <row r="515" spans="1:5" ht="31.5">
      <c r="A515" s="14" t="s">
        <v>4</v>
      </c>
      <c r="B515" s="9" t="s">
        <v>151</v>
      </c>
      <c r="C515" s="19" t="s">
        <v>1</v>
      </c>
      <c r="D515" s="7">
        <v>0</v>
      </c>
      <c r="E515" s="13">
        <v>15</v>
      </c>
    </row>
    <row r="516" spans="1:5">
      <c r="A516" s="14" t="s">
        <v>147</v>
      </c>
      <c r="B516" s="9" t="s">
        <v>151</v>
      </c>
      <c r="C516" s="19" t="s">
        <v>1</v>
      </c>
      <c r="D516" s="7">
        <v>113</v>
      </c>
      <c r="E516" s="13">
        <v>15</v>
      </c>
    </row>
    <row r="517" spans="1:5" ht="63">
      <c r="A517" s="14" t="s">
        <v>150</v>
      </c>
      <c r="B517" s="9" t="s">
        <v>149</v>
      </c>
      <c r="C517" s="19" t="s">
        <v>0</v>
      </c>
      <c r="D517" s="7">
        <v>0</v>
      </c>
      <c r="E517" s="13">
        <v>5</v>
      </c>
    </row>
    <row r="518" spans="1:5" ht="31.5">
      <c r="A518" s="14" t="s">
        <v>4</v>
      </c>
      <c r="B518" s="9" t="s">
        <v>149</v>
      </c>
      <c r="C518" s="19" t="s">
        <v>1</v>
      </c>
      <c r="D518" s="7">
        <v>0</v>
      </c>
      <c r="E518" s="13">
        <v>5</v>
      </c>
    </row>
    <row r="519" spans="1:5">
      <c r="A519" s="14" t="s">
        <v>147</v>
      </c>
      <c r="B519" s="9" t="s">
        <v>149</v>
      </c>
      <c r="C519" s="19" t="s">
        <v>1</v>
      </c>
      <c r="D519" s="7">
        <v>113</v>
      </c>
      <c r="E519" s="13">
        <v>5</v>
      </c>
    </row>
    <row r="520" spans="1:5" ht="47.25">
      <c r="A520" s="14" t="s">
        <v>148</v>
      </c>
      <c r="B520" s="9" t="s">
        <v>146</v>
      </c>
      <c r="C520" s="19" t="s">
        <v>0</v>
      </c>
      <c r="D520" s="7">
        <v>0</v>
      </c>
      <c r="E520" s="13">
        <v>10</v>
      </c>
    </row>
    <row r="521" spans="1:5" ht="31.5">
      <c r="A521" s="14" t="s">
        <v>4</v>
      </c>
      <c r="B521" s="9" t="s">
        <v>146</v>
      </c>
      <c r="C521" s="19" t="s">
        <v>1</v>
      </c>
      <c r="D521" s="7">
        <v>0</v>
      </c>
      <c r="E521" s="13">
        <v>10</v>
      </c>
    </row>
    <row r="522" spans="1:5">
      <c r="A522" s="14" t="s">
        <v>147</v>
      </c>
      <c r="B522" s="9" t="s">
        <v>146</v>
      </c>
      <c r="C522" s="19" t="s">
        <v>1</v>
      </c>
      <c r="D522" s="7">
        <v>113</v>
      </c>
      <c r="E522" s="13">
        <v>10</v>
      </c>
    </row>
    <row r="523" spans="1:5" ht="47.25">
      <c r="A523" s="14" t="s">
        <v>145</v>
      </c>
      <c r="B523" s="9" t="s">
        <v>144</v>
      </c>
      <c r="C523" s="19" t="s">
        <v>0</v>
      </c>
      <c r="D523" s="7">
        <v>0</v>
      </c>
      <c r="E523" s="13">
        <v>3017.6</v>
      </c>
    </row>
    <row r="524" spans="1:5" ht="17.25" customHeight="1">
      <c r="A524" s="14" t="s">
        <v>143</v>
      </c>
      <c r="B524" s="9" t="s">
        <v>142</v>
      </c>
      <c r="C524" s="19" t="s">
        <v>0</v>
      </c>
      <c r="D524" s="7">
        <v>0</v>
      </c>
      <c r="E524" s="13">
        <v>40</v>
      </c>
    </row>
    <row r="525" spans="1:5" ht="31.5">
      <c r="A525" s="14" t="s">
        <v>4</v>
      </c>
      <c r="B525" s="9" t="s">
        <v>142</v>
      </c>
      <c r="C525" s="19" t="s">
        <v>1</v>
      </c>
      <c r="D525" s="7">
        <v>0</v>
      </c>
      <c r="E525" s="13">
        <v>40</v>
      </c>
    </row>
    <row r="526" spans="1:5" ht="31.5">
      <c r="A526" s="14" t="s">
        <v>69</v>
      </c>
      <c r="B526" s="9" t="s">
        <v>142</v>
      </c>
      <c r="C526" s="19" t="s">
        <v>1</v>
      </c>
      <c r="D526" s="7">
        <v>705</v>
      </c>
      <c r="E526" s="13">
        <v>40</v>
      </c>
    </row>
    <row r="527" spans="1:5">
      <c r="A527" s="14" t="s">
        <v>141</v>
      </c>
      <c r="B527" s="9" t="s">
        <v>139</v>
      </c>
      <c r="C527" s="19" t="s">
        <v>0</v>
      </c>
      <c r="D527" s="7">
        <v>0</v>
      </c>
      <c r="E527" s="13">
        <v>2977.6</v>
      </c>
    </row>
    <row r="528" spans="1:5" ht="63">
      <c r="A528" s="14" t="s">
        <v>23</v>
      </c>
      <c r="B528" s="9" t="s">
        <v>139</v>
      </c>
      <c r="C528" s="19" t="s">
        <v>22</v>
      </c>
      <c r="D528" s="7">
        <v>0</v>
      </c>
      <c r="E528" s="13">
        <v>2271.3000000000002</v>
      </c>
    </row>
    <row r="529" spans="1:5" ht="31.5">
      <c r="A529" s="14" t="s">
        <v>140</v>
      </c>
      <c r="B529" s="9" t="s">
        <v>139</v>
      </c>
      <c r="C529" s="19" t="s">
        <v>22</v>
      </c>
      <c r="D529" s="7">
        <v>314</v>
      </c>
      <c r="E529" s="13">
        <v>2271.3000000000002</v>
      </c>
    </row>
    <row r="530" spans="1:5" ht="31.5">
      <c r="A530" s="14" t="s">
        <v>4</v>
      </c>
      <c r="B530" s="9" t="s">
        <v>139</v>
      </c>
      <c r="C530" s="19" t="s">
        <v>1</v>
      </c>
      <c r="D530" s="7">
        <v>0</v>
      </c>
      <c r="E530" s="13">
        <v>702.3</v>
      </c>
    </row>
    <row r="531" spans="1:5" ht="31.5">
      <c r="A531" s="14" t="s">
        <v>140</v>
      </c>
      <c r="B531" s="9" t="s">
        <v>139</v>
      </c>
      <c r="C531" s="19" t="s">
        <v>1</v>
      </c>
      <c r="D531" s="7">
        <v>314</v>
      </c>
      <c r="E531" s="13">
        <v>702.3</v>
      </c>
    </row>
    <row r="532" spans="1:5">
      <c r="A532" s="14" t="s">
        <v>11</v>
      </c>
      <c r="B532" s="9" t="s">
        <v>139</v>
      </c>
      <c r="C532" s="19" t="s">
        <v>8</v>
      </c>
      <c r="D532" s="7">
        <v>0</v>
      </c>
      <c r="E532" s="13">
        <v>4</v>
      </c>
    </row>
    <row r="533" spans="1:5" ht="31.5">
      <c r="A533" s="14" t="s">
        <v>140</v>
      </c>
      <c r="B533" s="9" t="s">
        <v>139</v>
      </c>
      <c r="C533" s="19" t="s">
        <v>8</v>
      </c>
      <c r="D533" s="7">
        <v>314</v>
      </c>
      <c r="E533" s="13">
        <v>4</v>
      </c>
    </row>
    <row r="534" spans="1:5" s="26" customFormat="1" ht="47.25">
      <c r="A534" s="16" t="s">
        <v>138</v>
      </c>
      <c r="B534" s="25" t="s">
        <v>137</v>
      </c>
      <c r="C534" s="27" t="s">
        <v>0</v>
      </c>
      <c r="D534" s="24">
        <v>0</v>
      </c>
      <c r="E534" s="15">
        <v>2470.6</v>
      </c>
    </row>
    <row r="535" spans="1:5" ht="31.5">
      <c r="A535" s="14" t="s">
        <v>136</v>
      </c>
      <c r="B535" s="9" t="s">
        <v>135</v>
      </c>
      <c r="C535" s="19" t="s">
        <v>0</v>
      </c>
      <c r="D535" s="7">
        <v>0</v>
      </c>
      <c r="E535" s="13">
        <v>424</v>
      </c>
    </row>
    <row r="536" spans="1:5" ht="47.25">
      <c r="A536" s="14" t="s">
        <v>134</v>
      </c>
      <c r="B536" s="9" t="s">
        <v>133</v>
      </c>
      <c r="C536" s="19" t="s">
        <v>0</v>
      </c>
      <c r="D536" s="7">
        <v>0</v>
      </c>
      <c r="E536" s="13">
        <v>424</v>
      </c>
    </row>
    <row r="537" spans="1:5" ht="47.25">
      <c r="A537" s="14" t="s">
        <v>132</v>
      </c>
      <c r="B537" s="9" t="s">
        <v>131</v>
      </c>
      <c r="C537" s="19" t="s">
        <v>0</v>
      </c>
      <c r="D537" s="7">
        <v>0</v>
      </c>
      <c r="E537" s="13">
        <v>104</v>
      </c>
    </row>
    <row r="538" spans="1:5" ht="31.5">
      <c r="A538" s="14" t="s">
        <v>4</v>
      </c>
      <c r="B538" s="9" t="s">
        <v>131</v>
      </c>
      <c r="C538" s="19" t="s">
        <v>1</v>
      </c>
      <c r="D538" s="7">
        <v>0</v>
      </c>
      <c r="E538" s="13">
        <v>104</v>
      </c>
    </row>
    <row r="539" spans="1:5">
      <c r="A539" s="14" t="s">
        <v>91</v>
      </c>
      <c r="B539" s="9" t="s">
        <v>131</v>
      </c>
      <c r="C539" s="19" t="s">
        <v>1</v>
      </c>
      <c r="D539" s="7">
        <v>707</v>
      </c>
      <c r="E539" s="13">
        <v>104</v>
      </c>
    </row>
    <row r="540" spans="1:5" ht="31.5">
      <c r="A540" s="14" t="s">
        <v>130</v>
      </c>
      <c r="B540" s="9" t="s">
        <v>129</v>
      </c>
      <c r="C540" s="19" t="s">
        <v>0</v>
      </c>
      <c r="D540" s="7">
        <v>0</v>
      </c>
      <c r="E540" s="13">
        <v>40</v>
      </c>
    </row>
    <row r="541" spans="1:5" ht="31.5">
      <c r="A541" s="14" t="s">
        <v>4</v>
      </c>
      <c r="B541" s="9" t="s">
        <v>129</v>
      </c>
      <c r="C541" s="19" t="s">
        <v>1</v>
      </c>
      <c r="D541" s="7">
        <v>0</v>
      </c>
      <c r="E541" s="13">
        <v>40</v>
      </c>
    </row>
    <row r="542" spans="1:5">
      <c r="A542" s="14" t="s">
        <v>91</v>
      </c>
      <c r="B542" s="9" t="s">
        <v>129</v>
      </c>
      <c r="C542" s="19" t="s">
        <v>1</v>
      </c>
      <c r="D542" s="7">
        <v>707</v>
      </c>
      <c r="E542" s="13">
        <v>40</v>
      </c>
    </row>
    <row r="543" spans="1:5" ht="31.5">
      <c r="A543" s="14" t="s">
        <v>128</v>
      </c>
      <c r="B543" s="9" t="s">
        <v>127</v>
      </c>
      <c r="C543" s="19" t="s">
        <v>0</v>
      </c>
      <c r="D543" s="7">
        <v>0</v>
      </c>
      <c r="E543" s="13">
        <v>20</v>
      </c>
    </row>
    <row r="544" spans="1:5" ht="31.5">
      <c r="A544" s="14" t="s">
        <v>4</v>
      </c>
      <c r="B544" s="9" t="s">
        <v>127</v>
      </c>
      <c r="C544" s="19" t="s">
        <v>1</v>
      </c>
      <c r="D544" s="7">
        <v>0</v>
      </c>
      <c r="E544" s="13">
        <v>20</v>
      </c>
    </row>
    <row r="545" spans="1:5">
      <c r="A545" s="14" t="s">
        <v>91</v>
      </c>
      <c r="B545" s="9" t="s">
        <v>127</v>
      </c>
      <c r="C545" s="19" t="s">
        <v>1</v>
      </c>
      <c r="D545" s="7">
        <v>707</v>
      </c>
      <c r="E545" s="13">
        <v>20</v>
      </c>
    </row>
    <row r="546" spans="1:5">
      <c r="A546" s="14" t="s">
        <v>126</v>
      </c>
      <c r="B546" s="9" t="s">
        <v>125</v>
      </c>
      <c r="C546" s="19" t="s">
        <v>0</v>
      </c>
      <c r="D546" s="7">
        <v>0</v>
      </c>
      <c r="E546" s="13">
        <v>260</v>
      </c>
    </row>
    <row r="547" spans="1:5" ht="31.5">
      <c r="A547" s="14" t="s">
        <v>4</v>
      </c>
      <c r="B547" s="9" t="s">
        <v>125</v>
      </c>
      <c r="C547" s="19" t="s">
        <v>1</v>
      </c>
      <c r="D547" s="7">
        <v>0</v>
      </c>
      <c r="E547" s="13">
        <v>260</v>
      </c>
    </row>
    <row r="548" spans="1:5">
      <c r="A548" s="14" t="s">
        <v>91</v>
      </c>
      <c r="B548" s="9" t="s">
        <v>125</v>
      </c>
      <c r="C548" s="19" t="s">
        <v>1</v>
      </c>
      <c r="D548" s="7">
        <v>707</v>
      </c>
      <c r="E548" s="13">
        <v>260</v>
      </c>
    </row>
    <row r="549" spans="1:5" ht="47.25">
      <c r="A549" s="14" t="s">
        <v>124</v>
      </c>
      <c r="B549" s="9" t="s">
        <v>123</v>
      </c>
      <c r="C549" s="19" t="s">
        <v>0</v>
      </c>
      <c r="D549" s="7">
        <v>0</v>
      </c>
      <c r="E549" s="13">
        <v>1182</v>
      </c>
    </row>
    <row r="550" spans="1:5" ht="31.5">
      <c r="A550" s="14" t="s">
        <v>122</v>
      </c>
      <c r="B550" s="9" t="s">
        <v>121</v>
      </c>
      <c r="C550" s="19" t="s">
        <v>0</v>
      </c>
      <c r="D550" s="7">
        <v>0</v>
      </c>
      <c r="E550" s="13">
        <v>283</v>
      </c>
    </row>
    <row r="551" spans="1:5" ht="31.5">
      <c r="A551" s="14" t="s">
        <v>120</v>
      </c>
      <c r="B551" s="9" t="s">
        <v>119</v>
      </c>
      <c r="C551" s="19" t="s">
        <v>0</v>
      </c>
      <c r="D551" s="7">
        <v>0</v>
      </c>
      <c r="E551" s="13">
        <v>241.8</v>
      </c>
    </row>
    <row r="552" spans="1:5" ht="31.5">
      <c r="A552" s="14" t="s">
        <v>4</v>
      </c>
      <c r="B552" s="9" t="s">
        <v>119</v>
      </c>
      <c r="C552" s="19" t="s">
        <v>1</v>
      </c>
      <c r="D552" s="7">
        <v>0</v>
      </c>
      <c r="E552" s="13">
        <v>241.8</v>
      </c>
    </row>
    <row r="553" spans="1:5">
      <c r="A553" s="14" t="s">
        <v>107</v>
      </c>
      <c r="B553" s="9" t="s">
        <v>119</v>
      </c>
      <c r="C553" s="19" t="s">
        <v>1</v>
      </c>
      <c r="D553" s="7">
        <v>1101</v>
      </c>
      <c r="E553" s="13">
        <v>241.8</v>
      </c>
    </row>
    <row r="554" spans="1:5" ht="31.5">
      <c r="A554" s="14" t="s">
        <v>118</v>
      </c>
      <c r="B554" s="9" t="s">
        <v>117</v>
      </c>
      <c r="C554" s="19" t="s">
        <v>0</v>
      </c>
      <c r="D554" s="7">
        <v>0</v>
      </c>
      <c r="E554" s="13">
        <v>12</v>
      </c>
    </row>
    <row r="555" spans="1:5" ht="31.5">
      <c r="A555" s="14" t="s">
        <v>4</v>
      </c>
      <c r="B555" s="9" t="s">
        <v>117</v>
      </c>
      <c r="C555" s="19" t="s">
        <v>1</v>
      </c>
      <c r="D555" s="7">
        <v>0</v>
      </c>
      <c r="E555" s="13">
        <v>12</v>
      </c>
    </row>
    <row r="556" spans="1:5">
      <c r="A556" s="14" t="s">
        <v>107</v>
      </c>
      <c r="B556" s="9" t="s">
        <v>117</v>
      </c>
      <c r="C556" s="19" t="s">
        <v>1</v>
      </c>
      <c r="D556" s="7">
        <v>1101</v>
      </c>
      <c r="E556" s="13">
        <v>12</v>
      </c>
    </row>
    <row r="557" spans="1:5" ht="47.25">
      <c r="A557" s="14" t="s">
        <v>116</v>
      </c>
      <c r="B557" s="9" t="s">
        <v>115</v>
      </c>
      <c r="C557" s="19" t="s">
        <v>0</v>
      </c>
      <c r="D557" s="7">
        <v>0</v>
      </c>
      <c r="E557" s="13">
        <v>10</v>
      </c>
    </row>
    <row r="558" spans="1:5" ht="31.5">
      <c r="A558" s="14" t="s">
        <v>4</v>
      </c>
      <c r="B558" s="9" t="s">
        <v>115</v>
      </c>
      <c r="C558" s="19" t="s">
        <v>1</v>
      </c>
      <c r="D558" s="7">
        <v>0</v>
      </c>
      <c r="E558" s="13">
        <v>10</v>
      </c>
    </row>
    <row r="559" spans="1:5">
      <c r="A559" s="14" t="s">
        <v>107</v>
      </c>
      <c r="B559" s="9" t="s">
        <v>115</v>
      </c>
      <c r="C559" s="19" t="s">
        <v>1</v>
      </c>
      <c r="D559" s="7">
        <v>1101</v>
      </c>
      <c r="E559" s="13">
        <v>10</v>
      </c>
    </row>
    <row r="560" spans="1:5" ht="47.25">
      <c r="A560" s="14" t="s">
        <v>114</v>
      </c>
      <c r="B560" s="9" t="s">
        <v>113</v>
      </c>
      <c r="C560" s="19" t="s">
        <v>0</v>
      </c>
      <c r="D560" s="7">
        <v>0</v>
      </c>
      <c r="E560" s="13">
        <v>19.2</v>
      </c>
    </row>
    <row r="561" spans="1:5" ht="31.5">
      <c r="A561" s="14" t="s">
        <v>4</v>
      </c>
      <c r="B561" s="9" t="s">
        <v>113</v>
      </c>
      <c r="C561" s="19" t="s">
        <v>1</v>
      </c>
      <c r="D561" s="7">
        <v>0</v>
      </c>
      <c r="E561" s="13">
        <v>19.2</v>
      </c>
    </row>
    <row r="562" spans="1:5" ht="31.5">
      <c r="A562" s="14" t="s">
        <v>69</v>
      </c>
      <c r="B562" s="9" t="s">
        <v>113</v>
      </c>
      <c r="C562" s="19" t="s">
        <v>1</v>
      </c>
      <c r="D562" s="7">
        <v>705</v>
      </c>
      <c r="E562" s="13">
        <v>19.2</v>
      </c>
    </row>
    <row r="563" spans="1:5" ht="31.5">
      <c r="A563" s="14" t="s">
        <v>112</v>
      </c>
      <c r="B563" s="9" t="s">
        <v>111</v>
      </c>
      <c r="C563" s="19" t="s">
        <v>0</v>
      </c>
      <c r="D563" s="7">
        <v>0</v>
      </c>
      <c r="E563" s="13">
        <v>899</v>
      </c>
    </row>
    <row r="564" spans="1:5" ht="31.5">
      <c r="A564" s="14" t="s">
        <v>110</v>
      </c>
      <c r="B564" s="9" t="s">
        <v>109</v>
      </c>
      <c r="C564" s="19" t="s">
        <v>0</v>
      </c>
      <c r="D564" s="7">
        <v>0</v>
      </c>
      <c r="E564" s="13">
        <v>74</v>
      </c>
    </row>
    <row r="565" spans="1:5" ht="31.5">
      <c r="A565" s="14" t="s">
        <v>4</v>
      </c>
      <c r="B565" s="9" t="s">
        <v>109</v>
      </c>
      <c r="C565" s="19" t="s">
        <v>1</v>
      </c>
      <c r="D565" s="7">
        <v>0</v>
      </c>
      <c r="E565" s="13">
        <v>74</v>
      </c>
    </row>
    <row r="566" spans="1:5">
      <c r="A566" s="14" t="s">
        <v>107</v>
      </c>
      <c r="B566" s="9" t="s">
        <v>109</v>
      </c>
      <c r="C566" s="19" t="s">
        <v>1</v>
      </c>
      <c r="D566" s="7">
        <v>1101</v>
      </c>
      <c r="E566" s="13">
        <v>74</v>
      </c>
    </row>
    <row r="567" spans="1:5" ht="47.25">
      <c r="A567" s="14" t="s">
        <v>108</v>
      </c>
      <c r="B567" s="9" t="s">
        <v>106</v>
      </c>
      <c r="C567" s="19" t="s">
        <v>0</v>
      </c>
      <c r="D567" s="7">
        <v>0</v>
      </c>
      <c r="E567" s="13">
        <v>825</v>
      </c>
    </row>
    <row r="568" spans="1:5" ht="31.5">
      <c r="A568" s="14" t="s">
        <v>4</v>
      </c>
      <c r="B568" s="9" t="s">
        <v>106</v>
      </c>
      <c r="C568" s="19" t="s">
        <v>1</v>
      </c>
      <c r="D568" s="7">
        <v>0</v>
      </c>
      <c r="E568" s="13">
        <v>825</v>
      </c>
    </row>
    <row r="569" spans="1:5">
      <c r="A569" s="14" t="s">
        <v>107</v>
      </c>
      <c r="B569" s="9" t="s">
        <v>106</v>
      </c>
      <c r="C569" s="19" t="s">
        <v>1</v>
      </c>
      <c r="D569" s="7">
        <v>1101</v>
      </c>
      <c r="E569" s="13">
        <v>825</v>
      </c>
    </row>
    <row r="570" spans="1:5" ht="31.5">
      <c r="A570" s="14" t="s">
        <v>105</v>
      </c>
      <c r="B570" s="9" t="s">
        <v>104</v>
      </c>
      <c r="C570" s="19" t="s">
        <v>0</v>
      </c>
      <c r="D570" s="7">
        <v>0</v>
      </c>
      <c r="E570" s="13">
        <v>800.6</v>
      </c>
    </row>
    <row r="571" spans="1:5" ht="31.5">
      <c r="A571" s="14" t="s">
        <v>103</v>
      </c>
      <c r="B571" s="9" t="s">
        <v>102</v>
      </c>
      <c r="C571" s="19" t="s">
        <v>0</v>
      </c>
      <c r="D571" s="7">
        <v>0</v>
      </c>
      <c r="E571" s="13">
        <v>800.6</v>
      </c>
    </row>
    <row r="572" spans="1:5" ht="47.25">
      <c r="A572" s="14" t="s">
        <v>101</v>
      </c>
      <c r="B572" s="9" t="s">
        <v>100</v>
      </c>
      <c r="C572" s="19" t="s">
        <v>0</v>
      </c>
      <c r="D572" s="7">
        <v>0</v>
      </c>
      <c r="E572" s="13">
        <v>23</v>
      </c>
    </row>
    <row r="573" spans="1:5">
      <c r="A573" s="14" t="s">
        <v>84</v>
      </c>
      <c r="B573" s="9" t="s">
        <v>100</v>
      </c>
      <c r="C573" s="19" t="s">
        <v>82</v>
      </c>
      <c r="D573" s="7">
        <v>0</v>
      </c>
      <c r="E573" s="13">
        <v>23</v>
      </c>
    </row>
    <row r="574" spans="1:5">
      <c r="A574" s="14" t="s">
        <v>98</v>
      </c>
      <c r="B574" s="9" t="s">
        <v>100</v>
      </c>
      <c r="C574" s="19" t="s">
        <v>82</v>
      </c>
      <c r="D574" s="7">
        <v>1003</v>
      </c>
      <c r="E574" s="13">
        <v>23</v>
      </c>
    </row>
    <row r="575" spans="1:5">
      <c r="A575" s="14" t="s">
        <v>99</v>
      </c>
      <c r="B575" s="9" t="s">
        <v>97</v>
      </c>
      <c r="C575" s="19" t="s">
        <v>0</v>
      </c>
      <c r="D575" s="7">
        <v>0</v>
      </c>
      <c r="E575" s="13">
        <v>777.6</v>
      </c>
    </row>
    <row r="576" spans="1:5">
      <c r="A576" s="14" t="s">
        <v>84</v>
      </c>
      <c r="B576" s="9" t="s">
        <v>97</v>
      </c>
      <c r="C576" s="19" t="s">
        <v>82</v>
      </c>
      <c r="D576" s="7">
        <v>0</v>
      </c>
      <c r="E576" s="13">
        <v>777.6</v>
      </c>
    </row>
    <row r="577" spans="1:5">
      <c r="A577" s="14" t="s">
        <v>98</v>
      </c>
      <c r="B577" s="9" t="s">
        <v>97</v>
      </c>
      <c r="C577" s="19" t="s">
        <v>82</v>
      </c>
      <c r="D577" s="7">
        <v>1003</v>
      </c>
      <c r="E577" s="13">
        <v>777.6</v>
      </c>
    </row>
    <row r="578" spans="1:5" ht="63">
      <c r="A578" s="14" t="s">
        <v>96</v>
      </c>
      <c r="B578" s="9" t="s">
        <v>95</v>
      </c>
      <c r="C578" s="19" t="s">
        <v>0</v>
      </c>
      <c r="D578" s="7">
        <v>0</v>
      </c>
      <c r="E578" s="13">
        <v>64</v>
      </c>
    </row>
    <row r="579" spans="1:5" ht="47.25">
      <c r="A579" s="14" t="s">
        <v>94</v>
      </c>
      <c r="B579" s="9" t="s">
        <v>93</v>
      </c>
      <c r="C579" s="19" t="s">
        <v>0</v>
      </c>
      <c r="D579" s="7">
        <v>0</v>
      </c>
      <c r="E579" s="13">
        <v>64</v>
      </c>
    </row>
    <row r="580" spans="1:5" ht="31.5">
      <c r="A580" s="14" t="s">
        <v>92</v>
      </c>
      <c r="B580" s="9" t="s">
        <v>90</v>
      </c>
      <c r="C580" s="19" t="s">
        <v>0</v>
      </c>
      <c r="D580" s="7">
        <v>0</v>
      </c>
      <c r="E580" s="13">
        <v>64</v>
      </c>
    </row>
    <row r="581" spans="1:5" ht="31.5">
      <c r="A581" s="14" t="s">
        <v>4</v>
      </c>
      <c r="B581" s="9" t="s">
        <v>90</v>
      </c>
      <c r="C581" s="19" t="s">
        <v>1</v>
      </c>
      <c r="D581" s="7">
        <v>0</v>
      </c>
      <c r="E581" s="13">
        <v>64</v>
      </c>
    </row>
    <row r="582" spans="1:5">
      <c r="A582" s="14" t="s">
        <v>91</v>
      </c>
      <c r="B582" s="9" t="s">
        <v>90</v>
      </c>
      <c r="C582" s="19" t="s">
        <v>1</v>
      </c>
      <c r="D582" s="7">
        <v>707</v>
      </c>
      <c r="E582" s="13">
        <v>64</v>
      </c>
    </row>
    <row r="583" spans="1:5" s="26" customFormat="1" ht="47.25">
      <c r="A583" s="16" t="s">
        <v>89</v>
      </c>
      <c r="B583" s="25" t="s">
        <v>88</v>
      </c>
      <c r="C583" s="27" t="s">
        <v>0</v>
      </c>
      <c r="D583" s="24">
        <v>0</v>
      </c>
      <c r="E583" s="15">
        <v>70</v>
      </c>
    </row>
    <row r="584" spans="1:5" s="26" customFormat="1" ht="47.25">
      <c r="A584" s="16" t="s">
        <v>89</v>
      </c>
      <c r="B584" s="25" t="s">
        <v>88</v>
      </c>
      <c r="C584" s="27" t="s">
        <v>0</v>
      </c>
      <c r="D584" s="24">
        <v>0</v>
      </c>
      <c r="E584" s="15">
        <v>70</v>
      </c>
    </row>
    <row r="585" spans="1:5" ht="34.5" customHeight="1">
      <c r="A585" s="14" t="s">
        <v>87</v>
      </c>
      <c r="B585" s="9" t="s">
        <v>86</v>
      </c>
      <c r="C585" s="19" t="s">
        <v>0</v>
      </c>
      <c r="D585" s="7">
        <v>0</v>
      </c>
      <c r="E585" s="13">
        <v>70</v>
      </c>
    </row>
    <row r="586" spans="1:5" ht="47.25">
      <c r="A586" s="14" t="s">
        <v>85</v>
      </c>
      <c r="B586" s="9" t="s">
        <v>83</v>
      </c>
      <c r="C586" s="19" t="s">
        <v>0</v>
      </c>
      <c r="D586" s="7">
        <v>0</v>
      </c>
      <c r="E586" s="13">
        <v>50</v>
      </c>
    </row>
    <row r="587" spans="1:5">
      <c r="A587" s="14" t="s">
        <v>84</v>
      </c>
      <c r="B587" s="9" t="s">
        <v>83</v>
      </c>
      <c r="C587" s="19" t="s">
        <v>82</v>
      </c>
      <c r="D587" s="7">
        <v>0</v>
      </c>
      <c r="E587" s="13">
        <v>50</v>
      </c>
    </row>
    <row r="588" spans="1:5">
      <c r="A588" s="14" t="s">
        <v>80</v>
      </c>
      <c r="B588" s="9" t="s">
        <v>83</v>
      </c>
      <c r="C588" s="19" t="s">
        <v>82</v>
      </c>
      <c r="D588" s="7">
        <v>909</v>
      </c>
      <c r="E588" s="13">
        <v>50</v>
      </c>
    </row>
    <row r="589" spans="1:5" ht="31.5">
      <c r="A589" s="14" t="s">
        <v>81</v>
      </c>
      <c r="B589" s="9" t="s">
        <v>79</v>
      </c>
      <c r="C589" s="19" t="s">
        <v>0</v>
      </c>
      <c r="D589" s="7">
        <v>0</v>
      </c>
      <c r="E589" s="13">
        <v>20</v>
      </c>
    </row>
    <row r="590" spans="1:5" ht="31.5">
      <c r="A590" s="14" t="s">
        <v>4</v>
      </c>
      <c r="B590" s="9" t="s">
        <v>79</v>
      </c>
      <c r="C590" s="19" t="s">
        <v>1</v>
      </c>
      <c r="D590" s="7">
        <v>0</v>
      </c>
      <c r="E590" s="13">
        <v>20</v>
      </c>
    </row>
    <row r="591" spans="1:5">
      <c r="A591" s="14" t="s">
        <v>80</v>
      </c>
      <c r="B591" s="9" t="s">
        <v>79</v>
      </c>
      <c r="C591" s="19" t="s">
        <v>1</v>
      </c>
      <c r="D591" s="7">
        <v>909</v>
      </c>
      <c r="E591" s="13">
        <v>20</v>
      </c>
    </row>
    <row r="592" spans="1:5" s="26" customFormat="1" ht="47.25">
      <c r="A592" s="16" t="s">
        <v>78</v>
      </c>
      <c r="B592" s="25" t="s">
        <v>77</v>
      </c>
      <c r="C592" s="27" t="s">
        <v>0</v>
      </c>
      <c r="D592" s="24">
        <v>0</v>
      </c>
      <c r="E592" s="15">
        <v>213</v>
      </c>
    </row>
    <row r="593" spans="1:5" ht="47.25">
      <c r="A593" s="14" t="s">
        <v>76</v>
      </c>
      <c r="B593" s="9" t="s">
        <v>75</v>
      </c>
      <c r="C593" s="19" t="s">
        <v>0</v>
      </c>
      <c r="D593" s="7">
        <v>0</v>
      </c>
      <c r="E593" s="13">
        <v>113</v>
      </c>
    </row>
    <row r="594" spans="1:5" ht="49.5" customHeight="1">
      <c r="A594" s="14" t="s">
        <v>74</v>
      </c>
      <c r="B594" s="9" t="s">
        <v>73</v>
      </c>
      <c r="C594" s="19" t="s">
        <v>0</v>
      </c>
      <c r="D594" s="7">
        <v>0</v>
      </c>
      <c r="E594" s="13">
        <v>108</v>
      </c>
    </row>
    <row r="595" spans="1:5" ht="31.5">
      <c r="A595" s="14" t="s">
        <v>72</v>
      </c>
      <c r="B595" s="9" t="s">
        <v>70</v>
      </c>
      <c r="C595" s="19" t="s">
        <v>0</v>
      </c>
      <c r="D595" s="7">
        <v>0</v>
      </c>
      <c r="E595" s="13">
        <v>33</v>
      </c>
    </row>
    <row r="596" spans="1:5" ht="31.5">
      <c r="A596" s="14" t="s">
        <v>4</v>
      </c>
      <c r="B596" s="9" t="s">
        <v>70</v>
      </c>
      <c r="C596" s="19" t="s">
        <v>1</v>
      </c>
      <c r="D596" s="7">
        <v>0</v>
      </c>
      <c r="E596" s="13">
        <v>33</v>
      </c>
    </row>
    <row r="597" spans="1:5" ht="47.25">
      <c r="A597" s="14" t="s">
        <v>71</v>
      </c>
      <c r="B597" s="9" t="s">
        <v>70</v>
      </c>
      <c r="C597" s="19" t="s">
        <v>1</v>
      </c>
      <c r="D597" s="7">
        <v>104</v>
      </c>
      <c r="E597" s="13">
        <v>33</v>
      </c>
    </row>
    <row r="598" spans="1:5" ht="47.25">
      <c r="A598" s="14" t="s">
        <v>67</v>
      </c>
      <c r="B598" s="9" t="s">
        <v>64</v>
      </c>
      <c r="C598" s="19" t="s">
        <v>0</v>
      </c>
      <c r="D598" s="7">
        <v>0</v>
      </c>
      <c r="E598" s="13">
        <v>75</v>
      </c>
    </row>
    <row r="599" spans="1:5" ht="31.5">
      <c r="A599" s="14" t="s">
        <v>4</v>
      </c>
      <c r="B599" s="9" t="s">
        <v>64</v>
      </c>
      <c r="C599" s="19" t="s">
        <v>1</v>
      </c>
      <c r="D599" s="7">
        <v>0</v>
      </c>
      <c r="E599" s="13">
        <v>75</v>
      </c>
    </row>
    <row r="600" spans="1:5">
      <c r="A600" s="14" t="s">
        <v>66</v>
      </c>
      <c r="B600" s="9" t="s">
        <v>64</v>
      </c>
      <c r="C600" s="19" t="s">
        <v>1</v>
      </c>
      <c r="D600" s="7">
        <v>702</v>
      </c>
      <c r="E600" s="13">
        <v>50</v>
      </c>
    </row>
    <row r="601" spans="1:5">
      <c r="A601" s="14" t="s">
        <v>65</v>
      </c>
      <c r="B601" s="9" t="s">
        <v>64</v>
      </c>
      <c r="C601" s="19" t="s">
        <v>1</v>
      </c>
      <c r="D601" s="7">
        <v>703</v>
      </c>
      <c r="E601" s="13">
        <v>25</v>
      </c>
    </row>
    <row r="602" spans="1:5" ht="63">
      <c r="A602" s="14" t="s">
        <v>63</v>
      </c>
      <c r="B602" s="9" t="s">
        <v>62</v>
      </c>
      <c r="C602" s="19" t="s">
        <v>0</v>
      </c>
      <c r="D602" s="7">
        <v>0</v>
      </c>
      <c r="E602" s="13">
        <v>5</v>
      </c>
    </row>
    <row r="603" spans="1:5" ht="31.5">
      <c r="A603" s="14" t="s">
        <v>61</v>
      </c>
      <c r="B603" s="9" t="s">
        <v>60</v>
      </c>
      <c r="C603" s="19" t="s">
        <v>0</v>
      </c>
      <c r="D603" s="7">
        <v>0</v>
      </c>
      <c r="E603" s="13">
        <v>5</v>
      </c>
    </row>
    <row r="604" spans="1:5" ht="31.5">
      <c r="A604" s="14" t="s">
        <v>4</v>
      </c>
      <c r="B604" s="9" t="s">
        <v>60</v>
      </c>
      <c r="C604" s="19" t="s">
        <v>1</v>
      </c>
      <c r="D604" s="7">
        <v>0</v>
      </c>
      <c r="E604" s="13">
        <v>5</v>
      </c>
    </row>
    <row r="605" spans="1:5">
      <c r="A605" s="14" t="s">
        <v>44</v>
      </c>
      <c r="B605" s="9" t="s">
        <v>60</v>
      </c>
      <c r="C605" s="19" t="s">
        <v>1</v>
      </c>
      <c r="D605" s="7">
        <v>1006</v>
      </c>
      <c r="E605" s="13">
        <v>5</v>
      </c>
    </row>
    <row r="606" spans="1:5" ht="47.25">
      <c r="A606" s="14" t="s">
        <v>59</v>
      </c>
      <c r="B606" s="9" t="s">
        <v>58</v>
      </c>
      <c r="C606" s="19" t="s">
        <v>0</v>
      </c>
      <c r="D606" s="7">
        <v>0</v>
      </c>
      <c r="E606" s="13">
        <v>100</v>
      </c>
    </row>
    <row r="607" spans="1:5" ht="31.5">
      <c r="A607" s="14" t="s">
        <v>57</v>
      </c>
      <c r="B607" s="9" t="s">
        <v>56</v>
      </c>
      <c r="C607" s="19" t="s">
        <v>0</v>
      </c>
      <c r="D607" s="7">
        <v>0</v>
      </c>
      <c r="E607" s="13">
        <v>100</v>
      </c>
    </row>
    <row r="608" spans="1:5" ht="31.5">
      <c r="A608" s="14" t="s">
        <v>55</v>
      </c>
      <c r="B608" s="9" t="s">
        <v>54</v>
      </c>
      <c r="C608" s="19" t="s">
        <v>0</v>
      </c>
      <c r="D608" s="7">
        <v>0</v>
      </c>
      <c r="E608" s="13">
        <v>5</v>
      </c>
    </row>
    <row r="609" spans="1:5" ht="31.5">
      <c r="A609" s="14" t="s">
        <v>4</v>
      </c>
      <c r="B609" s="9" t="s">
        <v>54</v>
      </c>
      <c r="C609" s="19" t="s">
        <v>1</v>
      </c>
      <c r="D609" s="7">
        <v>0</v>
      </c>
      <c r="E609" s="13">
        <v>5</v>
      </c>
    </row>
    <row r="610" spans="1:5">
      <c r="A610" s="14" t="s">
        <v>44</v>
      </c>
      <c r="B610" s="9" t="s">
        <v>54</v>
      </c>
      <c r="C610" s="19" t="s">
        <v>1</v>
      </c>
      <c r="D610" s="7">
        <v>1006</v>
      </c>
      <c r="E610" s="13">
        <v>5</v>
      </c>
    </row>
    <row r="611" spans="1:5" ht="31.5">
      <c r="A611" s="14" t="s">
        <v>53</v>
      </c>
      <c r="B611" s="9" t="s">
        <v>52</v>
      </c>
      <c r="C611" s="19" t="s">
        <v>0</v>
      </c>
      <c r="D611" s="7">
        <v>0</v>
      </c>
      <c r="E611" s="13">
        <v>13</v>
      </c>
    </row>
    <row r="612" spans="1:5" ht="31.5">
      <c r="A612" s="14" t="s">
        <v>4</v>
      </c>
      <c r="B612" s="9" t="s">
        <v>52</v>
      </c>
      <c r="C612" s="19" t="s">
        <v>1</v>
      </c>
      <c r="D612" s="7">
        <v>0</v>
      </c>
      <c r="E612" s="13">
        <v>13</v>
      </c>
    </row>
    <row r="613" spans="1:5">
      <c r="A613" s="14" t="s">
        <v>44</v>
      </c>
      <c r="B613" s="9" t="s">
        <v>52</v>
      </c>
      <c r="C613" s="19" t="s">
        <v>1</v>
      </c>
      <c r="D613" s="7">
        <v>1006</v>
      </c>
      <c r="E613" s="13">
        <v>13</v>
      </c>
    </row>
    <row r="614" spans="1:5" ht="31.5">
      <c r="A614" s="14" t="s">
        <v>51</v>
      </c>
      <c r="B614" s="9" t="s">
        <v>50</v>
      </c>
      <c r="C614" s="19" t="s">
        <v>0</v>
      </c>
      <c r="D614" s="7">
        <v>0</v>
      </c>
      <c r="E614" s="13">
        <v>30</v>
      </c>
    </row>
    <row r="615" spans="1:5" ht="31.5">
      <c r="A615" s="14" t="s">
        <v>4</v>
      </c>
      <c r="B615" s="9" t="s">
        <v>50</v>
      </c>
      <c r="C615" s="19" t="s">
        <v>1</v>
      </c>
      <c r="D615" s="7">
        <v>0</v>
      </c>
      <c r="E615" s="13">
        <v>30</v>
      </c>
    </row>
    <row r="616" spans="1:5">
      <c r="A616" s="14" t="s">
        <v>44</v>
      </c>
      <c r="B616" s="9" t="s">
        <v>50</v>
      </c>
      <c r="C616" s="19" t="s">
        <v>1</v>
      </c>
      <c r="D616" s="7">
        <v>1006</v>
      </c>
      <c r="E616" s="13">
        <v>30</v>
      </c>
    </row>
    <row r="617" spans="1:5" ht="31.5">
      <c r="A617" s="14" t="s">
        <v>49</v>
      </c>
      <c r="B617" s="9" t="s">
        <v>48</v>
      </c>
      <c r="C617" s="19" t="s">
        <v>0</v>
      </c>
      <c r="D617" s="7">
        <v>0</v>
      </c>
      <c r="E617" s="13">
        <v>39</v>
      </c>
    </row>
    <row r="618" spans="1:5" ht="31.5">
      <c r="A618" s="14" t="s">
        <v>4</v>
      </c>
      <c r="B618" s="9" t="s">
        <v>48</v>
      </c>
      <c r="C618" s="19" t="s">
        <v>1</v>
      </c>
      <c r="D618" s="7">
        <v>0</v>
      </c>
      <c r="E618" s="13">
        <v>39</v>
      </c>
    </row>
    <row r="619" spans="1:5">
      <c r="A619" s="14" t="s">
        <v>44</v>
      </c>
      <c r="B619" s="9" t="s">
        <v>48</v>
      </c>
      <c r="C619" s="19" t="s">
        <v>1</v>
      </c>
      <c r="D619" s="7">
        <v>1006</v>
      </c>
      <c r="E619" s="13">
        <v>39</v>
      </c>
    </row>
    <row r="620" spans="1:5">
      <c r="A620" s="14" t="s">
        <v>47</v>
      </c>
      <c r="B620" s="9" t="s">
        <v>46</v>
      </c>
      <c r="C620" s="19" t="s">
        <v>0</v>
      </c>
      <c r="D620" s="7">
        <v>0</v>
      </c>
      <c r="E620" s="13">
        <v>2</v>
      </c>
    </row>
    <row r="621" spans="1:5" ht="31.5">
      <c r="A621" s="14" t="s">
        <v>4</v>
      </c>
      <c r="B621" s="9" t="s">
        <v>46</v>
      </c>
      <c r="C621" s="19" t="s">
        <v>1</v>
      </c>
      <c r="D621" s="7">
        <v>0</v>
      </c>
      <c r="E621" s="13">
        <v>2</v>
      </c>
    </row>
    <row r="622" spans="1:5">
      <c r="A622" s="14" t="s">
        <v>44</v>
      </c>
      <c r="B622" s="9" t="s">
        <v>46</v>
      </c>
      <c r="C622" s="19" t="s">
        <v>1</v>
      </c>
      <c r="D622" s="7">
        <v>1006</v>
      </c>
      <c r="E622" s="13">
        <v>2</v>
      </c>
    </row>
    <row r="623" spans="1:5" ht="31.5">
      <c r="A623" s="14" t="s">
        <v>45</v>
      </c>
      <c r="B623" s="9" t="s">
        <v>43</v>
      </c>
      <c r="C623" s="19" t="s">
        <v>0</v>
      </c>
      <c r="D623" s="7">
        <v>0</v>
      </c>
      <c r="E623" s="13">
        <v>11</v>
      </c>
    </row>
    <row r="624" spans="1:5" ht="31.5">
      <c r="A624" s="14" t="s">
        <v>4</v>
      </c>
      <c r="B624" s="9" t="s">
        <v>43</v>
      </c>
      <c r="C624" s="19" t="s">
        <v>1</v>
      </c>
      <c r="D624" s="7">
        <v>0</v>
      </c>
      <c r="E624" s="13">
        <v>11</v>
      </c>
    </row>
    <row r="625" spans="1:5">
      <c r="A625" s="14" t="s">
        <v>44</v>
      </c>
      <c r="B625" s="9" t="s">
        <v>43</v>
      </c>
      <c r="C625" s="19" t="s">
        <v>1</v>
      </c>
      <c r="D625" s="7">
        <v>1006</v>
      </c>
      <c r="E625" s="13">
        <v>11</v>
      </c>
    </row>
    <row r="626" spans="1:5" s="26" customFormat="1">
      <c r="A626" s="16" t="s">
        <v>42</v>
      </c>
      <c r="B626" s="25" t="s">
        <v>41</v>
      </c>
      <c r="C626" s="27" t="s">
        <v>0</v>
      </c>
      <c r="D626" s="24">
        <v>0</v>
      </c>
      <c r="E626" s="15">
        <v>7382.3</v>
      </c>
    </row>
    <row r="627" spans="1:5" ht="31.5">
      <c r="A627" s="14" t="s">
        <v>40</v>
      </c>
      <c r="B627" s="9" t="s">
        <v>39</v>
      </c>
      <c r="C627" s="19" t="s">
        <v>0</v>
      </c>
      <c r="D627" s="7">
        <v>0</v>
      </c>
      <c r="E627" s="13">
        <v>1575.4</v>
      </c>
    </row>
    <row r="628" spans="1:5" ht="31.5">
      <c r="A628" s="14" t="s">
        <v>38</v>
      </c>
      <c r="B628" s="9" t="s">
        <v>37</v>
      </c>
      <c r="C628" s="19" t="s">
        <v>0</v>
      </c>
      <c r="D628" s="7">
        <v>0</v>
      </c>
      <c r="E628" s="13">
        <v>1152.9000000000001</v>
      </c>
    </row>
    <row r="629" spans="1:5">
      <c r="A629" s="14" t="s">
        <v>24</v>
      </c>
      <c r="B629" s="9" t="s">
        <v>36</v>
      </c>
      <c r="C629" s="19" t="s">
        <v>0</v>
      </c>
      <c r="D629" s="7">
        <v>0</v>
      </c>
      <c r="E629" s="13">
        <v>1152.9000000000001</v>
      </c>
    </row>
    <row r="630" spans="1:5" ht="63">
      <c r="A630" s="14" t="s">
        <v>23</v>
      </c>
      <c r="B630" s="9" t="s">
        <v>36</v>
      </c>
      <c r="C630" s="19" t="s">
        <v>22</v>
      </c>
      <c r="D630" s="7">
        <v>0</v>
      </c>
      <c r="E630" s="13">
        <v>1152.9000000000001</v>
      </c>
    </row>
    <row r="631" spans="1:5" ht="47.25">
      <c r="A631" s="14" t="s">
        <v>33</v>
      </c>
      <c r="B631" s="9" t="s">
        <v>36</v>
      </c>
      <c r="C631" s="19" t="s">
        <v>22</v>
      </c>
      <c r="D631" s="7">
        <v>103</v>
      </c>
      <c r="E631" s="13">
        <v>1152.9000000000001</v>
      </c>
    </row>
    <row r="632" spans="1:5" ht="31.5">
      <c r="A632" s="14" t="s">
        <v>35</v>
      </c>
      <c r="B632" s="9" t="s">
        <v>34</v>
      </c>
      <c r="C632" s="19" t="s">
        <v>0</v>
      </c>
      <c r="D632" s="7">
        <v>0</v>
      </c>
      <c r="E632" s="13">
        <v>422.5</v>
      </c>
    </row>
    <row r="633" spans="1:5">
      <c r="A633" s="14" t="s">
        <v>24</v>
      </c>
      <c r="B633" s="9" t="s">
        <v>32</v>
      </c>
      <c r="C633" s="19" t="s">
        <v>0</v>
      </c>
      <c r="D633" s="7">
        <v>0</v>
      </c>
      <c r="E633" s="13">
        <v>422.5</v>
      </c>
    </row>
    <row r="634" spans="1:5" ht="63">
      <c r="A634" s="14" t="s">
        <v>23</v>
      </c>
      <c r="B634" s="9" t="s">
        <v>32</v>
      </c>
      <c r="C634" s="19" t="s">
        <v>22</v>
      </c>
      <c r="D634" s="7">
        <v>0</v>
      </c>
      <c r="E634" s="13">
        <v>417.6</v>
      </c>
    </row>
    <row r="635" spans="1:5" ht="47.25">
      <c r="A635" s="14" t="s">
        <v>33</v>
      </c>
      <c r="B635" s="9" t="s">
        <v>32</v>
      </c>
      <c r="C635" s="19" t="s">
        <v>22</v>
      </c>
      <c r="D635" s="7">
        <v>103</v>
      </c>
      <c r="E635" s="13">
        <v>417.6</v>
      </c>
    </row>
    <row r="636" spans="1:5" ht="31.5">
      <c r="A636" s="14" t="s">
        <v>4</v>
      </c>
      <c r="B636" s="9" t="s">
        <v>32</v>
      </c>
      <c r="C636" s="19" t="s">
        <v>1</v>
      </c>
      <c r="D636" s="7">
        <v>0</v>
      </c>
      <c r="E636" s="13">
        <v>4.9000000000000004</v>
      </c>
    </row>
    <row r="637" spans="1:5" ht="47.25">
      <c r="A637" s="14" t="s">
        <v>33</v>
      </c>
      <c r="B637" s="9" t="s">
        <v>32</v>
      </c>
      <c r="C637" s="19" t="s">
        <v>1</v>
      </c>
      <c r="D637" s="7">
        <v>103</v>
      </c>
      <c r="E637" s="13">
        <v>4.9000000000000004</v>
      </c>
    </row>
    <row r="638" spans="1:5" ht="31.5">
      <c r="A638" s="14" t="s">
        <v>31</v>
      </c>
      <c r="B638" s="9" t="s">
        <v>30</v>
      </c>
      <c r="C638" s="19" t="s">
        <v>0</v>
      </c>
      <c r="D638" s="7">
        <v>0</v>
      </c>
      <c r="E638" s="13">
        <v>1797.7</v>
      </c>
    </row>
    <row r="639" spans="1:5" ht="31.5">
      <c r="A639" s="14" t="s">
        <v>29</v>
      </c>
      <c r="B639" s="9" t="s">
        <v>28</v>
      </c>
      <c r="C639" s="19" t="s">
        <v>0</v>
      </c>
      <c r="D639" s="7">
        <v>0</v>
      </c>
      <c r="E639" s="13">
        <v>1534.6</v>
      </c>
    </row>
    <row r="640" spans="1:5">
      <c r="A640" s="14" t="s">
        <v>24</v>
      </c>
      <c r="B640" s="9" t="s">
        <v>27</v>
      </c>
      <c r="C640" s="19" t="s">
        <v>0</v>
      </c>
      <c r="D640" s="7">
        <v>0</v>
      </c>
      <c r="E640" s="13">
        <v>1534.6</v>
      </c>
    </row>
    <row r="641" spans="1:5" ht="63">
      <c r="A641" s="14" t="s">
        <v>23</v>
      </c>
      <c r="B641" s="9" t="s">
        <v>27</v>
      </c>
      <c r="C641" s="19" t="s">
        <v>22</v>
      </c>
      <c r="D641" s="7">
        <v>0</v>
      </c>
      <c r="E641" s="13">
        <v>1534.6</v>
      </c>
    </row>
    <row r="642" spans="1:5" ht="33" customHeight="1">
      <c r="A642" s="14" t="s">
        <v>21</v>
      </c>
      <c r="B642" s="9" t="s">
        <v>27</v>
      </c>
      <c r="C642" s="19" t="s">
        <v>22</v>
      </c>
      <c r="D642" s="7">
        <v>106</v>
      </c>
      <c r="E642" s="13">
        <v>1534.6</v>
      </c>
    </row>
    <row r="643" spans="1:5" ht="31.5">
      <c r="A643" s="14" t="s">
        <v>26</v>
      </c>
      <c r="B643" s="9" t="s">
        <v>25</v>
      </c>
      <c r="C643" s="19" t="s">
        <v>0</v>
      </c>
      <c r="D643" s="7">
        <v>0</v>
      </c>
      <c r="E643" s="13">
        <v>263.10000000000002</v>
      </c>
    </row>
    <row r="644" spans="1:5">
      <c r="A644" s="14" t="s">
        <v>24</v>
      </c>
      <c r="B644" s="9" t="s">
        <v>20</v>
      </c>
      <c r="C644" s="19" t="s">
        <v>0</v>
      </c>
      <c r="D644" s="7">
        <v>0</v>
      </c>
      <c r="E644" s="13">
        <v>263.10000000000002</v>
      </c>
    </row>
    <row r="645" spans="1:5" ht="63">
      <c r="A645" s="14" t="s">
        <v>23</v>
      </c>
      <c r="B645" s="9" t="s">
        <v>20</v>
      </c>
      <c r="C645" s="19" t="s">
        <v>22</v>
      </c>
      <c r="D645" s="7">
        <v>0</v>
      </c>
      <c r="E645" s="13">
        <v>259.3</v>
      </c>
    </row>
    <row r="646" spans="1:5" ht="34.5" customHeight="1">
      <c r="A646" s="14" t="s">
        <v>21</v>
      </c>
      <c r="B646" s="9" t="s">
        <v>20</v>
      </c>
      <c r="C646" s="19" t="s">
        <v>22</v>
      </c>
      <c r="D646" s="7">
        <v>106</v>
      </c>
      <c r="E646" s="13">
        <v>259.3</v>
      </c>
    </row>
    <row r="647" spans="1:5" ht="31.5">
      <c r="A647" s="14" t="s">
        <v>4</v>
      </c>
      <c r="B647" s="9" t="s">
        <v>20</v>
      </c>
      <c r="C647" s="19" t="s">
        <v>1</v>
      </c>
      <c r="D647" s="7">
        <v>0</v>
      </c>
      <c r="E647" s="13">
        <v>3.8</v>
      </c>
    </row>
    <row r="648" spans="1:5" ht="32.25" customHeight="1">
      <c r="A648" s="14" t="s">
        <v>21</v>
      </c>
      <c r="B648" s="9" t="s">
        <v>20</v>
      </c>
      <c r="C648" s="19" t="s">
        <v>1</v>
      </c>
      <c r="D648" s="7">
        <v>106</v>
      </c>
      <c r="E648" s="13">
        <v>3.8</v>
      </c>
    </row>
    <row r="649" spans="1:5">
      <c r="A649" s="14" t="s">
        <v>19</v>
      </c>
      <c r="B649" s="9" t="s">
        <v>18</v>
      </c>
      <c r="C649" s="19" t="s">
        <v>0</v>
      </c>
      <c r="D649" s="7">
        <v>0</v>
      </c>
      <c r="E649" s="13">
        <v>3300</v>
      </c>
    </row>
    <row r="650" spans="1:5">
      <c r="A650" s="14" t="s">
        <v>17</v>
      </c>
      <c r="B650" s="9" t="s">
        <v>16</v>
      </c>
      <c r="C650" s="19" t="s">
        <v>0</v>
      </c>
      <c r="D650" s="7">
        <v>0</v>
      </c>
      <c r="E650" s="13">
        <v>3300</v>
      </c>
    </row>
    <row r="651" spans="1:5">
      <c r="A651" s="14" t="s">
        <v>11</v>
      </c>
      <c r="B651" s="9" t="s">
        <v>16</v>
      </c>
      <c r="C651" s="19" t="s">
        <v>8</v>
      </c>
      <c r="D651" s="7">
        <v>0</v>
      </c>
      <c r="E651" s="13">
        <v>3300</v>
      </c>
    </row>
    <row r="652" spans="1:5">
      <c r="A652" s="14" t="s">
        <v>15</v>
      </c>
      <c r="B652" s="9" t="s">
        <v>16</v>
      </c>
      <c r="C652" s="19" t="s">
        <v>8</v>
      </c>
      <c r="D652" s="7">
        <v>107</v>
      </c>
      <c r="E652" s="13">
        <v>3300</v>
      </c>
    </row>
    <row r="653" spans="1:5">
      <c r="A653" s="14" t="s">
        <v>14</v>
      </c>
      <c r="B653" s="9" t="s">
        <v>13</v>
      </c>
      <c r="C653" s="19" t="s">
        <v>0</v>
      </c>
      <c r="D653" s="7">
        <v>0</v>
      </c>
      <c r="E653" s="13">
        <v>300</v>
      </c>
    </row>
    <row r="654" spans="1:5" ht="31.5">
      <c r="A654" s="14" t="s">
        <v>12</v>
      </c>
      <c r="B654" s="9" t="s">
        <v>9</v>
      </c>
      <c r="C654" s="19" t="s">
        <v>0</v>
      </c>
      <c r="D654" s="7">
        <v>0</v>
      </c>
      <c r="E654" s="13">
        <v>300</v>
      </c>
    </row>
    <row r="655" spans="1:5">
      <c r="A655" s="14" t="s">
        <v>11</v>
      </c>
      <c r="B655" s="9" t="s">
        <v>9</v>
      </c>
      <c r="C655" s="19" t="s">
        <v>8</v>
      </c>
      <c r="D655" s="7">
        <v>0</v>
      </c>
      <c r="E655" s="13">
        <v>300</v>
      </c>
    </row>
    <row r="656" spans="1:5">
      <c r="A656" s="14" t="s">
        <v>10</v>
      </c>
      <c r="B656" s="9" t="s">
        <v>9</v>
      </c>
      <c r="C656" s="19" t="s">
        <v>8</v>
      </c>
      <c r="D656" s="7">
        <v>111</v>
      </c>
      <c r="E656" s="13">
        <v>300</v>
      </c>
    </row>
    <row r="657" spans="1:5" ht="31.5">
      <c r="A657" s="14" t="s">
        <v>7</v>
      </c>
      <c r="B657" s="9" t="s">
        <v>6</v>
      </c>
      <c r="C657" s="19" t="s">
        <v>0</v>
      </c>
      <c r="D657" s="7">
        <v>0</v>
      </c>
      <c r="E657" s="13">
        <v>409.2</v>
      </c>
    </row>
    <row r="658" spans="1:5" ht="47.25">
      <c r="A658" s="14" t="s">
        <v>5</v>
      </c>
      <c r="B658" s="9" t="s">
        <v>2</v>
      </c>
      <c r="C658" s="19" t="s">
        <v>0</v>
      </c>
      <c r="D658" s="7">
        <v>0</v>
      </c>
      <c r="E658" s="13">
        <v>409.2</v>
      </c>
    </row>
    <row r="659" spans="1:5" ht="31.5">
      <c r="A659" s="14" t="s">
        <v>4</v>
      </c>
      <c r="B659" s="9" t="s">
        <v>2</v>
      </c>
      <c r="C659" s="19" t="s">
        <v>1</v>
      </c>
      <c r="D659" s="7">
        <v>0</v>
      </c>
      <c r="E659" s="13">
        <v>409.2</v>
      </c>
    </row>
    <row r="660" spans="1:5">
      <c r="A660" s="14" t="s">
        <v>3</v>
      </c>
      <c r="B660" s="9" t="s">
        <v>2</v>
      </c>
      <c r="C660" s="19" t="s">
        <v>1</v>
      </c>
      <c r="D660" s="7">
        <v>204</v>
      </c>
      <c r="E660" s="13">
        <v>409.2</v>
      </c>
    </row>
    <row r="661" spans="1:5" s="26" customFormat="1">
      <c r="A661" s="242" t="s">
        <v>514</v>
      </c>
      <c r="B661" s="243"/>
      <c r="C661" s="243"/>
      <c r="D661" s="244"/>
      <c r="E661" s="15">
        <f>1113792.9+1844.9</f>
        <v>1115637.7999999998</v>
      </c>
    </row>
    <row r="662" spans="1:5" ht="25.5" customHeight="1">
      <c r="A662" s="18"/>
      <c r="B662" s="10"/>
      <c r="C662" s="10"/>
      <c r="D662" s="10"/>
      <c r="E662" s="17"/>
    </row>
    <row r="663" spans="1:5" ht="11.25" customHeight="1">
      <c r="A663" s="6"/>
      <c r="B663" s="11"/>
      <c r="C663" s="11"/>
      <c r="D663" s="11"/>
      <c r="E663" s="4"/>
    </row>
    <row r="664" spans="1:5" s="26" customFormat="1">
      <c r="A664" s="12" t="s">
        <v>515</v>
      </c>
      <c r="B664" s="20"/>
      <c r="C664" s="20"/>
      <c r="D664" s="238" t="s">
        <v>516</v>
      </c>
      <c r="E664" s="238"/>
    </row>
  </sheetData>
  <autoFilter ref="A19:E661"/>
  <mergeCells count="6">
    <mergeCell ref="D664:E664"/>
    <mergeCell ref="A17:A18"/>
    <mergeCell ref="B17:D17"/>
    <mergeCell ref="E17:E18"/>
    <mergeCell ref="A15:E15"/>
    <mergeCell ref="A661:D661"/>
  </mergeCells>
  <pageMargins left="0.78740157480314965" right="0.39370078740157483" top="0.78740157480314965" bottom="0.39370078740157483" header="0.51181102362204722" footer="0.31496062992125984"/>
  <pageSetup paperSize="9" scale="8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3:D69"/>
  <sheetViews>
    <sheetView showGridLines="0" workbookViewId="0">
      <selection activeCell="G71" sqref="G71"/>
    </sheetView>
  </sheetViews>
  <sheetFormatPr defaultColWidth="9.140625" defaultRowHeight="15.75"/>
  <cols>
    <col min="1" max="1" width="81.42578125" style="54" customWidth="1"/>
    <col min="2" max="2" width="6.7109375" style="67" customWidth="1"/>
    <col min="3" max="3" width="10.140625" style="67" customWidth="1"/>
    <col min="4" max="4" width="11.5703125" style="54" customWidth="1"/>
    <col min="5" max="16384" width="9.140625" style="54"/>
  </cols>
  <sheetData>
    <row r="13" spans="1:4" ht="38.450000000000003" customHeight="1">
      <c r="A13" s="246" t="s">
        <v>522</v>
      </c>
      <c r="B13" s="246"/>
      <c r="C13" s="246"/>
      <c r="D13" s="246"/>
    </row>
    <row r="14" spans="1:4" ht="16.5" customHeight="1">
      <c r="A14" s="55"/>
      <c r="B14" s="56"/>
      <c r="C14" s="56"/>
      <c r="D14" s="57"/>
    </row>
    <row r="15" spans="1:4">
      <c r="A15" s="247" t="s">
        <v>507</v>
      </c>
      <c r="B15" s="248" t="s">
        <v>508</v>
      </c>
      <c r="C15" s="248"/>
      <c r="D15" s="247" t="s">
        <v>509</v>
      </c>
    </row>
    <row r="16" spans="1:4" ht="18.600000000000001" customHeight="1">
      <c r="A16" s="247"/>
      <c r="B16" s="52" t="s">
        <v>518</v>
      </c>
      <c r="C16" s="52" t="s">
        <v>519</v>
      </c>
      <c r="D16" s="247"/>
    </row>
    <row r="17" spans="1:4" ht="12.75" customHeight="1">
      <c r="A17" s="53">
        <v>1</v>
      </c>
      <c r="B17" s="53">
        <v>2</v>
      </c>
      <c r="C17" s="53">
        <v>3</v>
      </c>
      <c r="D17" s="53">
        <v>4</v>
      </c>
    </row>
    <row r="18" spans="1:4" s="61" customFormat="1">
      <c r="A18" s="58" t="s">
        <v>485</v>
      </c>
      <c r="B18" s="59">
        <v>1</v>
      </c>
      <c r="C18" s="59">
        <v>0</v>
      </c>
      <c r="D18" s="60">
        <f>SUM(D19:D26)</f>
        <v>112231.90000000001</v>
      </c>
    </row>
    <row r="19" spans="1:4" ht="31.5">
      <c r="A19" s="62" t="s">
        <v>207</v>
      </c>
      <c r="B19" s="63">
        <v>1</v>
      </c>
      <c r="C19" s="63">
        <v>2</v>
      </c>
      <c r="D19" s="64">
        <v>2617.8000000000002</v>
      </c>
    </row>
    <row r="20" spans="1:4" ht="32.450000000000003" customHeight="1">
      <c r="A20" s="62" t="s">
        <v>33</v>
      </c>
      <c r="B20" s="63">
        <v>1</v>
      </c>
      <c r="C20" s="63">
        <v>3</v>
      </c>
      <c r="D20" s="64">
        <v>1575.4</v>
      </c>
    </row>
    <row r="21" spans="1:4" ht="47.25">
      <c r="A21" s="62" t="s">
        <v>71</v>
      </c>
      <c r="B21" s="63">
        <v>1</v>
      </c>
      <c r="C21" s="63">
        <v>4</v>
      </c>
      <c r="D21" s="64">
        <v>38512.400000000001</v>
      </c>
    </row>
    <row r="22" spans="1:4">
      <c r="A22" s="62" t="s">
        <v>202</v>
      </c>
      <c r="B22" s="63">
        <v>1</v>
      </c>
      <c r="C22" s="63">
        <v>5</v>
      </c>
      <c r="D22" s="64">
        <v>93.3</v>
      </c>
    </row>
    <row r="23" spans="1:4" ht="31.9" customHeight="1">
      <c r="A23" s="62" t="s">
        <v>21</v>
      </c>
      <c r="B23" s="63">
        <v>1</v>
      </c>
      <c r="C23" s="63">
        <v>6</v>
      </c>
      <c r="D23" s="64">
        <v>12012.1</v>
      </c>
    </row>
    <row r="24" spans="1:4">
      <c r="A24" s="62" t="s">
        <v>15</v>
      </c>
      <c r="B24" s="63">
        <v>1</v>
      </c>
      <c r="C24" s="63">
        <v>7</v>
      </c>
      <c r="D24" s="64">
        <v>3300</v>
      </c>
    </row>
    <row r="25" spans="1:4">
      <c r="A25" s="62" t="s">
        <v>10</v>
      </c>
      <c r="B25" s="63">
        <v>1</v>
      </c>
      <c r="C25" s="63">
        <v>11</v>
      </c>
      <c r="D25" s="64">
        <v>300</v>
      </c>
    </row>
    <row r="26" spans="1:4">
      <c r="A26" s="62" t="s">
        <v>147</v>
      </c>
      <c r="B26" s="63">
        <v>1</v>
      </c>
      <c r="C26" s="63">
        <v>13</v>
      </c>
      <c r="D26" s="64">
        <v>53820.9</v>
      </c>
    </row>
    <row r="27" spans="1:4" s="61" customFormat="1">
      <c r="A27" s="58" t="s">
        <v>496</v>
      </c>
      <c r="B27" s="59">
        <v>2</v>
      </c>
      <c r="C27" s="59">
        <v>0</v>
      </c>
      <c r="D27" s="60">
        <f>D28</f>
        <v>409.2</v>
      </c>
    </row>
    <row r="28" spans="1:4">
      <c r="A28" s="62" t="s">
        <v>3</v>
      </c>
      <c r="B28" s="63">
        <v>2</v>
      </c>
      <c r="C28" s="63">
        <v>4</v>
      </c>
      <c r="D28" s="64">
        <v>409.2</v>
      </c>
    </row>
    <row r="29" spans="1:4" s="61" customFormat="1" ht="31.5">
      <c r="A29" s="58" t="s">
        <v>493</v>
      </c>
      <c r="B29" s="59">
        <v>3</v>
      </c>
      <c r="C29" s="59">
        <v>0</v>
      </c>
      <c r="D29" s="60">
        <f>D30</f>
        <v>2977.6</v>
      </c>
    </row>
    <row r="30" spans="1:4" ht="31.5">
      <c r="A30" s="62" t="s">
        <v>140</v>
      </c>
      <c r="B30" s="63">
        <v>3</v>
      </c>
      <c r="C30" s="63">
        <v>14</v>
      </c>
      <c r="D30" s="64">
        <v>2977.6</v>
      </c>
    </row>
    <row r="31" spans="1:4" s="61" customFormat="1">
      <c r="A31" s="58" t="s">
        <v>492</v>
      </c>
      <c r="B31" s="59">
        <v>4</v>
      </c>
      <c r="C31" s="59">
        <v>0</v>
      </c>
      <c r="D31" s="60">
        <f>D32+D33+D34</f>
        <v>9989.1</v>
      </c>
    </row>
    <row r="32" spans="1:4">
      <c r="A32" s="62" t="s">
        <v>344</v>
      </c>
      <c r="B32" s="63">
        <v>4</v>
      </c>
      <c r="C32" s="63">
        <v>5</v>
      </c>
      <c r="D32" s="64">
        <v>542.5</v>
      </c>
    </row>
    <row r="33" spans="1:4">
      <c r="A33" s="62" t="s">
        <v>171</v>
      </c>
      <c r="B33" s="63">
        <v>4</v>
      </c>
      <c r="C33" s="63">
        <v>9</v>
      </c>
      <c r="D33" s="64">
        <v>8821.6</v>
      </c>
    </row>
    <row r="34" spans="1:4">
      <c r="A34" s="62" t="s">
        <v>183</v>
      </c>
      <c r="B34" s="63">
        <v>4</v>
      </c>
      <c r="C34" s="63">
        <v>12</v>
      </c>
      <c r="D34" s="64">
        <v>625</v>
      </c>
    </row>
    <row r="35" spans="1:4" s="61" customFormat="1">
      <c r="A35" s="58" t="s">
        <v>491</v>
      </c>
      <c r="B35" s="59">
        <v>5</v>
      </c>
      <c r="C35" s="59">
        <v>0</v>
      </c>
      <c r="D35" s="60">
        <f>SUM(D36:D38)</f>
        <v>12603.5</v>
      </c>
    </row>
    <row r="36" spans="1:4">
      <c r="A36" s="62" t="s">
        <v>269</v>
      </c>
      <c r="B36" s="63">
        <v>5</v>
      </c>
      <c r="C36" s="63">
        <v>1</v>
      </c>
      <c r="D36" s="64">
        <v>559.5</v>
      </c>
    </row>
    <row r="37" spans="1:4">
      <c r="A37" s="62" t="s">
        <v>168</v>
      </c>
      <c r="B37" s="63">
        <v>5</v>
      </c>
      <c r="C37" s="63">
        <v>3</v>
      </c>
      <c r="D37" s="64">
        <v>4900</v>
      </c>
    </row>
    <row r="38" spans="1:4">
      <c r="A38" s="62" t="s">
        <v>324</v>
      </c>
      <c r="B38" s="63">
        <v>5</v>
      </c>
      <c r="C38" s="63">
        <v>5</v>
      </c>
      <c r="D38" s="64">
        <v>7144</v>
      </c>
    </row>
    <row r="39" spans="1:4" s="61" customFormat="1">
      <c r="A39" s="58" t="s">
        <v>490</v>
      </c>
      <c r="B39" s="59">
        <v>6</v>
      </c>
      <c r="C39" s="59">
        <v>0</v>
      </c>
      <c r="D39" s="60">
        <f>D40</f>
        <v>33972</v>
      </c>
    </row>
    <row r="40" spans="1:4">
      <c r="A40" s="62" t="s">
        <v>349</v>
      </c>
      <c r="B40" s="63">
        <v>6</v>
      </c>
      <c r="C40" s="63">
        <v>5</v>
      </c>
      <c r="D40" s="64">
        <v>33972</v>
      </c>
    </row>
    <row r="41" spans="1:4" s="61" customFormat="1">
      <c r="A41" s="58" t="s">
        <v>489</v>
      </c>
      <c r="B41" s="59">
        <v>7</v>
      </c>
      <c r="C41" s="59">
        <v>0</v>
      </c>
      <c r="D41" s="60">
        <v>771069.7</v>
      </c>
    </row>
    <row r="42" spans="1:4">
      <c r="A42" s="62" t="s">
        <v>338</v>
      </c>
      <c r="B42" s="63">
        <v>7</v>
      </c>
      <c r="C42" s="63">
        <v>1</v>
      </c>
      <c r="D42" s="64">
        <v>228352.3</v>
      </c>
    </row>
    <row r="43" spans="1:4">
      <c r="A43" s="62" t="s">
        <v>66</v>
      </c>
      <c r="B43" s="63">
        <v>7</v>
      </c>
      <c r="C43" s="63">
        <v>2</v>
      </c>
      <c r="D43" s="64">
        <v>473012.9</v>
      </c>
    </row>
    <row r="44" spans="1:4">
      <c r="A44" s="62" t="s">
        <v>65</v>
      </c>
      <c r="B44" s="63">
        <v>7</v>
      </c>
      <c r="C44" s="63">
        <v>3</v>
      </c>
      <c r="D44" s="64">
        <v>51467.1</v>
      </c>
    </row>
    <row r="45" spans="1:4" ht="18.600000000000001" customHeight="1">
      <c r="A45" s="62" t="s">
        <v>69</v>
      </c>
      <c r="B45" s="63">
        <v>7</v>
      </c>
      <c r="C45" s="63">
        <v>5</v>
      </c>
      <c r="D45" s="64">
        <v>420.4</v>
      </c>
    </row>
    <row r="46" spans="1:4">
      <c r="A46" s="62" t="s">
        <v>91</v>
      </c>
      <c r="B46" s="63">
        <v>7</v>
      </c>
      <c r="C46" s="63">
        <v>7</v>
      </c>
      <c r="D46" s="64">
        <v>3301.8</v>
      </c>
    </row>
    <row r="47" spans="1:4">
      <c r="A47" s="62" t="s">
        <v>174</v>
      </c>
      <c r="B47" s="63">
        <v>7</v>
      </c>
      <c r="C47" s="63">
        <v>9</v>
      </c>
      <c r="D47" s="64">
        <v>14515.1</v>
      </c>
    </row>
    <row r="48" spans="1:4" s="61" customFormat="1">
      <c r="A48" s="58" t="s">
        <v>500</v>
      </c>
      <c r="B48" s="59">
        <v>8</v>
      </c>
      <c r="C48" s="59">
        <v>0</v>
      </c>
      <c r="D48" s="60">
        <f>SUM(D49:D50)</f>
        <v>38446.700000000004</v>
      </c>
    </row>
    <row r="49" spans="1:4">
      <c r="A49" s="62" t="s">
        <v>68</v>
      </c>
      <c r="B49" s="63">
        <v>8</v>
      </c>
      <c r="C49" s="63">
        <v>1</v>
      </c>
      <c r="D49" s="64">
        <v>36883.9</v>
      </c>
    </row>
    <row r="50" spans="1:4">
      <c r="A50" s="62" t="s">
        <v>370</v>
      </c>
      <c r="B50" s="63">
        <v>8</v>
      </c>
      <c r="C50" s="63">
        <v>4</v>
      </c>
      <c r="D50" s="64">
        <v>1562.8</v>
      </c>
    </row>
    <row r="51" spans="1:4" s="61" customFormat="1">
      <c r="A51" s="58" t="s">
        <v>495</v>
      </c>
      <c r="B51" s="59">
        <v>9</v>
      </c>
      <c r="C51" s="59">
        <v>0</v>
      </c>
      <c r="D51" s="60">
        <f>D52</f>
        <v>70</v>
      </c>
    </row>
    <row r="52" spans="1:4">
      <c r="A52" s="62" t="s">
        <v>80</v>
      </c>
      <c r="B52" s="63">
        <v>9</v>
      </c>
      <c r="C52" s="63">
        <v>9</v>
      </c>
      <c r="D52" s="64">
        <v>70</v>
      </c>
    </row>
    <row r="53" spans="1:4" s="61" customFormat="1">
      <c r="A53" s="58" t="s">
        <v>488</v>
      </c>
      <c r="B53" s="59">
        <v>10</v>
      </c>
      <c r="C53" s="59">
        <v>0</v>
      </c>
      <c r="D53" s="60">
        <f>SUM(D54:D57)</f>
        <v>27971</v>
      </c>
    </row>
    <row r="54" spans="1:4">
      <c r="A54" s="62" t="s">
        <v>223</v>
      </c>
      <c r="B54" s="63">
        <v>10</v>
      </c>
      <c r="C54" s="63">
        <v>1</v>
      </c>
      <c r="D54" s="64">
        <v>4962.3999999999996</v>
      </c>
    </row>
    <row r="55" spans="1:4">
      <c r="A55" s="62" t="s">
        <v>98</v>
      </c>
      <c r="B55" s="63">
        <v>10</v>
      </c>
      <c r="C55" s="63">
        <v>3</v>
      </c>
      <c r="D55" s="64">
        <v>9923.1</v>
      </c>
    </row>
    <row r="56" spans="1:4">
      <c r="A56" s="62" t="s">
        <v>446</v>
      </c>
      <c r="B56" s="63">
        <v>10</v>
      </c>
      <c r="C56" s="63">
        <v>4</v>
      </c>
      <c r="D56" s="64">
        <v>12980.5</v>
      </c>
    </row>
    <row r="57" spans="1:4">
      <c r="A57" s="62" t="s">
        <v>44</v>
      </c>
      <c r="B57" s="63">
        <v>10</v>
      </c>
      <c r="C57" s="63">
        <v>6</v>
      </c>
      <c r="D57" s="64">
        <v>105</v>
      </c>
    </row>
    <row r="58" spans="1:4" s="61" customFormat="1">
      <c r="A58" s="58" t="s">
        <v>487</v>
      </c>
      <c r="B58" s="59">
        <v>11</v>
      </c>
      <c r="C58" s="59">
        <v>0</v>
      </c>
      <c r="D58" s="60">
        <f>D59</f>
        <v>4807</v>
      </c>
    </row>
    <row r="59" spans="1:4">
      <c r="A59" s="62" t="s">
        <v>107</v>
      </c>
      <c r="B59" s="63">
        <v>11</v>
      </c>
      <c r="C59" s="63">
        <v>1</v>
      </c>
      <c r="D59" s="64">
        <v>4807</v>
      </c>
    </row>
    <row r="60" spans="1:4" s="61" customFormat="1">
      <c r="A60" s="58" t="s">
        <v>499</v>
      </c>
      <c r="B60" s="59">
        <v>12</v>
      </c>
      <c r="C60" s="59">
        <v>0</v>
      </c>
      <c r="D60" s="60">
        <f>D61</f>
        <v>3500</v>
      </c>
    </row>
    <row r="61" spans="1:4">
      <c r="A61" s="62" t="s">
        <v>246</v>
      </c>
      <c r="B61" s="63">
        <v>12</v>
      </c>
      <c r="C61" s="63">
        <v>2</v>
      </c>
      <c r="D61" s="64">
        <v>3500</v>
      </c>
    </row>
    <row r="62" spans="1:4" s="61" customFormat="1" ht="31.5">
      <c r="A62" s="58" t="s">
        <v>503</v>
      </c>
      <c r="B62" s="59">
        <v>13</v>
      </c>
      <c r="C62" s="59">
        <v>0</v>
      </c>
      <c r="D62" s="60">
        <f>D63</f>
        <v>12.9</v>
      </c>
    </row>
    <row r="63" spans="1:4" ht="18.600000000000001" customHeight="1">
      <c r="A63" s="62" t="s">
        <v>301</v>
      </c>
      <c r="B63" s="63">
        <v>13</v>
      </c>
      <c r="C63" s="63">
        <v>1</v>
      </c>
      <c r="D63" s="64">
        <v>12.9</v>
      </c>
    </row>
    <row r="64" spans="1:4" s="61" customFormat="1" ht="34.15" customHeight="1">
      <c r="A64" s="58" t="s">
        <v>502</v>
      </c>
      <c r="B64" s="59">
        <v>14</v>
      </c>
      <c r="C64" s="59">
        <v>0</v>
      </c>
      <c r="D64" s="60">
        <f>D65+D66</f>
        <v>97577.2</v>
      </c>
    </row>
    <row r="65" spans="1:4" ht="33.6" customHeight="1">
      <c r="A65" s="62" t="s">
        <v>287</v>
      </c>
      <c r="B65" s="63">
        <v>14</v>
      </c>
      <c r="C65" s="63">
        <v>1</v>
      </c>
      <c r="D65" s="64">
        <f>82374+1042.3</f>
        <v>83416.3</v>
      </c>
    </row>
    <row r="66" spans="1:4">
      <c r="A66" s="62" t="s">
        <v>293</v>
      </c>
      <c r="B66" s="63">
        <v>14</v>
      </c>
      <c r="C66" s="63">
        <v>3</v>
      </c>
      <c r="D66" s="64">
        <v>14160.9</v>
      </c>
    </row>
    <row r="67" spans="1:4">
      <c r="A67" s="249" t="s">
        <v>514</v>
      </c>
      <c r="B67" s="250"/>
      <c r="C67" s="251"/>
      <c r="D67" s="60">
        <f>D18+D27+D29+D31+D35+D39+D41+D48+D51+D53+D58+D60+D62+D64</f>
        <v>1115637.8</v>
      </c>
    </row>
    <row r="68" spans="1:4" ht="25.5" customHeight="1">
      <c r="A68" s="65"/>
      <c r="B68" s="66"/>
      <c r="C68" s="66"/>
      <c r="D68" s="57"/>
    </row>
    <row r="69" spans="1:4" ht="13.15" customHeight="1">
      <c r="A69" s="68" t="s">
        <v>521</v>
      </c>
      <c r="B69" s="56"/>
      <c r="C69" s="245" t="s">
        <v>516</v>
      </c>
      <c r="D69" s="245"/>
    </row>
  </sheetData>
  <autoFilter ref="A17:D67"/>
  <mergeCells count="6">
    <mergeCell ref="C69:D69"/>
    <mergeCell ref="A13:D13"/>
    <mergeCell ref="A15:A16"/>
    <mergeCell ref="B15:C15"/>
    <mergeCell ref="D15:D16"/>
    <mergeCell ref="A67:C67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G690"/>
  <sheetViews>
    <sheetView showGridLines="0" workbookViewId="0">
      <selection activeCell="K688" sqref="K688"/>
    </sheetView>
  </sheetViews>
  <sheetFormatPr defaultColWidth="9.140625" defaultRowHeight="15"/>
  <cols>
    <col min="1" max="1" width="57.28515625" style="2" customWidth="1"/>
    <col min="2" max="2" width="5.7109375" style="41" customWidth="1"/>
    <col min="3" max="3" width="7.28515625" style="41" customWidth="1"/>
    <col min="4" max="4" width="9.42578125" style="41" customWidth="1"/>
    <col min="5" max="5" width="11.42578125" style="41" customWidth="1"/>
    <col min="6" max="6" width="8" style="41" customWidth="1"/>
    <col min="7" max="7" width="11.85546875" style="2" customWidth="1"/>
    <col min="8" max="234" width="9.140625" style="2" customWidth="1"/>
    <col min="235" max="16384" width="9.140625" style="2"/>
  </cols>
  <sheetData>
    <row r="14" spans="1:7" ht="50.25" customHeight="1">
      <c r="A14" s="255" t="s">
        <v>520</v>
      </c>
      <c r="B14" s="255"/>
      <c r="C14" s="255"/>
      <c r="D14" s="255"/>
      <c r="E14" s="255"/>
      <c r="F14" s="255"/>
      <c r="G14" s="255"/>
    </row>
    <row r="15" spans="1:7" ht="16.5" customHeight="1">
      <c r="A15" s="3"/>
      <c r="B15" s="40"/>
      <c r="C15" s="40"/>
      <c r="D15" s="40"/>
      <c r="E15" s="40"/>
      <c r="F15" s="40"/>
      <c r="G15" s="1"/>
    </row>
    <row r="16" spans="1:7">
      <c r="A16" s="247" t="s">
        <v>507</v>
      </c>
      <c r="B16" s="248" t="s">
        <v>508</v>
      </c>
      <c r="C16" s="248"/>
      <c r="D16" s="248"/>
      <c r="E16" s="248"/>
      <c r="F16" s="248"/>
      <c r="G16" s="247" t="s">
        <v>509</v>
      </c>
    </row>
    <row r="17" spans="1:7" ht="24">
      <c r="A17" s="247"/>
      <c r="B17" s="52" t="s">
        <v>517</v>
      </c>
      <c r="C17" s="52" t="s">
        <v>518</v>
      </c>
      <c r="D17" s="52" t="s">
        <v>519</v>
      </c>
      <c r="E17" s="52" t="s">
        <v>510</v>
      </c>
      <c r="F17" s="52" t="s">
        <v>511</v>
      </c>
      <c r="G17" s="247"/>
    </row>
    <row r="18" spans="1:7" ht="12.75" customHeight="1">
      <c r="A18" s="53">
        <v>1</v>
      </c>
      <c r="B18" s="53">
        <v>2</v>
      </c>
      <c r="C18" s="53">
        <v>3</v>
      </c>
      <c r="D18" s="53">
        <v>4</v>
      </c>
      <c r="E18" s="53">
        <v>5</v>
      </c>
      <c r="F18" s="53">
        <v>6</v>
      </c>
      <c r="G18" s="53">
        <v>7</v>
      </c>
    </row>
    <row r="19" spans="1:7" s="42" customFormat="1" ht="28.5">
      <c r="A19" s="49" t="s">
        <v>506</v>
      </c>
      <c r="B19" s="39">
        <v>904</v>
      </c>
      <c r="C19" s="38">
        <v>0</v>
      </c>
      <c r="D19" s="38">
        <v>0</v>
      </c>
      <c r="E19" s="51" t="s">
        <v>0</v>
      </c>
      <c r="F19" s="48" t="s">
        <v>0</v>
      </c>
      <c r="G19" s="43">
        <v>47097.2</v>
      </c>
    </row>
    <row r="20" spans="1:7">
      <c r="A20" s="45" t="s">
        <v>489</v>
      </c>
      <c r="B20" s="50">
        <v>904</v>
      </c>
      <c r="C20" s="47">
        <v>7</v>
      </c>
      <c r="D20" s="47">
        <v>0</v>
      </c>
      <c r="E20" s="37" t="s">
        <v>0</v>
      </c>
      <c r="F20" s="36" t="s">
        <v>0</v>
      </c>
      <c r="G20" s="44">
        <v>8764.4</v>
      </c>
    </row>
    <row r="21" spans="1:7">
      <c r="A21" s="45" t="s">
        <v>65</v>
      </c>
      <c r="B21" s="50">
        <v>904</v>
      </c>
      <c r="C21" s="47">
        <v>7</v>
      </c>
      <c r="D21" s="47">
        <v>3</v>
      </c>
      <c r="E21" s="37" t="s">
        <v>0</v>
      </c>
      <c r="F21" s="36" t="s">
        <v>0</v>
      </c>
      <c r="G21" s="44">
        <v>8750.2999999999993</v>
      </c>
    </row>
    <row r="22" spans="1:7" ht="45">
      <c r="A22" s="45" t="s">
        <v>408</v>
      </c>
      <c r="B22" s="50">
        <v>904</v>
      </c>
      <c r="C22" s="47">
        <v>7</v>
      </c>
      <c r="D22" s="47">
        <v>3</v>
      </c>
      <c r="E22" s="37" t="s">
        <v>407</v>
      </c>
      <c r="F22" s="36" t="s">
        <v>0</v>
      </c>
      <c r="G22" s="44">
        <v>8730.2999999999993</v>
      </c>
    </row>
    <row r="23" spans="1:7" ht="45">
      <c r="A23" s="45" t="s">
        <v>406</v>
      </c>
      <c r="B23" s="50">
        <v>904</v>
      </c>
      <c r="C23" s="47">
        <v>7</v>
      </c>
      <c r="D23" s="47">
        <v>3</v>
      </c>
      <c r="E23" s="37" t="s">
        <v>405</v>
      </c>
      <c r="F23" s="36" t="s">
        <v>0</v>
      </c>
      <c r="G23" s="44">
        <v>8730.2999999999993</v>
      </c>
    </row>
    <row r="24" spans="1:7" ht="30">
      <c r="A24" s="45" t="s">
        <v>382</v>
      </c>
      <c r="B24" s="50">
        <v>904</v>
      </c>
      <c r="C24" s="47">
        <v>7</v>
      </c>
      <c r="D24" s="47">
        <v>3</v>
      </c>
      <c r="E24" s="37" t="s">
        <v>381</v>
      </c>
      <c r="F24" s="36" t="s">
        <v>0</v>
      </c>
      <c r="G24" s="44">
        <v>8730.2999999999993</v>
      </c>
    </row>
    <row r="25" spans="1:7">
      <c r="A25" s="45" t="s">
        <v>380</v>
      </c>
      <c r="B25" s="50">
        <v>904</v>
      </c>
      <c r="C25" s="47">
        <v>7</v>
      </c>
      <c r="D25" s="47">
        <v>3</v>
      </c>
      <c r="E25" s="37" t="s">
        <v>379</v>
      </c>
      <c r="F25" s="36" t="s">
        <v>0</v>
      </c>
      <c r="G25" s="44">
        <v>14.4</v>
      </c>
    </row>
    <row r="26" spans="1:7">
      <c r="A26" s="45" t="s">
        <v>84</v>
      </c>
      <c r="B26" s="50">
        <v>904</v>
      </c>
      <c r="C26" s="47">
        <v>7</v>
      </c>
      <c r="D26" s="47">
        <v>3</v>
      </c>
      <c r="E26" s="37" t="s">
        <v>379</v>
      </c>
      <c r="F26" s="36" t="s">
        <v>82</v>
      </c>
      <c r="G26" s="44">
        <v>14.4</v>
      </c>
    </row>
    <row r="27" spans="1:7">
      <c r="A27" s="45" t="s">
        <v>141</v>
      </c>
      <c r="B27" s="50">
        <v>904</v>
      </c>
      <c r="C27" s="47">
        <v>7</v>
      </c>
      <c r="D27" s="47">
        <v>3</v>
      </c>
      <c r="E27" s="37" t="s">
        <v>378</v>
      </c>
      <c r="F27" s="36" t="s">
        <v>0</v>
      </c>
      <c r="G27" s="44">
        <v>6237.8</v>
      </c>
    </row>
    <row r="28" spans="1:7" ht="60">
      <c r="A28" s="45" t="s">
        <v>23</v>
      </c>
      <c r="B28" s="50">
        <v>904</v>
      </c>
      <c r="C28" s="47">
        <v>7</v>
      </c>
      <c r="D28" s="47">
        <v>3</v>
      </c>
      <c r="E28" s="37" t="s">
        <v>378</v>
      </c>
      <c r="F28" s="36" t="s">
        <v>22</v>
      </c>
      <c r="G28" s="44">
        <v>5802.3</v>
      </c>
    </row>
    <row r="29" spans="1:7" ht="30">
      <c r="A29" s="45" t="s">
        <v>4</v>
      </c>
      <c r="B29" s="50">
        <v>904</v>
      </c>
      <c r="C29" s="47">
        <v>7</v>
      </c>
      <c r="D29" s="47">
        <v>3</v>
      </c>
      <c r="E29" s="37" t="s">
        <v>378</v>
      </c>
      <c r="F29" s="36" t="s">
        <v>1</v>
      </c>
      <c r="G29" s="44">
        <v>435.5</v>
      </c>
    </row>
    <row r="30" spans="1:7" ht="45">
      <c r="A30" s="45" t="s">
        <v>377</v>
      </c>
      <c r="B30" s="50">
        <v>904</v>
      </c>
      <c r="C30" s="47">
        <v>7</v>
      </c>
      <c r="D30" s="47">
        <v>3</v>
      </c>
      <c r="E30" s="37" t="s">
        <v>376</v>
      </c>
      <c r="F30" s="36" t="s">
        <v>0</v>
      </c>
      <c r="G30" s="44">
        <v>1978.1</v>
      </c>
    </row>
    <row r="31" spans="1:7" ht="60">
      <c r="A31" s="45" t="s">
        <v>23</v>
      </c>
      <c r="B31" s="50">
        <v>904</v>
      </c>
      <c r="C31" s="47">
        <v>7</v>
      </c>
      <c r="D31" s="47">
        <v>3</v>
      </c>
      <c r="E31" s="37" t="s">
        <v>376</v>
      </c>
      <c r="F31" s="36" t="s">
        <v>22</v>
      </c>
      <c r="G31" s="44">
        <v>1927</v>
      </c>
    </row>
    <row r="32" spans="1:7" ht="30">
      <c r="A32" s="45" t="s">
        <v>4</v>
      </c>
      <c r="B32" s="50">
        <v>904</v>
      </c>
      <c r="C32" s="47">
        <v>7</v>
      </c>
      <c r="D32" s="47">
        <v>3</v>
      </c>
      <c r="E32" s="37" t="s">
        <v>376</v>
      </c>
      <c r="F32" s="36" t="s">
        <v>1</v>
      </c>
      <c r="G32" s="44">
        <v>51.1</v>
      </c>
    </row>
    <row r="33" spans="1:7" ht="30">
      <c r="A33" s="45" t="s">
        <v>263</v>
      </c>
      <c r="B33" s="50">
        <v>904</v>
      </c>
      <c r="C33" s="47">
        <v>7</v>
      </c>
      <c r="D33" s="47">
        <v>3</v>
      </c>
      <c r="E33" s="37" t="s">
        <v>375</v>
      </c>
      <c r="F33" s="36" t="s">
        <v>0</v>
      </c>
      <c r="G33" s="44">
        <v>500</v>
      </c>
    </row>
    <row r="34" spans="1:7" ht="30">
      <c r="A34" s="45" t="s">
        <v>4</v>
      </c>
      <c r="B34" s="50">
        <v>904</v>
      </c>
      <c r="C34" s="47">
        <v>7</v>
      </c>
      <c r="D34" s="47">
        <v>3</v>
      </c>
      <c r="E34" s="37" t="s">
        <v>375</v>
      </c>
      <c r="F34" s="36" t="s">
        <v>1</v>
      </c>
      <c r="G34" s="44">
        <v>500</v>
      </c>
    </row>
    <row r="35" spans="1:7" ht="45">
      <c r="A35" s="45" t="s">
        <v>368</v>
      </c>
      <c r="B35" s="50">
        <v>904</v>
      </c>
      <c r="C35" s="47">
        <v>7</v>
      </c>
      <c r="D35" s="47">
        <v>3</v>
      </c>
      <c r="E35" s="37" t="s">
        <v>367</v>
      </c>
      <c r="F35" s="36" t="s">
        <v>0</v>
      </c>
      <c r="G35" s="44">
        <v>20</v>
      </c>
    </row>
    <row r="36" spans="1:7" ht="45" customHeight="1">
      <c r="A36" s="45" t="s">
        <v>342</v>
      </c>
      <c r="B36" s="50">
        <v>904</v>
      </c>
      <c r="C36" s="47">
        <v>7</v>
      </c>
      <c r="D36" s="47">
        <v>3</v>
      </c>
      <c r="E36" s="37" t="s">
        <v>341</v>
      </c>
      <c r="F36" s="36" t="s">
        <v>0</v>
      </c>
      <c r="G36" s="44">
        <v>20</v>
      </c>
    </row>
    <row r="37" spans="1:7" ht="45">
      <c r="A37" s="45" t="s">
        <v>340</v>
      </c>
      <c r="B37" s="50">
        <v>904</v>
      </c>
      <c r="C37" s="47">
        <v>7</v>
      </c>
      <c r="D37" s="47">
        <v>3</v>
      </c>
      <c r="E37" s="37" t="s">
        <v>339</v>
      </c>
      <c r="F37" s="36" t="s">
        <v>0</v>
      </c>
      <c r="G37" s="44">
        <v>20</v>
      </c>
    </row>
    <row r="38" spans="1:7" ht="60">
      <c r="A38" s="45" t="s">
        <v>334</v>
      </c>
      <c r="B38" s="50">
        <v>904</v>
      </c>
      <c r="C38" s="47">
        <v>7</v>
      </c>
      <c r="D38" s="47">
        <v>3</v>
      </c>
      <c r="E38" s="37" t="s">
        <v>337</v>
      </c>
      <c r="F38" s="36" t="s">
        <v>0</v>
      </c>
      <c r="G38" s="44">
        <v>20</v>
      </c>
    </row>
    <row r="39" spans="1:7" ht="30">
      <c r="A39" s="45" t="s">
        <v>4</v>
      </c>
      <c r="B39" s="50">
        <v>904</v>
      </c>
      <c r="C39" s="47">
        <v>7</v>
      </c>
      <c r="D39" s="47">
        <v>3</v>
      </c>
      <c r="E39" s="37" t="s">
        <v>337</v>
      </c>
      <c r="F39" s="36" t="s">
        <v>1</v>
      </c>
      <c r="G39" s="44">
        <v>20</v>
      </c>
    </row>
    <row r="40" spans="1:7" ht="30">
      <c r="A40" s="45" t="s">
        <v>69</v>
      </c>
      <c r="B40" s="50">
        <v>904</v>
      </c>
      <c r="C40" s="47">
        <v>7</v>
      </c>
      <c r="D40" s="47">
        <v>5</v>
      </c>
      <c r="E40" s="37" t="s">
        <v>0</v>
      </c>
      <c r="F40" s="36" t="s">
        <v>0</v>
      </c>
      <c r="G40" s="44">
        <v>14.1</v>
      </c>
    </row>
    <row r="41" spans="1:7" ht="45">
      <c r="A41" s="45" t="s">
        <v>408</v>
      </c>
      <c r="B41" s="50">
        <v>904</v>
      </c>
      <c r="C41" s="47">
        <v>7</v>
      </c>
      <c r="D41" s="47">
        <v>5</v>
      </c>
      <c r="E41" s="37" t="s">
        <v>407</v>
      </c>
      <c r="F41" s="36" t="s">
        <v>0</v>
      </c>
      <c r="G41" s="44">
        <v>14.1</v>
      </c>
    </row>
    <row r="42" spans="1:7" ht="45">
      <c r="A42" s="45" t="s">
        <v>406</v>
      </c>
      <c r="B42" s="50">
        <v>904</v>
      </c>
      <c r="C42" s="47">
        <v>7</v>
      </c>
      <c r="D42" s="47">
        <v>5</v>
      </c>
      <c r="E42" s="37" t="s">
        <v>405</v>
      </c>
      <c r="F42" s="36" t="s">
        <v>0</v>
      </c>
      <c r="G42" s="44">
        <v>14.1</v>
      </c>
    </row>
    <row r="43" spans="1:7">
      <c r="A43" s="45" t="s">
        <v>404</v>
      </c>
      <c r="B43" s="50">
        <v>904</v>
      </c>
      <c r="C43" s="47">
        <v>7</v>
      </c>
      <c r="D43" s="47">
        <v>5</v>
      </c>
      <c r="E43" s="37" t="s">
        <v>403</v>
      </c>
      <c r="F43" s="36" t="s">
        <v>0</v>
      </c>
      <c r="G43" s="44">
        <v>9.9</v>
      </c>
    </row>
    <row r="44" spans="1:7" ht="30">
      <c r="A44" s="45" t="s">
        <v>143</v>
      </c>
      <c r="B44" s="50">
        <v>904</v>
      </c>
      <c r="C44" s="47">
        <v>7</v>
      </c>
      <c r="D44" s="47">
        <v>5</v>
      </c>
      <c r="E44" s="37" t="s">
        <v>402</v>
      </c>
      <c r="F44" s="36" t="s">
        <v>0</v>
      </c>
      <c r="G44" s="44">
        <v>9.9</v>
      </c>
    </row>
    <row r="45" spans="1:7" ht="30">
      <c r="A45" s="45" t="s">
        <v>4</v>
      </c>
      <c r="B45" s="50">
        <v>904</v>
      </c>
      <c r="C45" s="47">
        <v>7</v>
      </c>
      <c r="D45" s="47">
        <v>5</v>
      </c>
      <c r="E45" s="37" t="s">
        <v>402</v>
      </c>
      <c r="F45" s="36" t="s">
        <v>1</v>
      </c>
      <c r="G45" s="44">
        <v>9.9</v>
      </c>
    </row>
    <row r="46" spans="1:7" ht="30">
      <c r="A46" s="45" t="s">
        <v>399</v>
      </c>
      <c r="B46" s="50">
        <v>904</v>
      </c>
      <c r="C46" s="47">
        <v>7</v>
      </c>
      <c r="D46" s="47">
        <v>5</v>
      </c>
      <c r="E46" s="37" t="s">
        <v>398</v>
      </c>
      <c r="F46" s="36" t="s">
        <v>0</v>
      </c>
      <c r="G46" s="44">
        <v>4.2</v>
      </c>
    </row>
    <row r="47" spans="1:7" ht="30">
      <c r="A47" s="45" t="s">
        <v>143</v>
      </c>
      <c r="B47" s="50">
        <v>904</v>
      </c>
      <c r="C47" s="47">
        <v>7</v>
      </c>
      <c r="D47" s="47">
        <v>5</v>
      </c>
      <c r="E47" s="37" t="s">
        <v>397</v>
      </c>
      <c r="F47" s="36" t="s">
        <v>0</v>
      </c>
      <c r="G47" s="44">
        <v>4.2</v>
      </c>
    </row>
    <row r="48" spans="1:7" ht="30">
      <c r="A48" s="45" t="s">
        <v>4</v>
      </c>
      <c r="B48" s="50">
        <v>904</v>
      </c>
      <c r="C48" s="47">
        <v>7</v>
      </c>
      <c r="D48" s="47">
        <v>5</v>
      </c>
      <c r="E48" s="37" t="s">
        <v>397</v>
      </c>
      <c r="F48" s="36" t="s">
        <v>1</v>
      </c>
      <c r="G48" s="44">
        <v>4.2</v>
      </c>
    </row>
    <row r="49" spans="1:7">
      <c r="A49" s="45" t="s">
        <v>500</v>
      </c>
      <c r="B49" s="50">
        <v>904</v>
      </c>
      <c r="C49" s="47">
        <v>8</v>
      </c>
      <c r="D49" s="47">
        <v>0</v>
      </c>
      <c r="E49" s="37" t="s">
        <v>0</v>
      </c>
      <c r="F49" s="36" t="s">
        <v>0</v>
      </c>
      <c r="G49" s="44">
        <v>38332.800000000003</v>
      </c>
    </row>
    <row r="50" spans="1:7">
      <c r="A50" s="45" t="s">
        <v>68</v>
      </c>
      <c r="B50" s="50">
        <v>904</v>
      </c>
      <c r="C50" s="47">
        <v>8</v>
      </c>
      <c r="D50" s="47">
        <v>1</v>
      </c>
      <c r="E50" s="37" t="s">
        <v>0</v>
      </c>
      <c r="F50" s="36" t="s">
        <v>0</v>
      </c>
      <c r="G50" s="44">
        <v>36770</v>
      </c>
    </row>
    <row r="51" spans="1:7" ht="45">
      <c r="A51" s="45" t="s">
        <v>408</v>
      </c>
      <c r="B51" s="50">
        <v>904</v>
      </c>
      <c r="C51" s="47">
        <v>8</v>
      </c>
      <c r="D51" s="47">
        <v>1</v>
      </c>
      <c r="E51" s="37" t="s">
        <v>407</v>
      </c>
      <c r="F51" s="36" t="s">
        <v>0</v>
      </c>
      <c r="G51" s="44">
        <v>36390</v>
      </c>
    </row>
    <row r="52" spans="1:7" ht="45">
      <c r="A52" s="45" t="s">
        <v>406</v>
      </c>
      <c r="B52" s="50">
        <v>904</v>
      </c>
      <c r="C52" s="47">
        <v>8</v>
      </c>
      <c r="D52" s="47">
        <v>1</v>
      </c>
      <c r="E52" s="37" t="s">
        <v>405</v>
      </c>
      <c r="F52" s="36" t="s">
        <v>0</v>
      </c>
      <c r="G52" s="44">
        <v>36390</v>
      </c>
    </row>
    <row r="53" spans="1:7">
      <c r="A53" s="45" t="s">
        <v>404</v>
      </c>
      <c r="B53" s="50">
        <v>904</v>
      </c>
      <c r="C53" s="47">
        <v>8</v>
      </c>
      <c r="D53" s="47">
        <v>1</v>
      </c>
      <c r="E53" s="37" t="s">
        <v>403</v>
      </c>
      <c r="F53" s="36" t="s">
        <v>0</v>
      </c>
      <c r="G53" s="44">
        <v>2333.1</v>
      </c>
    </row>
    <row r="54" spans="1:7">
      <c r="A54" s="45" t="s">
        <v>141</v>
      </c>
      <c r="B54" s="50">
        <v>904</v>
      </c>
      <c r="C54" s="47">
        <v>8</v>
      </c>
      <c r="D54" s="47">
        <v>1</v>
      </c>
      <c r="E54" s="37" t="s">
        <v>401</v>
      </c>
      <c r="F54" s="36" t="s">
        <v>0</v>
      </c>
      <c r="G54" s="44">
        <v>1776.1</v>
      </c>
    </row>
    <row r="55" spans="1:7" ht="60">
      <c r="A55" s="45" t="s">
        <v>23</v>
      </c>
      <c r="B55" s="50">
        <v>904</v>
      </c>
      <c r="C55" s="47">
        <v>8</v>
      </c>
      <c r="D55" s="47">
        <v>1</v>
      </c>
      <c r="E55" s="37" t="s">
        <v>401</v>
      </c>
      <c r="F55" s="36" t="s">
        <v>22</v>
      </c>
      <c r="G55" s="44">
        <v>1541.6</v>
      </c>
    </row>
    <row r="56" spans="1:7" ht="30">
      <c r="A56" s="45" t="s">
        <v>4</v>
      </c>
      <c r="B56" s="50">
        <v>904</v>
      </c>
      <c r="C56" s="47">
        <v>8</v>
      </c>
      <c r="D56" s="47">
        <v>1</v>
      </c>
      <c r="E56" s="37" t="s">
        <v>401</v>
      </c>
      <c r="F56" s="36" t="s">
        <v>1</v>
      </c>
      <c r="G56" s="44">
        <v>227.1</v>
      </c>
    </row>
    <row r="57" spans="1:7">
      <c r="A57" s="45" t="s">
        <v>11</v>
      </c>
      <c r="B57" s="50">
        <v>904</v>
      </c>
      <c r="C57" s="47">
        <v>8</v>
      </c>
      <c r="D57" s="47">
        <v>1</v>
      </c>
      <c r="E57" s="37" t="s">
        <v>401</v>
      </c>
      <c r="F57" s="36" t="s">
        <v>8</v>
      </c>
      <c r="G57" s="44">
        <v>7.4</v>
      </c>
    </row>
    <row r="58" spans="1:7" ht="45">
      <c r="A58" s="45" t="s">
        <v>377</v>
      </c>
      <c r="B58" s="50">
        <v>904</v>
      </c>
      <c r="C58" s="47">
        <v>8</v>
      </c>
      <c r="D58" s="47">
        <v>1</v>
      </c>
      <c r="E58" s="37" t="s">
        <v>400</v>
      </c>
      <c r="F58" s="36" t="s">
        <v>0</v>
      </c>
      <c r="G58" s="44">
        <v>557</v>
      </c>
    </row>
    <row r="59" spans="1:7" ht="60">
      <c r="A59" s="45" t="s">
        <v>23</v>
      </c>
      <c r="B59" s="50">
        <v>904</v>
      </c>
      <c r="C59" s="47">
        <v>8</v>
      </c>
      <c r="D59" s="47">
        <v>1</v>
      </c>
      <c r="E59" s="37" t="s">
        <v>400</v>
      </c>
      <c r="F59" s="36" t="s">
        <v>22</v>
      </c>
      <c r="G59" s="44">
        <v>517</v>
      </c>
    </row>
    <row r="60" spans="1:7" ht="30">
      <c r="A60" s="45" t="s">
        <v>4</v>
      </c>
      <c r="B60" s="50">
        <v>904</v>
      </c>
      <c r="C60" s="47">
        <v>8</v>
      </c>
      <c r="D60" s="47">
        <v>1</v>
      </c>
      <c r="E60" s="37" t="s">
        <v>400</v>
      </c>
      <c r="F60" s="36" t="s">
        <v>1</v>
      </c>
      <c r="G60" s="44">
        <v>40</v>
      </c>
    </row>
    <row r="61" spans="1:7" ht="30">
      <c r="A61" s="45" t="s">
        <v>399</v>
      </c>
      <c r="B61" s="50">
        <v>904</v>
      </c>
      <c r="C61" s="47">
        <v>8</v>
      </c>
      <c r="D61" s="47">
        <v>1</v>
      </c>
      <c r="E61" s="37" t="s">
        <v>398</v>
      </c>
      <c r="F61" s="36" t="s">
        <v>0</v>
      </c>
      <c r="G61" s="44">
        <v>18626.900000000001</v>
      </c>
    </row>
    <row r="62" spans="1:7">
      <c r="A62" s="45" t="s">
        <v>141</v>
      </c>
      <c r="B62" s="50">
        <v>904</v>
      </c>
      <c r="C62" s="47">
        <v>8</v>
      </c>
      <c r="D62" s="47">
        <v>1</v>
      </c>
      <c r="E62" s="37" t="s">
        <v>396</v>
      </c>
      <c r="F62" s="36" t="s">
        <v>0</v>
      </c>
      <c r="G62" s="44">
        <v>14624.4</v>
      </c>
    </row>
    <row r="63" spans="1:7" ht="60">
      <c r="A63" s="45" t="s">
        <v>23</v>
      </c>
      <c r="B63" s="50">
        <v>904</v>
      </c>
      <c r="C63" s="47">
        <v>8</v>
      </c>
      <c r="D63" s="47">
        <v>1</v>
      </c>
      <c r="E63" s="37" t="s">
        <v>396</v>
      </c>
      <c r="F63" s="36" t="s">
        <v>22</v>
      </c>
      <c r="G63" s="44">
        <v>12786.2</v>
      </c>
    </row>
    <row r="64" spans="1:7" ht="30">
      <c r="A64" s="45" t="s">
        <v>4</v>
      </c>
      <c r="B64" s="50">
        <v>904</v>
      </c>
      <c r="C64" s="47">
        <v>8</v>
      </c>
      <c r="D64" s="47">
        <v>1</v>
      </c>
      <c r="E64" s="37" t="s">
        <v>396</v>
      </c>
      <c r="F64" s="36" t="s">
        <v>1</v>
      </c>
      <c r="G64" s="44">
        <v>1824.9</v>
      </c>
    </row>
    <row r="65" spans="1:7">
      <c r="A65" s="45" t="s">
        <v>11</v>
      </c>
      <c r="B65" s="50">
        <v>904</v>
      </c>
      <c r="C65" s="47">
        <v>8</v>
      </c>
      <c r="D65" s="47">
        <v>1</v>
      </c>
      <c r="E65" s="37" t="s">
        <v>396</v>
      </c>
      <c r="F65" s="36" t="s">
        <v>8</v>
      </c>
      <c r="G65" s="44">
        <v>13.3</v>
      </c>
    </row>
    <row r="66" spans="1:7" ht="45">
      <c r="A66" s="45" t="s">
        <v>377</v>
      </c>
      <c r="B66" s="50">
        <v>904</v>
      </c>
      <c r="C66" s="47">
        <v>8</v>
      </c>
      <c r="D66" s="47">
        <v>1</v>
      </c>
      <c r="E66" s="37" t="s">
        <v>395</v>
      </c>
      <c r="F66" s="36" t="s">
        <v>0</v>
      </c>
      <c r="G66" s="44">
        <v>3156.2</v>
      </c>
    </row>
    <row r="67" spans="1:7" ht="60">
      <c r="A67" s="45" t="s">
        <v>23</v>
      </c>
      <c r="B67" s="50">
        <v>904</v>
      </c>
      <c r="C67" s="47">
        <v>8</v>
      </c>
      <c r="D67" s="47">
        <v>1</v>
      </c>
      <c r="E67" s="37" t="s">
        <v>395</v>
      </c>
      <c r="F67" s="36" t="s">
        <v>22</v>
      </c>
      <c r="G67" s="44">
        <v>2610</v>
      </c>
    </row>
    <row r="68" spans="1:7" ht="30">
      <c r="A68" s="45" t="s">
        <v>4</v>
      </c>
      <c r="B68" s="50">
        <v>904</v>
      </c>
      <c r="C68" s="47">
        <v>8</v>
      </c>
      <c r="D68" s="47">
        <v>1</v>
      </c>
      <c r="E68" s="37" t="s">
        <v>395</v>
      </c>
      <c r="F68" s="36" t="s">
        <v>1</v>
      </c>
      <c r="G68" s="44">
        <v>546.20000000000005</v>
      </c>
    </row>
    <row r="69" spans="1:7" ht="60">
      <c r="A69" s="45" t="s">
        <v>394</v>
      </c>
      <c r="B69" s="50">
        <v>904</v>
      </c>
      <c r="C69" s="47">
        <v>8</v>
      </c>
      <c r="D69" s="47">
        <v>1</v>
      </c>
      <c r="E69" s="37" t="s">
        <v>393</v>
      </c>
      <c r="F69" s="36" t="s">
        <v>0</v>
      </c>
      <c r="G69" s="44">
        <v>103.2</v>
      </c>
    </row>
    <row r="70" spans="1:7" ht="30">
      <c r="A70" s="45" t="s">
        <v>4</v>
      </c>
      <c r="B70" s="50">
        <v>904</v>
      </c>
      <c r="C70" s="47">
        <v>8</v>
      </c>
      <c r="D70" s="47">
        <v>1</v>
      </c>
      <c r="E70" s="37" t="s">
        <v>393</v>
      </c>
      <c r="F70" s="36" t="s">
        <v>1</v>
      </c>
      <c r="G70" s="44">
        <v>103.2</v>
      </c>
    </row>
    <row r="71" spans="1:7" ht="30">
      <c r="A71" s="45" t="s">
        <v>263</v>
      </c>
      <c r="B71" s="50">
        <v>904</v>
      </c>
      <c r="C71" s="47">
        <v>8</v>
      </c>
      <c r="D71" s="47">
        <v>1</v>
      </c>
      <c r="E71" s="37" t="s">
        <v>392</v>
      </c>
      <c r="F71" s="36" t="s">
        <v>0</v>
      </c>
      <c r="G71" s="44">
        <v>743.1</v>
      </c>
    </row>
    <row r="72" spans="1:7" ht="30">
      <c r="A72" s="45" t="s">
        <v>4</v>
      </c>
      <c r="B72" s="50">
        <v>904</v>
      </c>
      <c r="C72" s="47">
        <v>8</v>
      </c>
      <c r="D72" s="47">
        <v>1</v>
      </c>
      <c r="E72" s="37" t="s">
        <v>392</v>
      </c>
      <c r="F72" s="36" t="s">
        <v>1</v>
      </c>
      <c r="G72" s="44">
        <v>743.1</v>
      </c>
    </row>
    <row r="73" spans="1:7" ht="30">
      <c r="A73" s="45" t="s">
        <v>391</v>
      </c>
      <c r="B73" s="50">
        <v>904</v>
      </c>
      <c r="C73" s="47">
        <v>8</v>
      </c>
      <c r="D73" s="47">
        <v>1</v>
      </c>
      <c r="E73" s="37" t="s">
        <v>390</v>
      </c>
      <c r="F73" s="36" t="s">
        <v>0</v>
      </c>
      <c r="G73" s="44">
        <v>15430</v>
      </c>
    </row>
    <row r="74" spans="1:7" ht="45">
      <c r="A74" s="45" t="s">
        <v>389</v>
      </c>
      <c r="B74" s="50">
        <v>904</v>
      </c>
      <c r="C74" s="47">
        <v>8</v>
      </c>
      <c r="D74" s="47">
        <v>1</v>
      </c>
      <c r="E74" s="37" t="s">
        <v>388</v>
      </c>
      <c r="F74" s="36" t="s">
        <v>0</v>
      </c>
      <c r="G74" s="44">
        <v>1124</v>
      </c>
    </row>
    <row r="75" spans="1:7" ht="30">
      <c r="A75" s="45" t="s">
        <v>4</v>
      </c>
      <c r="B75" s="50">
        <v>904</v>
      </c>
      <c r="C75" s="47">
        <v>8</v>
      </c>
      <c r="D75" s="47">
        <v>1</v>
      </c>
      <c r="E75" s="37" t="s">
        <v>388</v>
      </c>
      <c r="F75" s="36" t="s">
        <v>1</v>
      </c>
      <c r="G75" s="44">
        <v>1124</v>
      </c>
    </row>
    <row r="76" spans="1:7">
      <c r="A76" s="45" t="s">
        <v>141</v>
      </c>
      <c r="B76" s="50">
        <v>904</v>
      </c>
      <c r="C76" s="47">
        <v>8</v>
      </c>
      <c r="D76" s="47">
        <v>1</v>
      </c>
      <c r="E76" s="37" t="s">
        <v>387</v>
      </c>
      <c r="F76" s="36" t="s">
        <v>0</v>
      </c>
      <c r="G76" s="44">
        <v>8162.4</v>
      </c>
    </row>
    <row r="77" spans="1:7" ht="60">
      <c r="A77" s="45" t="s">
        <v>23</v>
      </c>
      <c r="B77" s="50">
        <v>904</v>
      </c>
      <c r="C77" s="47">
        <v>8</v>
      </c>
      <c r="D77" s="47">
        <v>1</v>
      </c>
      <c r="E77" s="37" t="s">
        <v>387</v>
      </c>
      <c r="F77" s="36" t="s">
        <v>22</v>
      </c>
      <c r="G77" s="44">
        <v>7181.1</v>
      </c>
    </row>
    <row r="78" spans="1:7" ht="30">
      <c r="A78" s="45" t="s">
        <v>4</v>
      </c>
      <c r="B78" s="50">
        <v>904</v>
      </c>
      <c r="C78" s="47">
        <v>8</v>
      </c>
      <c r="D78" s="47">
        <v>1</v>
      </c>
      <c r="E78" s="37" t="s">
        <v>387</v>
      </c>
      <c r="F78" s="36" t="s">
        <v>1</v>
      </c>
      <c r="G78" s="44">
        <v>961.3</v>
      </c>
    </row>
    <row r="79" spans="1:7">
      <c r="A79" s="45" t="s">
        <v>11</v>
      </c>
      <c r="B79" s="50">
        <v>904</v>
      </c>
      <c r="C79" s="47">
        <v>8</v>
      </c>
      <c r="D79" s="47">
        <v>1</v>
      </c>
      <c r="E79" s="37" t="s">
        <v>387</v>
      </c>
      <c r="F79" s="36" t="s">
        <v>8</v>
      </c>
      <c r="G79" s="44">
        <v>20</v>
      </c>
    </row>
    <row r="80" spans="1:7" ht="45">
      <c r="A80" s="45" t="s">
        <v>377</v>
      </c>
      <c r="B80" s="50">
        <v>904</v>
      </c>
      <c r="C80" s="47">
        <v>8</v>
      </c>
      <c r="D80" s="47">
        <v>1</v>
      </c>
      <c r="E80" s="37" t="s">
        <v>386</v>
      </c>
      <c r="F80" s="36" t="s">
        <v>0</v>
      </c>
      <c r="G80" s="44">
        <v>4734</v>
      </c>
    </row>
    <row r="81" spans="1:7" ht="60">
      <c r="A81" s="45" t="s">
        <v>23</v>
      </c>
      <c r="B81" s="50">
        <v>904</v>
      </c>
      <c r="C81" s="47">
        <v>8</v>
      </c>
      <c r="D81" s="47">
        <v>1</v>
      </c>
      <c r="E81" s="37" t="s">
        <v>386</v>
      </c>
      <c r="F81" s="36" t="s">
        <v>22</v>
      </c>
      <c r="G81" s="44">
        <v>4428</v>
      </c>
    </row>
    <row r="82" spans="1:7" ht="30">
      <c r="A82" s="45" t="s">
        <v>4</v>
      </c>
      <c r="B82" s="50">
        <v>904</v>
      </c>
      <c r="C82" s="47">
        <v>8</v>
      </c>
      <c r="D82" s="47">
        <v>1</v>
      </c>
      <c r="E82" s="37" t="s">
        <v>386</v>
      </c>
      <c r="F82" s="36" t="s">
        <v>1</v>
      </c>
      <c r="G82" s="44">
        <v>306</v>
      </c>
    </row>
    <row r="83" spans="1:7" ht="45">
      <c r="A83" s="45" t="s">
        <v>385</v>
      </c>
      <c r="B83" s="50">
        <v>904</v>
      </c>
      <c r="C83" s="47">
        <v>8</v>
      </c>
      <c r="D83" s="47">
        <v>1</v>
      </c>
      <c r="E83" s="37" t="s">
        <v>384</v>
      </c>
      <c r="F83" s="36" t="s">
        <v>0</v>
      </c>
      <c r="G83" s="44">
        <v>925.5</v>
      </c>
    </row>
    <row r="84" spans="1:7" ht="30">
      <c r="A84" s="45" t="s">
        <v>4</v>
      </c>
      <c r="B84" s="50">
        <v>904</v>
      </c>
      <c r="C84" s="47">
        <v>8</v>
      </c>
      <c r="D84" s="47">
        <v>1</v>
      </c>
      <c r="E84" s="37" t="s">
        <v>384</v>
      </c>
      <c r="F84" s="36" t="s">
        <v>1</v>
      </c>
      <c r="G84" s="44">
        <v>925.5</v>
      </c>
    </row>
    <row r="85" spans="1:7" ht="30">
      <c r="A85" s="45" t="s">
        <v>263</v>
      </c>
      <c r="B85" s="50">
        <v>904</v>
      </c>
      <c r="C85" s="47">
        <v>8</v>
      </c>
      <c r="D85" s="47">
        <v>1</v>
      </c>
      <c r="E85" s="37" t="s">
        <v>383</v>
      </c>
      <c r="F85" s="36" t="s">
        <v>0</v>
      </c>
      <c r="G85" s="44">
        <v>484.1</v>
      </c>
    </row>
    <row r="86" spans="1:7" ht="30">
      <c r="A86" s="45" t="s">
        <v>4</v>
      </c>
      <c r="B86" s="50">
        <v>904</v>
      </c>
      <c r="C86" s="47">
        <v>8</v>
      </c>
      <c r="D86" s="47">
        <v>1</v>
      </c>
      <c r="E86" s="37" t="s">
        <v>383</v>
      </c>
      <c r="F86" s="36" t="s">
        <v>1</v>
      </c>
      <c r="G86" s="44">
        <v>484.1</v>
      </c>
    </row>
    <row r="87" spans="1:7" ht="45">
      <c r="A87" s="45" t="s">
        <v>368</v>
      </c>
      <c r="B87" s="50">
        <v>904</v>
      </c>
      <c r="C87" s="47">
        <v>8</v>
      </c>
      <c r="D87" s="47">
        <v>1</v>
      </c>
      <c r="E87" s="37" t="s">
        <v>367</v>
      </c>
      <c r="F87" s="36" t="s">
        <v>0</v>
      </c>
      <c r="G87" s="44">
        <v>380</v>
      </c>
    </row>
    <row r="88" spans="1:7" ht="45" customHeight="1">
      <c r="A88" s="45" t="s">
        <v>342</v>
      </c>
      <c r="B88" s="50">
        <v>904</v>
      </c>
      <c r="C88" s="47">
        <v>8</v>
      </c>
      <c r="D88" s="47">
        <v>1</v>
      </c>
      <c r="E88" s="37" t="s">
        <v>341</v>
      </c>
      <c r="F88" s="36" t="s">
        <v>0</v>
      </c>
      <c r="G88" s="44">
        <v>380</v>
      </c>
    </row>
    <row r="89" spans="1:7" ht="45">
      <c r="A89" s="45" t="s">
        <v>340</v>
      </c>
      <c r="B89" s="50">
        <v>904</v>
      </c>
      <c r="C89" s="47">
        <v>8</v>
      </c>
      <c r="D89" s="47">
        <v>1</v>
      </c>
      <c r="E89" s="37" t="s">
        <v>339</v>
      </c>
      <c r="F89" s="36" t="s">
        <v>0</v>
      </c>
      <c r="G89" s="44">
        <v>380</v>
      </c>
    </row>
    <row r="90" spans="1:7" ht="60">
      <c r="A90" s="45" t="s">
        <v>334</v>
      </c>
      <c r="B90" s="50">
        <v>904</v>
      </c>
      <c r="C90" s="47">
        <v>8</v>
      </c>
      <c r="D90" s="47">
        <v>1</v>
      </c>
      <c r="E90" s="37" t="s">
        <v>337</v>
      </c>
      <c r="F90" s="36" t="s">
        <v>0</v>
      </c>
      <c r="G90" s="44">
        <v>380</v>
      </c>
    </row>
    <row r="91" spans="1:7" ht="30">
      <c r="A91" s="45" t="s">
        <v>4</v>
      </c>
      <c r="B91" s="50">
        <v>904</v>
      </c>
      <c r="C91" s="47">
        <v>8</v>
      </c>
      <c r="D91" s="47">
        <v>1</v>
      </c>
      <c r="E91" s="37" t="s">
        <v>337</v>
      </c>
      <c r="F91" s="36" t="s">
        <v>1</v>
      </c>
      <c r="G91" s="44">
        <v>380</v>
      </c>
    </row>
    <row r="92" spans="1:7">
      <c r="A92" s="45" t="s">
        <v>370</v>
      </c>
      <c r="B92" s="50">
        <v>904</v>
      </c>
      <c r="C92" s="47">
        <v>8</v>
      </c>
      <c r="D92" s="47">
        <v>4</v>
      </c>
      <c r="E92" s="37" t="s">
        <v>0</v>
      </c>
      <c r="F92" s="36" t="s">
        <v>0</v>
      </c>
      <c r="G92" s="44">
        <v>1562.8</v>
      </c>
    </row>
    <row r="93" spans="1:7" ht="45">
      <c r="A93" s="45" t="s">
        <v>408</v>
      </c>
      <c r="B93" s="50">
        <v>904</v>
      </c>
      <c r="C93" s="47">
        <v>8</v>
      </c>
      <c r="D93" s="47">
        <v>4</v>
      </c>
      <c r="E93" s="37" t="s">
        <v>407</v>
      </c>
      <c r="F93" s="36" t="s">
        <v>0</v>
      </c>
      <c r="G93" s="44">
        <v>1562.8</v>
      </c>
    </row>
    <row r="94" spans="1:7" ht="45">
      <c r="A94" s="45" t="s">
        <v>374</v>
      </c>
      <c r="B94" s="50">
        <v>904</v>
      </c>
      <c r="C94" s="47">
        <v>8</v>
      </c>
      <c r="D94" s="47">
        <v>4</v>
      </c>
      <c r="E94" s="37" t="s">
        <v>373</v>
      </c>
      <c r="F94" s="36" t="s">
        <v>0</v>
      </c>
      <c r="G94" s="44">
        <v>1562.8</v>
      </c>
    </row>
    <row r="95" spans="1:7" ht="30">
      <c r="A95" s="45" t="s">
        <v>372</v>
      </c>
      <c r="B95" s="50">
        <v>904</v>
      </c>
      <c r="C95" s="47">
        <v>8</v>
      </c>
      <c r="D95" s="47">
        <v>4</v>
      </c>
      <c r="E95" s="37" t="s">
        <v>371</v>
      </c>
      <c r="F95" s="36" t="s">
        <v>0</v>
      </c>
      <c r="G95" s="44">
        <v>1562.8</v>
      </c>
    </row>
    <row r="96" spans="1:7">
      <c r="A96" s="45" t="s">
        <v>24</v>
      </c>
      <c r="B96" s="50">
        <v>904</v>
      </c>
      <c r="C96" s="47">
        <v>8</v>
      </c>
      <c r="D96" s="47">
        <v>4</v>
      </c>
      <c r="E96" s="37" t="s">
        <v>369</v>
      </c>
      <c r="F96" s="36" t="s">
        <v>0</v>
      </c>
      <c r="G96" s="44">
        <v>1562.8</v>
      </c>
    </row>
    <row r="97" spans="1:7" ht="60">
      <c r="A97" s="45" t="s">
        <v>23</v>
      </c>
      <c r="B97" s="50">
        <v>904</v>
      </c>
      <c r="C97" s="47">
        <v>8</v>
      </c>
      <c r="D97" s="47">
        <v>4</v>
      </c>
      <c r="E97" s="37" t="s">
        <v>369</v>
      </c>
      <c r="F97" s="36" t="s">
        <v>22</v>
      </c>
      <c r="G97" s="44">
        <v>1559.9</v>
      </c>
    </row>
    <row r="98" spans="1:7" ht="30">
      <c r="A98" s="45" t="s">
        <v>4</v>
      </c>
      <c r="B98" s="50">
        <v>904</v>
      </c>
      <c r="C98" s="47">
        <v>8</v>
      </c>
      <c r="D98" s="47">
        <v>4</v>
      </c>
      <c r="E98" s="37" t="s">
        <v>369</v>
      </c>
      <c r="F98" s="36" t="s">
        <v>1</v>
      </c>
      <c r="G98" s="44">
        <v>2.9</v>
      </c>
    </row>
    <row r="99" spans="1:7" s="42" customFormat="1" ht="14.25">
      <c r="A99" s="49" t="s">
        <v>505</v>
      </c>
      <c r="B99" s="39">
        <v>907</v>
      </c>
      <c r="C99" s="38">
        <v>0</v>
      </c>
      <c r="D99" s="38">
        <v>0</v>
      </c>
      <c r="E99" s="51" t="s">
        <v>0</v>
      </c>
      <c r="F99" s="48" t="s">
        <v>0</v>
      </c>
      <c r="G99" s="43">
        <v>771126.2</v>
      </c>
    </row>
    <row r="100" spans="1:7">
      <c r="A100" s="45" t="s">
        <v>489</v>
      </c>
      <c r="B100" s="50">
        <v>907</v>
      </c>
      <c r="C100" s="47">
        <v>7</v>
      </c>
      <c r="D100" s="47">
        <v>0</v>
      </c>
      <c r="E100" s="37" t="s">
        <v>0</v>
      </c>
      <c r="F100" s="36" t="s">
        <v>0</v>
      </c>
      <c r="G100" s="44">
        <v>758145.7</v>
      </c>
    </row>
    <row r="101" spans="1:7">
      <c r="A101" s="45" t="s">
        <v>338</v>
      </c>
      <c r="B101" s="50">
        <v>907</v>
      </c>
      <c r="C101" s="47">
        <v>7</v>
      </c>
      <c r="D101" s="47">
        <v>1</v>
      </c>
      <c r="E101" s="37" t="s">
        <v>0</v>
      </c>
      <c r="F101" s="36" t="s">
        <v>0</v>
      </c>
      <c r="G101" s="44">
        <v>228352.3</v>
      </c>
    </row>
    <row r="102" spans="1:7" ht="30">
      <c r="A102" s="45" t="s">
        <v>484</v>
      </c>
      <c r="B102" s="50">
        <v>907</v>
      </c>
      <c r="C102" s="47">
        <v>7</v>
      </c>
      <c r="D102" s="47">
        <v>1</v>
      </c>
      <c r="E102" s="37" t="s">
        <v>483</v>
      </c>
      <c r="F102" s="36" t="s">
        <v>0</v>
      </c>
      <c r="G102" s="44">
        <v>228335.9</v>
      </c>
    </row>
    <row r="103" spans="1:7" ht="30">
      <c r="A103" s="45" t="s">
        <v>482</v>
      </c>
      <c r="B103" s="50">
        <v>907</v>
      </c>
      <c r="C103" s="47">
        <v>7</v>
      </c>
      <c r="D103" s="47">
        <v>1</v>
      </c>
      <c r="E103" s="37" t="s">
        <v>481</v>
      </c>
      <c r="F103" s="36" t="s">
        <v>0</v>
      </c>
      <c r="G103" s="44">
        <v>228335.9</v>
      </c>
    </row>
    <row r="104" spans="1:7" ht="30">
      <c r="A104" s="45" t="s">
        <v>480</v>
      </c>
      <c r="B104" s="50">
        <v>907</v>
      </c>
      <c r="C104" s="47">
        <v>7</v>
      </c>
      <c r="D104" s="47">
        <v>1</v>
      </c>
      <c r="E104" s="37" t="s">
        <v>479</v>
      </c>
      <c r="F104" s="36" t="s">
        <v>0</v>
      </c>
      <c r="G104" s="44">
        <v>228335.9</v>
      </c>
    </row>
    <row r="105" spans="1:7" ht="30">
      <c r="A105" s="45" t="s">
        <v>434</v>
      </c>
      <c r="B105" s="50">
        <v>907</v>
      </c>
      <c r="C105" s="47">
        <v>7</v>
      </c>
      <c r="D105" s="47">
        <v>1</v>
      </c>
      <c r="E105" s="37" t="s">
        <v>478</v>
      </c>
      <c r="F105" s="36" t="s">
        <v>0</v>
      </c>
      <c r="G105" s="44">
        <v>1016.9</v>
      </c>
    </row>
    <row r="106" spans="1:7" ht="30">
      <c r="A106" s="45" t="s">
        <v>4</v>
      </c>
      <c r="B106" s="50">
        <v>907</v>
      </c>
      <c r="C106" s="47">
        <v>7</v>
      </c>
      <c r="D106" s="47">
        <v>1</v>
      </c>
      <c r="E106" s="37" t="s">
        <v>478</v>
      </c>
      <c r="F106" s="36" t="s">
        <v>1</v>
      </c>
      <c r="G106" s="44">
        <v>1016.9</v>
      </c>
    </row>
    <row r="107" spans="1:7">
      <c r="A107" s="45" t="s">
        <v>463</v>
      </c>
      <c r="B107" s="50">
        <v>907</v>
      </c>
      <c r="C107" s="47">
        <v>7</v>
      </c>
      <c r="D107" s="47">
        <v>1</v>
      </c>
      <c r="E107" s="37" t="s">
        <v>477</v>
      </c>
      <c r="F107" s="36" t="s">
        <v>0</v>
      </c>
      <c r="G107" s="44">
        <v>290.39999999999998</v>
      </c>
    </row>
    <row r="108" spans="1:7" ht="30">
      <c r="A108" s="45" t="s">
        <v>4</v>
      </c>
      <c r="B108" s="50">
        <v>907</v>
      </c>
      <c r="C108" s="47">
        <v>7</v>
      </c>
      <c r="D108" s="47">
        <v>1</v>
      </c>
      <c r="E108" s="37" t="s">
        <v>477</v>
      </c>
      <c r="F108" s="36" t="s">
        <v>1</v>
      </c>
      <c r="G108" s="44">
        <v>290.39999999999998</v>
      </c>
    </row>
    <row r="109" spans="1:7">
      <c r="A109" s="45" t="s">
        <v>412</v>
      </c>
      <c r="B109" s="50">
        <v>907</v>
      </c>
      <c r="C109" s="47">
        <v>7</v>
      </c>
      <c r="D109" s="47">
        <v>1</v>
      </c>
      <c r="E109" s="37" t="s">
        <v>476</v>
      </c>
      <c r="F109" s="36" t="s">
        <v>0</v>
      </c>
      <c r="G109" s="44">
        <v>91.2</v>
      </c>
    </row>
    <row r="110" spans="1:7" ht="30">
      <c r="A110" s="45" t="s">
        <v>4</v>
      </c>
      <c r="B110" s="50">
        <v>907</v>
      </c>
      <c r="C110" s="47">
        <v>7</v>
      </c>
      <c r="D110" s="47">
        <v>1</v>
      </c>
      <c r="E110" s="37" t="s">
        <v>476</v>
      </c>
      <c r="F110" s="36" t="s">
        <v>1</v>
      </c>
      <c r="G110" s="44">
        <v>91.2</v>
      </c>
    </row>
    <row r="111" spans="1:7">
      <c r="A111" s="45" t="s">
        <v>141</v>
      </c>
      <c r="B111" s="50">
        <v>907</v>
      </c>
      <c r="C111" s="47">
        <v>7</v>
      </c>
      <c r="D111" s="47">
        <v>1</v>
      </c>
      <c r="E111" s="37" t="s">
        <v>474</v>
      </c>
      <c r="F111" s="36" t="s">
        <v>0</v>
      </c>
      <c r="G111" s="44">
        <v>31554.1</v>
      </c>
    </row>
    <row r="112" spans="1:7" ht="60">
      <c r="A112" s="45" t="s">
        <v>23</v>
      </c>
      <c r="B112" s="50">
        <v>907</v>
      </c>
      <c r="C112" s="47">
        <v>7</v>
      </c>
      <c r="D112" s="47">
        <v>1</v>
      </c>
      <c r="E112" s="37" t="s">
        <v>474</v>
      </c>
      <c r="F112" s="36" t="s">
        <v>22</v>
      </c>
      <c r="G112" s="44">
        <v>5</v>
      </c>
    </row>
    <row r="113" spans="1:7" ht="30">
      <c r="A113" s="45" t="s">
        <v>4</v>
      </c>
      <c r="B113" s="50">
        <v>907</v>
      </c>
      <c r="C113" s="47">
        <v>7</v>
      </c>
      <c r="D113" s="47">
        <v>1</v>
      </c>
      <c r="E113" s="37" t="s">
        <v>474</v>
      </c>
      <c r="F113" s="36" t="s">
        <v>1</v>
      </c>
      <c r="G113" s="44">
        <v>30829.200000000001</v>
      </c>
    </row>
    <row r="114" spans="1:7">
      <c r="A114" s="45" t="s">
        <v>11</v>
      </c>
      <c r="B114" s="50">
        <v>907</v>
      </c>
      <c r="C114" s="47">
        <v>7</v>
      </c>
      <c r="D114" s="47">
        <v>1</v>
      </c>
      <c r="E114" s="37" t="s">
        <v>474</v>
      </c>
      <c r="F114" s="36" t="s">
        <v>8</v>
      </c>
      <c r="G114" s="44">
        <v>719.9</v>
      </c>
    </row>
    <row r="115" spans="1:7" ht="45">
      <c r="A115" s="45" t="s">
        <v>377</v>
      </c>
      <c r="B115" s="50">
        <v>907</v>
      </c>
      <c r="C115" s="47">
        <v>7</v>
      </c>
      <c r="D115" s="47">
        <v>1</v>
      </c>
      <c r="E115" s="37" t="s">
        <v>473</v>
      </c>
      <c r="F115" s="36" t="s">
        <v>0</v>
      </c>
      <c r="G115" s="44">
        <v>5320.7</v>
      </c>
    </row>
    <row r="116" spans="1:7" ht="30">
      <c r="A116" s="45" t="s">
        <v>4</v>
      </c>
      <c r="B116" s="50">
        <v>907</v>
      </c>
      <c r="C116" s="47">
        <v>7</v>
      </c>
      <c r="D116" s="47">
        <v>1</v>
      </c>
      <c r="E116" s="37" t="s">
        <v>473</v>
      </c>
      <c r="F116" s="36" t="s">
        <v>1</v>
      </c>
      <c r="G116" s="44">
        <v>5320.7</v>
      </c>
    </row>
    <row r="117" spans="1:7" ht="60">
      <c r="A117" s="45" t="s">
        <v>472</v>
      </c>
      <c r="B117" s="50">
        <v>907</v>
      </c>
      <c r="C117" s="47">
        <v>7</v>
      </c>
      <c r="D117" s="47">
        <v>1</v>
      </c>
      <c r="E117" s="37" t="s">
        <v>471</v>
      </c>
      <c r="F117" s="36" t="s">
        <v>0</v>
      </c>
      <c r="G117" s="44">
        <v>186331.1</v>
      </c>
    </row>
    <row r="118" spans="1:7" ht="60">
      <c r="A118" s="45" t="s">
        <v>23</v>
      </c>
      <c r="B118" s="50">
        <v>907</v>
      </c>
      <c r="C118" s="47">
        <v>7</v>
      </c>
      <c r="D118" s="47">
        <v>1</v>
      </c>
      <c r="E118" s="37" t="s">
        <v>471</v>
      </c>
      <c r="F118" s="36" t="s">
        <v>22</v>
      </c>
      <c r="G118" s="44">
        <v>185593.60000000001</v>
      </c>
    </row>
    <row r="119" spans="1:7" ht="30">
      <c r="A119" s="45" t="s">
        <v>4</v>
      </c>
      <c r="B119" s="50">
        <v>907</v>
      </c>
      <c r="C119" s="47">
        <v>7</v>
      </c>
      <c r="D119" s="47">
        <v>1</v>
      </c>
      <c r="E119" s="37" t="s">
        <v>471</v>
      </c>
      <c r="F119" s="36" t="s">
        <v>1</v>
      </c>
      <c r="G119" s="44">
        <v>737.5</v>
      </c>
    </row>
    <row r="120" spans="1:7" ht="60">
      <c r="A120" s="45" t="s">
        <v>444</v>
      </c>
      <c r="B120" s="50">
        <v>907</v>
      </c>
      <c r="C120" s="47">
        <v>7</v>
      </c>
      <c r="D120" s="47">
        <v>1</v>
      </c>
      <c r="E120" s="37" t="s">
        <v>470</v>
      </c>
      <c r="F120" s="36" t="s">
        <v>0</v>
      </c>
      <c r="G120" s="44">
        <v>645.6</v>
      </c>
    </row>
    <row r="121" spans="1:7" ht="30">
      <c r="A121" s="45" t="s">
        <v>4</v>
      </c>
      <c r="B121" s="50">
        <v>907</v>
      </c>
      <c r="C121" s="47">
        <v>7</v>
      </c>
      <c r="D121" s="47">
        <v>1</v>
      </c>
      <c r="E121" s="37" t="s">
        <v>470</v>
      </c>
      <c r="F121" s="36" t="s">
        <v>1</v>
      </c>
      <c r="G121" s="44">
        <v>645.6</v>
      </c>
    </row>
    <row r="122" spans="1:7" ht="30">
      <c r="A122" s="45" t="s">
        <v>263</v>
      </c>
      <c r="B122" s="50">
        <v>907</v>
      </c>
      <c r="C122" s="47">
        <v>7</v>
      </c>
      <c r="D122" s="47">
        <v>1</v>
      </c>
      <c r="E122" s="37" t="s">
        <v>469</v>
      </c>
      <c r="F122" s="36" t="s">
        <v>0</v>
      </c>
      <c r="G122" s="44">
        <v>3085.9</v>
      </c>
    </row>
    <row r="123" spans="1:7" ht="30">
      <c r="A123" s="45" t="s">
        <v>4</v>
      </c>
      <c r="B123" s="50">
        <v>907</v>
      </c>
      <c r="C123" s="47">
        <v>7</v>
      </c>
      <c r="D123" s="47">
        <v>1</v>
      </c>
      <c r="E123" s="37" t="s">
        <v>469</v>
      </c>
      <c r="F123" s="36" t="s">
        <v>1</v>
      </c>
      <c r="G123" s="44">
        <v>3085.9</v>
      </c>
    </row>
    <row r="124" spans="1:7" ht="45">
      <c r="A124" s="45" t="s">
        <v>368</v>
      </c>
      <c r="B124" s="50">
        <v>907</v>
      </c>
      <c r="C124" s="47">
        <v>7</v>
      </c>
      <c r="D124" s="47">
        <v>1</v>
      </c>
      <c r="E124" s="37" t="s">
        <v>367</v>
      </c>
      <c r="F124" s="36" t="s">
        <v>0</v>
      </c>
      <c r="G124" s="44">
        <v>16.399999999999999</v>
      </c>
    </row>
    <row r="125" spans="1:7" ht="45.75" customHeight="1">
      <c r="A125" s="45" t="s">
        <v>342</v>
      </c>
      <c r="B125" s="50">
        <v>907</v>
      </c>
      <c r="C125" s="47">
        <v>7</v>
      </c>
      <c r="D125" s="47">
        <v>1</v>
      </c>
      <c r="E125" s="37" t="s">
        <v>341</v>
      </c>
      <c r="F125" s="36" t="s">
        <v>0</v>
      </c>
      <c r="G125" s="44">
        <v>16.399999999999999</v>
      </c>
    </row>
    <row r="126" spans="1:7" ht="45">
      <c r="A126" s="45" t="s">
        <v>340</v>
      </c>
      <c r="B126" s="50">
        <v>907</v>
      </c>
      <c r="C126" s="47">
        <v>7</v>
      </c>
      <c r="D126" s="47">
        <v>1</v>
      </c>
      <c r="E126" s="37" t="s">
        <v>339</v>
      </c>
      <c r="F126" s="36" t="s">
        <v>0</v>
      </c>
      <c r="G126" s="44">
        <v>16.399999999999999</v>
      </c>
    </row>
    <row r="127" spans="1:7" ht="60">
      <c r="A127" s="45" t="s">
        <v>334</v>
      </c>
      <c r="B127" s="50">
        <v>907</v>
      </c>
      <c r="C127" s="47">
        <v>7</v>
      </c>
      <c r="D127" s="47">
        <v>1</v>
      </c>
      <c r="E127" s="37" t="s">
        <v>337</v>
      </c>
      <c r="F127" s="36" t="s">
        <v>0</v>
      </c>
      <c r="G127" s="44">
        <v>16.399999999999999</v>
      </c>
    </row>
    <row r="128" spans="1:7" ht="30">
      <c r="A128" s="45" t="s">
        <v>4</v>
      </c>
      <c r="B128" s="50">
        <v>907</v>
      </c>
      <c r="C128" s="47">
        <v>7</v>
      </c>
      <c r="D128" s="47">
        <v>1</v>
      </c>
      <c r="E128" s="37" t="s">
        <v>337</v>
      </c>
      <c r="F128" s="36" t="s">
        <v>1</v>
      </c>
      <c r="G128" s="44">
        <v>16.399999999999999</v>
      </c>
    </row>
    <row r="129" spans="1:7">
      <c r="A129" s="45" t="s">
        <v>66</v>
      </c>
      <c r="B129" s="50">
        <v>907</v>
      </c>
      <c r="C129" s="47">
        <v>7</v>
      </c>
      <c r="D129" s="47">
        <v>2</v>
      </c>
      <c r="E129" s="37" t="s">
        <v>0</v>
      </c>
      <c r="F129" s="36" t="s">
        <v>0</v>
      </c>
      <c r="G129" s="44">
        <v>469606.5</v>
      </c>
    </row>
    <row r="130" spans="1:7" ht="30">
      <c r="A130" s="45" t="s">
        <v>484</v>
      </c>
      <c r="B130" s="50">
        <v>907</v>
      </c>
      <c r="C130" s="47">
        <v>7</v>
      </c>
      <c r="D130" s="47">
        <v>2</v>
      </c>
      <c r="E130" s="37" t="s">
        <v>483</v>
      </c>
      <c r="F130" s="36" t="s">
        <v>0</v>
      </c>
      <c r="G130" s="44">
        <v>469551.6</v>
      </c>
    </row>
    <row r="131" spans="1:7" ht="30">
      <c r="A131" s="45" t="s">
        <v>482</v>
      </c>
      <c r="B131" s="50">
        <v>907</v>
      </c>
      <c r="C131" s="47">
        <v>7</v>
      </c>
      <c r="D131" s="47">
        <v>2</v>
      </c>
      <c r="E131" s="37" t="s">
        <v>481</v>
      </c>
      <c r="F131" s="36" t="s">
        <v>0</v>
      </c>
      <c r="G131" s="44">
        <v>469542.6</v>
      </c>
    </row>
    <row r="132" spans="1:7" ht="30">
      <c r="A132" s="45" t="s">
        <v>468</v>
      </c>
      <c r="B132" s="50">
        <v>907</v>
      </c>
      <c r="C132" s="47">
        <v>7</v>
      </c>
      <c r="D132" s="47">
        <v>2</v>
      </c>
      <c r="E132" s="37" t="s">
        <v>467</v>
      </c>
      <c r="F132" s="36" t="s">
        <v>0</v>
      </c>
      <c r="G132" s="44">
        <v>469542.6</v>
      </c>
    </row>
    <row r="133" spans="1:7" ht="30.75" customHeight="1">
      <c r="A133" s="45" t="s">
        <v>466</v>
      </c>
      <c r="B133" s="50">
        <v>907</v>
      </c>
      <c r="C133" s="47">
        <v>7</v>
      </c>
      <c r="D133" s="47">
        <v>2</v>
      </c>
      <c r="E133" s="37" t="s">
        <v>465</v>
      </c>
      <c r="F133" s="36" t="s">
        <v>0</v>
      </c>
      <c r="G133" s="44">
        <v>154.30000000000001</v>
      </c>
    </row>
    <row r="134" spans="1:7" ht="30">
      <c r="A134" s="45" t="s">
        <v>4</v>
      </c>
      <c r="B134" s="50">
        <v>907</v>
      </c>
      <c r="C134" s="47">
        <v>7</v>
      </c>
      <c r="D134" s="47">
        <v>2</v>
      </c>
      <c r="E134" s="37" t="s">
        <v>465</v>
      </c>
      <c r="F134" s="36" t="s">
        <v>1</v>
      </c>
      <c r="G134" s="44">
        <v>154.30000000000001</v>
      </c>
    </row>
    <row r="135" spans="1:7" ht="30">
      <c r="A135" s="45" t="s">
        <v>434</v>
      </c>
      <c r="B135" s="50">
        <v>907</v>
      </c>
      <c r="C135" s="47">
        <v>7</v>
      </c>
      <c r="D135" s="47">
        <v>2</v>
      </c>
      <c r="E135" s="37" t="s">
        <v>464</v>
      </c>
      <c r="F135" s="36" t="s">
        <v>0</v>
      </c>
      <c r="G135" s="44">
        <v>2368.9</v>
      </c>
    </row>
    <row r="136" spans="1:7" ht="30">
      <c r="A136" s="45" t="s">
        <v>4</v>
      </c>
      <c r="B136" s="50">
        <v>907</v>
      </c>
      <c r="C136" s="47">
        <v>7</v>
      </c>
      <c r="D136" s="47">
        <v>2</v>
      </c>
      <c r="E136" s="37" t="s">
        <v>464</v>
      </c>
      <c r="F136" s="36" t="s">
        <v>1</v>
      </c>
      <c r="G136" s="44">
        <v>2368.9</v>
      </c>
    </row>
    <row r="137" spans="1:7">
      <c r="A137" s="45" t="s">
        <v>463</v>
      </c>
      <c r="B137" s="50">
        <v>907</v>
      </c>
      <c r="C137" s="47">
        <v>7</v>
      </c>
      <c r="D137" s="47">
        <v>2</v>
      </c>
      <c r="E137" s="37" t="s">
        <v>462</v>
      </c>
      <c r="F137" s="36" t="s">
        <v>0</v>
      </c>
      <c r="G137" s="44">
        <v>1035.2</v>
      </c>
    </row>
    <row r="138" spans="1:7" ht="30">
      <c r="A138" s="45" t="s">
        <v>4</v>
      </c>
      <c r="B138" s="50">
        <v>907</v>
      </c>
      <c r="C138" s="47">
        <v>7</v>
      </c>
      <c r="D138" s="47">
        <v>2</v>
      </c>
      <c r="E138" s="37" t="s">
        <v>462</v>
      </c>
      <c r="F138" s="36" t="s">
        <v>1</v>
      </c>
      <c r="G138" s="44">
        <v>1035.2</v>
      </c>
    </row>
    <row r="139" spans="1:7">
      <c r="A139" s="45" t="s">
        <v>412</v>
      </c>
      <c r="B139" s="50">
        <v>907</v>
      </c>
      <c r="C139" s="47">
        <v>7</v>
      </c>
      <c r="D139" s="47">
        <v>2</v>
      </c>
      <c r="E139" s="37" t="s">
        <v>461</v>
      </c>
      <c r="F139" s="36" t="s">
        <v>0</v>
      </c>
      <c r="G139" s="44">
        <v>227.1</v>
      </c>
    </row>
    <row r="140" spans="1:7" ht="30">
      <c r="A140" s="45" t="s">
        <v>4</v>
      </c>
      <c r="B140" s="50">
        <v>907</v>
      </c>
      <c r="C140" s="47">
        <v>7</v>
      </c>
      <c r="D140" s="47">
        <v>2</v>
      </c>
      <c r="E140" s="37" t="s">
        <v>461</v>
      </c>
      <c r="F140" s="36" t="s">
        <v>1</v>
      </c>
      <c r="G140" s="44">
        <v>227.1</v>
      </c>
    </row>
    <row r="141" spans="1:7" ht="30">
      <c r="A141" s="45" t="s">
        <v>460</v>
      </c>
      <c r="B141" s="50">
        <v>907</v>
      </c>
      <c r="C141" s="47">
        <v>7</v>
      </c>
      <c r="D141" s="47">
        <v>2</v>
      </c>
      <c r="E141" s="37" t="s">
        <v>459</v>
      </c>
      <c r="F141" s="36" t="s">
        <v>0</v>
      </c>
      <c r="G141" s="44">
        <v>7185.9</v>
      </c>
    </row>
    <row r="142" spans="1:7" ht="30">
      <c r="A142" s="45" t="s">
        <v>4</v>
      </c>
      <c r="B142" s="50">
        <v>907</v>
      </c>
      <c r="C142" s="47">
        <v>7</v>
      </c>
      <c r="D142" s="47">
        <v>2</v>
      </c>
      <c r="E142" s="37" t="s">
        <v>459</v>
      </c>
      <c r="F142" s="36" t="s">
        <v>1</v>
      </c>
      <c r="G142" s="44">
        <v>7185.9</v>
      </c>
    </row>
    <row r="143" spans="1:7" ht="30">
      <c r="A143" s="45" t="s">
        <v>458</v>
      </c>
      <c r="B143" s="50">
        <v>907</v>
      </c>
      <c r="C143" s="47">
        <v>7</v>
      </c>
      <c r="D143" s="47">
        <v>2</v>
      </c>
      <c r="E143" s="37" t="s">
        <v>457</v>
      </c>
      <c r="F143" s="36" t="s">
        <v>0</v>
      </c>
      <c r="G143" s="44">
        <v>100</v>
      </c>
    </row>
    <row r="144" spans="1:7" ht="60">
      <c r="A144" s="45" t="s">
        <v>23</v>
      </c>
      <c r="B144" s="50">
        <v>907</v>
      </c>
      <c r="C144" s="47">
        <v>7</v>
      </c>
      <c r="D144" s="47">
        <v>2</v>
      </c>
      <c r="E144" s="37" t="s">
        <v>457</v>
      </c>
      <c r="F144" s="36" t="s">
        <v>22</v>
      </c>
      <c r="G144" s="44">
        <v>100</v>
      </c>
    </row>
    <row r="145" spans="1:7">
      <c r="A145" s="45" t="s">
        <v>456</v>
      </c>
      <c r="B145" s="50">
        <v>907</v>
      </c>
      <c r="C145" s="47">
        <v>7</v>
      </c>
      <c r="D145" s="47">
        <v>2</v>
      </c>
      <c r="E145" s="37" t="s">
        <v>455</v>
      </c>
      <c r="F145" s="36" t="s">
        <v>0</v>
      </c>
      <c r="G145" s="44">
        <v>15</v>
      </c>
    </row>
    <row r="146" spans="1:7" ht="30">
      <c r="A146" s="45" t="s">
        <v>4</v>
      </c>
      <c r="B146" s="50">
        <v>907</v>
      </c>
      <c r="C146" s="47">
        <v>7</v>
      </c>
      <c r="D146" s="47">
        <v>2</v>
      </c>
      <c r="E146" s="37" t="s">
        <v>455</v>
      </c>
      <c r="F146" s="36" t="s">
        <v>1</v>
      </c>
      <c r="G146" s="44">
        <v>15</v>
      </c>
    </row>
    <row r="147" spans="1:7">
      <c r="A147" s="45" t="s">
        <v>454</v>
      </c>
      <c r="B147" s="50">
        <v>907</v>
      </c>
      <c r="C147" s="47">
        <v>7</v>
      </c>
      <c r="D147" s="47">
        <v>2</v>
      </c>
      <c r="E147" s="37" t="s">
        <v>453</v>
      </c>
      <c r="F147" s="36" t="s">
        <v>0</v>
      </c>
      <c r="G147" s="44">
        <v>227.5</v>
      </c>
    </row>
    <row r="148" spans="1:7" ht="30">
      <c r="A148" s="45" t="s">
        <v>4</v>
      </c>
      <c r="B148" s="50">
        <v>907</v>
      </c>
      <c r="C148" s="47">
        <v>7</v>
      </c>
      <c r="D148" s="47">
        <v>2</v>
      </c>
      <c r="E148" s="37" t="s">
        <v>453</v>
      </c>
      <c r="F148" s="36" t="s">
        <v>1</v>
      </c>
      <c r="G148" s="44">
        <v>227.5</v>
      </c>
    </row>
    <row r="149" spans="1:7">
      <c r="A149" s="45" t="s">
        <v>141</v>
      </c>
      <c r="B149" s="50">
        <v>907</v>
      </c>
      <c r="C149" s="47">
        <v>7</v>
      </c>
      <c r="D149" s="47">
        <v>2</v>
      </c>
      <c r="E149" s="37" t="s">
        <v>451</v>
      </c>
      <c r="F149" s="36" t="s">
        <v>0</v>
      </c>
      <c r="G149" s="44">
        <v>29817.5</v>
      </c>
    </row>
    <row r="150" spans="1:7" ht="60">
      <c r="A150" s="45" t="s">
        <v>23</v>
      </c>
      <c r="B150" s="50">
        <v>907</v>
      </c>
      <c r="C150" s="47">
        <v>7</v>
      </c>
      <c r="D150" s="47">
        <v>2</v>
      </c>
      <c r="E150" s="37" t="s">
        <v>451</v>
      </c>
      <c r="F150" s="36" t="s">
        <v>22</v>
      </c>
      <c r="G150" s="44">
        <v>44.3</v>
      </c>
    </row>
    <row r="151" spans="1:7" ht="30">
      <c r="A151" s="45" t="s">
        <v>4</v>
      </c>
      <c r="B151" s="50">
        <v>907</v>
      </c>
      <c r="C151" s="47">
        <v>7</v>
      </c>
      <c r="D151" s="47">
        <v>2</v>
      </c>
      <c r="E151" s="37" t="s">
        <v>451</v>
      </c>
      <c r="F151" s="36" t="s">
        <v>1</v>
      </c>
      <c r="G151" s="44">
        <v>27395.8</v>
      </c>
    </row>
    <row r="152" spans="1:7">
      <c r="A152" s="45" t="s">
        <v>11</v>
      </c>
      <c r="B152" s="50">
        <v>907</v>
      </c>
      <c r="C152" s="47">
        <v>7</v>
      </c>
      <c r="D152" s="47">
        <v>2</v>
      </c>
      <c r="E152" s="37" t="s">
        <v>451</v>
      </c>
      <c r="F152" s="36" t="s">
        <v>8</v>
      </c>
      <c r="G152" s="44">
        <v>2377.4</v>
      </c>
    </row>
    <row r="153" spans="1:7" ht="45">
      <c r="A153" s="45" t="s">
        <v>377</v>
      </c>
      <c r="B153" s="50">
        <v>907</v>
      </c>
      <c r="C153" s="47">
        <v>7</v>
      </c>
      <c r="D153" s="47">
        <v>2</v>
      </c>
      <c r="E153" s="37" t="s">
        <v>450</v>
      </c>
      <c r="F153" s="36" t="s">
        <v>0</v>
      </c>
      <c r="G153" s="44">
        <v>10383</v>
      </c>
    </row>
    <row r="154" spans="1:7" ht="30">
      <c r="A154" s="45" t="s">
        <v>4</v>
      </c>
      <c r="B154" s="50">
        <v>907</v>
      </c>
      <c r="C154" s="47">
        <v>7</v>
      </c>
      <c r="D154" s="47">
        <v>2</v>
      </c>
      <c r="E154" s="37" t="s">
        <v>450</v>
      </c>
      <c r="F154" s="36" t="s">
        <v>1</v>
      </c>
      <c r="G154" s="44">
        <v>10383</v>
      </c>
    </row>
    <row r="155" spans="1:7" ht="90">
      <c r="A155" s="45" t="s">
        <v>449</v>
      </c>
      <c r="B155" s="50">
        <v>907</v>
      </c>
      <c r="C155" s="47">
        <v>7</v>
      </c>
      <c r="D155" s="47">
        <v>2</v>
      </c>
      <c r="E155" s="37" t="s">
        <v>448</v>
      </c>
      <c r="F155" s="36" t="s">
        <v>0</v>
      </c>
      <c r="G155" s="44">
        <v>412964.4</v>
      </c>
    </row>
    <row r="156" spans="1:7" ht="60">
      <c r="A156" s="45" t="s">
        <v>23</v>
      </c>
      <c r="B156" s="50">
        <v>907</v>
      </c>
      <c r="C156" s="47">
        <v>7</v>
      </c>
      <c r="D156" s="47">
        <v>2</v>
      </c>
      <c r="E156" s="37" t="s">
        <v>448</v>
      </c>
      <c r="F156" s="36" t="s">
        <v>22</v>
      </c>
      <c r="G156" s="44">
        <v>406841.4</v>
      </c>
    </row>
    <row r="157" spans="1:7" ht="30">
      <c r="A157" s="45" t="s">
        <v>4</v>
      </c>
      <c r="B157" s="50">
        <v>907</v>
      </c>
      <c r="C157" s="47">
        <v>7</v>
      </c>
      <c r="D157" s="47">
        <v>2</v>
      </c>
      <c r="E157" s="37" t="s">
        <v>448</v>
      </c>
      <c r="F157" s="36" t="s">
        <v>1</v>
      </c>
      <c r="G157" s="44">
        <v>6123</v>
      </c>
    </row>
    <row r="158" spans="1:7" ht="60">
      <c r="A158" s="45" t="s">
        <v>444</v>
      </c>
      <c r="B158" s="50">
        <v>907</v>
      </c>
      <c r="C158" s="47">
        <v>7</v>
      </c>
      <c r="D158" s="47">
        <v>2</v>
      </c>
      <c r="E158" s="37" t="s">
        <v>443</v>
      </c>
      <c r="F158" s="36" t="s">
        <v>0</v>
      </c>
      <c r="G158" s="44">
        <v>798.7</v>
      </c>
    </row>
    <row r="159" spans="1:7" ht="30">
      <c r="A159" s="45" t="s">
        <v>4</v>
      </c>
      <c r="B159" s="50">
        <v>907</v>
      </c>
      <c r="C159" s="47">
        <v>7</v>
      </c>
      <c r="D159" s="47">
        <v>2</v>
      </c>
      <c r="E159" s="37" t="s">
        <v>443</v>
      </c>
      <c r="F159" s="36" t="s">
        <v>1</v>
      </c>
      <c r="G159" s="44">
        <v>798.7</v>
      </c>
    </row>
    <row r="160" spans="1:7" ht="45">
      <c r="A160" s="45" t="s">
        <v>377</v>
      </c>
      <c r="B160" s="50">
        <v>907</v>
      </c>
      <c r="C160" s="47">
        <v>7</v>
      </c>
      <c r="D160" s="47">
        <v>2</v>
      </c>
      <c r="E160" s="37" t="s">
        <v>442</v>
      </c>
      <c r="F160" s="36" t="s">
        <v>0</v>
      </c>
      <c r="G160" s="44">
        <v>365</v>
      </c>
    </row>
    <row r="161" spans="1:7" ht="30">
      <c r="A161" s="45" t="s">
        <v>4</v>
      </c>
      <c r="B161" s="50">
        <v>907</v>
      </c>
      <c r="C161" s="47">
        <v>7</v>
      </c>
      <c r="D161" s="47">
        <v>2</v>
      </c>
      <c r="E161" s="37" t="s">
        <v>442</v>
      </c>
      <c r="F161" s="36" t="s">
        <v>1</v>
      </c>
      <c r="G161" s="44">
        <v>365</v>
      </c>
    </row>
    <row r="162" spans="1:7" ht="30">
      <c r="A162" s="45" t="s">
        <v>263</v>
      </c>
      <c r="B162" s="50">
        <v>907</v>
      </c>
      <c r="C162" s="47">
        <v>7</v>
      </c>
      <c r="D162" s="47">
        <v>2</v>
      </c>
      <c r="E162" s="37" t="s">
        <v>441</v>
      </c>
      <c r="F162" s="36" t="s">
        <v>0</v>
      </c>
      <c r="G162" s="44">
        <v>1999.4</v>
      </c>
    </row>
    <row r="163" spans="1:7" ht="30">
      <c r="A163" s="45" t="s">
        <v>4</v>
      </c>
      <c r="B163" s="50">
        <v>907</v>
      </c>
      <c r="C163" s="47">
        <v>7</v>
      </c>
      <c r="D163" s="47">
        <v>2</v>
      </c>
      <c r="E163" s="37" t="s">
        <v>441</v>
      </c>
      <c r="F163" s="36" t="s">
        <v>1</v>
      </c>
      <c r="G163" s="44">
        <v>1999.4</v>
      </c>
    </row>
    <row r="164" spans="1:7" ht="45">
      <c r="A164" s="45" t="s">
        <v>440</v>
      </c>
      <c r="B164" s="50">
        <v>907</v>
      </c>
      <c r="C164" s="47">
        <v>7</v>
      </c>
      <c r="D164" s="47">
        <v>2</v>
      </c>
      <c r="E164" s="37" t="s">
        <v>439</v>
      </c>
      <c r="F164" s="36" t="s">
        <v>0</v>
      </c>
      <c r="G164" s="44">
        <v>30</v>
      </c>
    </row>
    <row r="165" spans="1:7" ht="30">
      <c r="A165" s="45" t="s">
        <v>4</v>
      </c>
      <c r="B165" s="50">
        <v>907</v>
      </c>
      <c r="C165" s="47">
        <v>7</v>
      </c>
      <c r="D165" s="47">
        <v>2</v>
      </c>
      <c r="E165" s="37" t="s">
        <v>439</v>
      </c>
      <c r="F165" s="36" t="s">
        <v>1</v>
      </c>
      <c r="G165" s="44">
        <v>30</v>
      </c>
    </row>
    <row r="166" spans="1:7" ht="45">
      <c r="A166" s="45" t="s">
        <v>438</v>
      </c>
      <c r="B166" s="50">
        <v>907</v>
      </c>
      <c r="C166" s="47">
        <v>7</v>
      </c>
      <c r="D166" s="47">
        <v>2</v>
      </c>
      <c r="E166" s="37" t="s">
        <v>437</v>
      </c>
      <c r="F166" s="36" t="s">
        <v>0</v>
      </c>
      <c r="G166" s="44">
        <v>1870.7</v>
      </c>
    </row>
    <row r="167" spans="1:7" ht="30">
      <c r="A167" s="45" t="s">
        <v>4</v>
      </c>
      <c r="B167" s="50">
        <v>907</v>
      </c>
      <c r="C167" s="47">
        <v>7</v>
      </c>
      <c r="D167" s="47">
        <v>2</v>
      </c>
      <c r="E167" s="37" t="s">
        <v>437</v>
      </c>
      <c r="F167" s="36" t="s">
        <v>1</v>
      </c>
      <c r="G167" s="44">
        <v>1870.7</v>
      </c>
    </row>
    <row r="168" spans="1:7" ht="45">
      <c r="A168" s="45" t="s">
        <v>428</v>
      </c>
      <c r="B168" s="50">
        <v>907</v>
      </c>
      <c r="C168" s="47">
        <v>7</v>
      </c>
      <c r="D168" s="47">
        <v>2</v>
      </c>
      <c r="E168" s="37" t="s">
        <v>427</v>
      </c>
      <c r="F168" s="36" t="s">
        <v>0</v>
      </c>
      <c r="G168" s="44">
        <v>9</v>
      </c>
    </row>
    <row r="169" spans="1:7" ht="45">
      <c r="A169" s="45" t="s">
        <v>418</v>
      </c>
      <c r="B169" s="50">
        <v>907</v>
      </c>
      <c r="C169" s="47">
        <v>7</v>
      </c>
      <c r="D169" s="47">
        <v>2</v>
      </c>
      <c r="E169" s="37" t="s">
        <v>417</v>
      </c>
      <c r="F169" s="36" t="s">
        <v>0</v>
      </c>
      <c r="G169" s="44">
        <v>9</v>
      </c>
    </row>
    <row r="170" spans="1:7" ht="60">
      <c r="A170" s="45" t="s">
        <v>416</v>
      </c>
      <c r="B170" s="50">
        <v>907</v>
      </c>
      <c r="C170" s="47">
        <v>7</v>
      </c>
      <c r="D170" s="47">
        <v>2</v>
      </c>
      <c r="E170" s="37" t="s">
        <v>415</v>
      </c>
      <c r="F170" s="36" t="s">
        <v>0</v>
      </c>
      <c r="G170" s="44">
        <v>9</v>
      </c>
    </row>
    <row r="171" spans="1:7">
      <c r="A171" s="45" t="s">
        <v>84</v>
      </c>
      <c r="B171" s="50">
        <v>907</v>
      </c>
      <c r="C171" s="47">
        <v>7</v>
      </c>
      <c r="D171" s="47">
        <v>2</v>
      </c>
      <c r="E171" s="37" t="s">
        <v>415</v>
      </c>
      <c r="F171" s="36" t="s">
        <v>82</v>
      </c>
      <c r="G171" s="44">
        <v>9</v>
      </c>
    </row>
    <row r="172" spans="1:7" ht="45">
      <c r="A172" s="45" t="s">
        <v>368</v>
      </c>
      <c r="B172" s="50">
        <v>907</v>
      </c>
      <c r="C172" s="47">
        <v>7</v>
      </c>
      <c r="D172" s="47">
        <v>2</v>
      </c>
      <c r="E172" s="37" t="s">
        <v>367</v>
      </c>
      <c r="F172" s="36" t="s">
        <v>0</v>
      </c>
      <c r="G172" s="44">
        <v>4.9000000000000004</v>
      </c>
    </row>
    <row r="173" spans="1:7" ht="46.5" customHeight="1">
      <c r="A173" s="45" t="s">
        <v>342</v>
      </c>
      <c r="B173" s="50">
        <v>907</v>
      </c>
      <c r="C173" s="47">
        <v>7</v>
      </c>
      <c r="D173" s="47">
        <v>2</v>
      </c>
      <c r="E173" s="37" t="s">
        <v>341</v>
      </c>
      <c r="F173" s="36" t="s">
        <v>0</v>
      </c>
      <c r="G173" s="44">
        <v>4.9000000000000004</v>
      </c>
    </row>
    <row r="174" spans="1:7" ht="45">
      <c r="A174" s="45" t="s">
        <v>340</v>
      </c>
      <c r="B174" s="50">
        <v>907</v>
      </c>
      <c r="C174" s="47">
        <v>7</v>
      </c>
      <c r="D174" s="47">
        <v>2</v>
      </c>
      <c r="E174" s="37" t="s">
        <v>339</v>
      </c>
      <c r="F174" s="36" t="s">
        <v>0</v>
      </c>
      <c r="G174" s="44">
        <v>4.9000000000000004</v>
      </c>
    </row>
    <row r="175" spans="1:7" ht="60">
      <c r="A175" s="45" t="s">
        <v>334</v>
      </c>
      <c r="B175" s="50">
        <v>907</v>
      </c>
      <c r="C175" s="47">
        <v>7</v>
      </c>
      <c r="D175" s="47">
        <v>2</v>
      </c>
      <c r="E175" s="37" t="s">
        <v>337</v>
      </c>
      <c r="F175" s="36" t="s">
        <v>0</v>
      </c>
      <c r="G175" s="44">
        <v>4.9000000000000004</v>
      </c>
    </row>
    <row r="176" spans="1:7" ht="30">
      <c r="A176" s="45" t="s">
        <v>4</v>
      </c>
      <c r="B176" s="50">
        <v>907</v>
      </c>
      <c r="C176" s="47">
        <v>7</v>
      </c>
      <c r="D176" s="47">
        <v>2</v>
      </c>
      <c r="E176" s="37" t="s">
        <v>337</v>
      </c>
      <c r="F176" s="36" t="s">
        <v>1</v>
      </c>
      <c r="G176" s="44">
        <v>4.9000000000000004</v>
      </c>
    </row>
    <row r="177" spans="1:7" ht="45">
      <c r="A177" s="45" t="s">
        <v>78</v>
      </c>
      <c r="B177" s="50">
        <v>907</v>
      </c>
      <c r="C177" s="47">
        <v>7</v>
      </c>
      <c r="D177" s="47">
        <v>2</v>
      </c>
      <c r="E177" s="37" t="s">
        <v>77</v>
      </c>
      <c r="F177" s="36" t="s">
        <v>0</v>
      </c>
      <c r="G177" s="44">
        <v>50</v>
      </c>
    </row>
    <row r="178" spans="1:7" ht="45">
      <c r="A178" s="45" t="s">
        <v>76</v>
      </c>
      <c r="B178" s="50">
        <v>907</v>
      </c>
      <c r="C178" s="47">
        <v>7</v>
      </c>
      <c r="D178" s="47">
        <v>2</v>
      </c>
      <c r="E178" s="37" t="s">
        <v>75</v>
      </c>
      <c r="F178" s="36" t="s">
        <v>0</v>
      </c>
      <c r="G178" s="44">
        <v>50</v>
      </c>
    </row>
    <row r="179" spans="1:7" ht="60">
      <c r="A179" s="45" t="s">
        <v>74</v>
      </c>
      <c r="B179" s="50">
        <v>907</v>
      </c>
      <c r="C179" s="47">
        <v>7</v>
      </c>
      <c r="D179" s="47">
        <v>2</v>
      </c>
      <c r="E179" s="37" t="s">
        <v>73</v>
      </c>
      <c r="F179" s="36" t="s">
        <v>0</v>
      </c>
      <c r="G179" s="44">
        <v>50</v>
      </c>
    </row>
    <row r="180" spans="1:7" ht="45">
      <c r="A180" s="45" t="s">
        <v>67</v>
      </c>
      <c r="B180" s="50">
        <v>907</v>
      </c>
      <c r="C180" s="47">
        <v>7</v>
      </c>
      <c r="D180" s="47">
        <v>2</v>
      </c>
      <c r="E180" s="37" t="s">
        <v>64</v>
      </c>
      <c r="F180" s="36" t="s">
        <v>0</v>
      </c>
      <c r="G180" s="44">
        <v>50</v>
      </c>
    </row>
    <row r="181" spans="1:7" ht="30">
      <c r="A181" s="45" t="s">
        <v>4</v>
      </c>
      <c r="B181" s="50">
        <v>907</v>
      </c>
      <c r="C181" s="47">
        <v>7</v>
      </c>
      <c r="D181" s="47">
        <v>2</v>
      </c>
      <c r="E181" s="37" t="s">
        <v>64</v>
      </c>
      <c r="F181" s="36" t="s">
        <v>1</v>
      </c>
      <c r="G181" s="44">
        <v>50</v>
      </c>
    </row>
    <row r="182" spans="1:7">
      <c r="A182" s="45" t="s">
        <v>65</v>
      </c>
      <c r="B182" s="50">
        <v>907</v>
      </c>
      <c r="C182" s="47">
        <v>7</v>
      </c>
      <c r="D182" s="47">
        <v>3</v>
      </c>
      <c r="E182" s="37" t="s">
        <v>0</v>
      </c>
      <c r="F182" s="36" t="s">
        <v>0</v>
      </c>
      <c r="G182" s="44">
        <v>42716.9</v>
      </c>
    </row>
    <row r="183" spans="1:7" ht="30">
      <c r="A183" s="45" t="s">
        <v>484</v>
      </c>
      <c r="B183" s="50">
        <v>907</v>
      </c>
      <c r="C183" s="47">
        <v>7</v>
      </c>
      <c r="D183" s="47">
        <v>3</v>
      </c>
      <c r="E183" s="37" t="s">
        <v>483</v>
      </c>
      <c r="F183" s="36" t="s">
        <v>0</v>
      </c>
      <c r="G183" s="44">
        <v>42620.3</v>
      </c>
    </row>
    <row r="184" spans="1:7" ht="30">
      <c r="A184" s="45" t="s">
        <v>482</v>
      </c>
      <c r="B184" s="50">
        <v>907</v>
      </c>
      <c r="C184" s="47">
        <v>7</v>
      </c>
      <c r="D184" s="47">
        <v>3</v>
      </c>
      <c r="E184" s="37" t="s">
        <v>481</v>
      </c>
      <c r="F184" s="36" t="s">
        <v>0</v>
      </c>
      <c r="G184" s="44">
        <v>42620.3</v>
      </c>
    </row>
    <row r="185" spans="1:7" ht="30">
      <c r="A185" s="45" t="s">
        <v>436</v>
      </c>
      <c r="B185" s="50">
        <v>907</v>
      </c>
      <c r="C185" s="47">
        <v>7</v>
      </c>
      <c r="D185" s="47">
        <v>3</v>
      </c>
      <c r="E185" s="37" t="s">
        <v>435</v>
      </c>
      <c r="F185" s="36" t="s">
        <v>0</v>
      </c>
      <c r="G185" s="44">
        <v>42620.3</v>
      </c>
    </row>
    <row r="186" spans="1:7" ht="30">
      <c r="A186" s="45" t="s">
        <v>434</v>
      </c>
      <c r="B186" s="50">
        <v>907</v>
      </c>
      <c r="C186" s="47">
        <v>7</v>
      </c>
      <c r="D186" s="47">
        <v>3</v>
      </c>
      <c r="E186" s="37" t="s">
        <v>433</v>
      </c>
      <c r="F186" s="36" t="s">
        <v>0</v>
      </c>
      <c r="G186" s="44">
        <v>142.30000000000001</v>
      </c>
    </row>
    <row r="187" spans="1:7" ht="30">
      <c r="A187" s="45" t="s">
        <v>4</v>
      </c>
      <c r="B187" s="50">
        <v>907</v>
      </c>
      <c r="C187" s="47">
        <v>7</v>
      </c>
      <c r="D187" s="47">
        <v>3</v>
      </c>
      <c r="E187" s="37" t="s">
        <v>433</v>
      </c>
      <c r="F187" s="36" t="s">
        <v>1</v>
      </c>
      <c r="G187" s="44">
        <v>142.30000000000001</v>
      </c>
    </row>
    <row r="188" spans="1:7">
      <c r="A188" s="45" t="s">
        <v>412</v>
      </c>
      <c r="B188" s="50">
        <v>907</v>
      </c>
      <c r="C188" s="47">
        <v>7</v>
      </c>
      <c r="D188" s="47">
        <v>3</v>
      </c>
      <c r="E188" s="37" t="s">
        <v>432</v>
      </c>
      <c r="F188" s="36" t="s">
        <v>0</v>
      </c>
      <c r="G188" s="44">
        <v>15</v>
      </c>
    </row>
    <row r="189" spans="1:7" ht="30">
      <c r="A189" s="45" t="s">
        <v>4</v>
      </c>
      <c r="B189" s="50">
        <v>907</v>
      </c>
      <c r="C189" s="47">
        <v>7</v>
      </c>
      <c r="D189" s="47">
        <v>3</v>
      </c>
      <c r="E189" s="37" t="s">
        <v>432</v>
      </c>
      <c r="F189" s="36" t="s">
        <v>1</v>
      </c>
      <c r="G189" s="44">
        <v>15</v>
      </c>
    </row>
    <row r="190" spans="1:7">
      <c r="A190" s="45" t="s">
        <v>141</v>
      </c>
      <c r="B190" s="50">
        <v>907</v>
      </c>
      <c r="C190" s="47">
        <v>7</v>
      </c>
      <c r="D190" s="47">
        <v>3</v>
      </c>
      <c r="E190" s="37" t="s">
        <v>431</v>
      </c>
      <c r="F190" s="36" t="s">
        <v>0</v>
      </c>
      <c r="G190" s="44">
        <v>30888.7</v>
      </c>
    </row>
    <row r="191" spans="1:7" ht="60">
      <c r="A191" s="45" t="s">
        <v>23</v>
      </c>
      <c r="B191" s="50">
        <v>907</v>
      </c>
      <c r="C191" s="47">
        <v>7</v>
      </c>
      <c r="D191" s="47">
        <v>3</v>
      </c>
      <c r="E191" s="37" t="s">
        <v>431</v>
      </c>
      <c r="F191" s="36" t="s">
        <v>22</v>
      </c>
      <c r="G191" s="44">
        <v>27980.3</v>
      </c>
    </row>
    <row r="192" spans="1:7" ht="30">
      <c r="A192" s="45" t="s">
        <v>4</v>
      </c>
      <c r="B192" s="50">
        <v>907</v>
      </c>
      <c r="C192" s="47">
        <v>7</v>
      </c>
      <c r="D192" s="47">
        <v>3</v>
      </c>
      <c r="E192" s="37" t="s">
        <v>431</v>
      </c>
      <c r="F192" s="36" t="s">
        <v>1</v>
      </c>
      <c r="G192" s="44">
        <v>2561.1</v>
      </c>
    </row>
    <row r="193" spans="1:7">
      <c r="A193" s="45" t="s">
        <v>11</v>
      </c>
      <c r="B193" s="50">
        <v>907</v>
      </c>
      <c r="C193" s="47">
        <v>7</v>
      </c>
      <c r="D193" s="47">
        <v>3</v>
      </c>
      <c r="E193" s="37" t="s">
        <v>431</v>
      </c>
      <c r="F193" s="36" t="s">
        <v>8</v>
      </c>
      <c r="G193" s="44">
        <v>347.3</v>
      </c>
    </row>
    <row r="194" spans="1:7" ht="45">
      <c r="A194" s="45" t="s">
        <v>377</v>
      </c>
      <c r="B194" s="50">
        <v>907</v>
      </c>
      <c r="C194" s="47">
        <v>7</v>
      </c>
      <c r="D194" s="47">
        <v>3</v>
      </c>
      <c r="E194" s="37" t="s">
        <v>430</v>
      </c>
      <c r="F194" s="36" t="s">
        <v>0</v>
      </c>
      <c r="G194" s="44">
        <v>10373</v>
      </c>
    </row>
    <row r="195" spans="1:7" ht="60">
      <c r="A195" s="45" t="s">
        <v>23</v>
      </c>
      <c r="B195" s="50">
        <v>907</v>
      </c>
      <c r="C195" s="47">
        <v>7</v>
      </c>
      <c r="D195" s="47">
        <v>3</v>
      </c>
      <c r="E195" s="37" t="s">
        <v>430</v>
      </c>
      <c r="F195" s="36" t="s">
        <v>22</v>
      </c>
      <c r="G195" s="44">
        <v>9718</v>
      </c>
    </row>
    <row r="196" spans="1:7" ht="30">
      <c r="A196" s="45" t="s">
        <v>4</v>
      </c>
      <c r="B196" s="50">
        <v>907</v>
      </c>
      <c r="C196" s="47">
        <v>7</v>
      </c>
      <c r="D196" s="47">
        <v>3</v>
      </c>
      <c r="E196" s="37" t="s">
        <v>430</v>
      </c>
      <c r="F196" s="36" t="s">
        <v>1</v>
      </c>
      <c r="G196" s="44">
        <v>655</v>
      </c>
    </row>
    <row r="197" spans="1:7" ht="30">
      <c r="A197" s="45" t="s">
        <v>263</v>
      </c>
      <c r="B197" s="50">
        <v>907</v>
      </c>
      <c r="C197" s="47">
        <v>7</v>
      </c>
      <c r="D197" s="47">
        <v>3</v>
      </c>
      <c r="E197" s="37" t="s">
        <v>429</v>
      </c>
      <c r="F197" s="36" t="s">
        <v>0</v>
      </c>
      <c r="G197" s="44">
        <v>1201.3</v>
      </c>
    </row>
    <row r="198" spans="1:7" ht="30">
      <c r="A198" s="45" t="s">
        <v>4</v>
      </c>
      <c r="B198" s="50">
        <v>907</v>
      </c>
      <c r="C198" s="47">
        <v>7</v>
      </c>
      <c r="D198" s="47">
        <v>3</v>
      </c>
      <c r="E198" s="37" t="s">
        <v>429</v>
      </c>
      <c r="F198" s="36" t="s">
        <v>1</v>
      </c>
      <c r="G198" s="44">
        <v>1201.3</v>
      </c>
    </row>
    <row r="199" spans="1:7" ht="45">
      <c r="A199" s="45" t="s">
        <v>368</v>
      </c>
      <c r="B199" s="50">
        <v>907</v>
      </c>
      <c r="C199" s="47">
        <v>7</v>
      </c>
      <c r="D199" s="47">
        <v>3</v>
      </c>
      <c r="E199" s="37" t="s">
        <v>367</v>
      </c>
      <c r="F199" s="36" t="s">
        <v>0</v>
      </c>
      <c r="G199" s="44">
        <v>71.599999999999994</v>
      </c>
    </row>
    <row r="200" spans="1:7" ht="45" customHeight="1">
      <c r="A200" s="45" t="s">
        <v>342</v>
      </c>
      <c r="B200" s="50">
        <v>907</v>
      </c>
      <c r="C200" s="47">
        <v>7</v>
      </c>
      <c r="D200" s="47">
        <v>3</v>
      </c>
      <c r="E200" s="37" t="s">
        <v>341</v>
      </c>
      <c r="F200" s="36" t="s">
        <v>0</v>
      </c>
      <c r="G200" s="44">
        <v>71.599999999999994</v>
      </c>
    </row>
    <row r="201" spans="1:7" ht="45">
      <c r="A201" s="45" t="s">
        <v>340</v>
      </c>
      <c r="B201" s="50">
        <v>907</v>
      </c>
      <c r="C201" s="47">
        <v>7</v>
      </c>
      <c r="D201" s="47">
        <v>3</v>
      </c>
      <c r="E201" s="37" t="s">
        <v>339</v>
      </c>
      <c r="F201" s="36" t="s">
        <v>0</v>
      </c>
      <c r="G201" s="44">
        <v>71.599999999999994</v>
      </c>
    </row>
    <row r="202" spans="1:7" ht="60">
      <c r="A202" s="45" t="s">
        <v>334</v>
      </c>
      <c r="B202" s="50">
        <v>907</v>
      </c>
      <c r="C202" s="47">
        <v>7</v>
      </c>
      <c r="D202" s="47">
        <v>3</v>
      </c>
      <c r="E202" s="37" t="s">
        <v>337</v>
      </c>
      <c r="F202" s="36" t="s">
        <v>0</v>
      </c>
      <c r="G202" s="44">
        <v>71.599999999999994</v>
      </c>
    </row>
    <row r="203" spans="1:7" ht="30">
      <c r="A203" s="45" t="s">
        <v>4</v>
      </c>
      <c r="B203" s="50">
        <v>907</v>
      </c>
      <c r="C203" s="47">
        <v>7</v>
      </c>
      <c r="D203" s="47">
        <v>3</v>
      </c>
      <c r="E203" s="37" t="s">
        <v>337</v>
      </c>
      <c r="F203" s="36" t="s">
        <v>1</v>
      </c>
      <c r="G203" s="44">
        <v>71.599999999999994</v>
      </c>
    </row>
    <row r="204" spans="1:7" ht="45">
      <c r="A204" s="45" t="s">
        <v>78</v>
      </c>
      <c r="B204" s="50">
        <v>907</v>
      </c>
      <c r="C204" s="47">
        <v>7</v>
      </c>
      <c r="D204" s="47">
        <v>3</v>
      </c>
      <c r="E204" s="37" t="s">
        <v>77</v>
      </c>
      <c r="F204" s="36" t="s">
        <v>0</v>
      </c>
      <c r="G204" s="44">
        <v>25</v>
      </c>
    </row>
    <row r="205" spans="1:7" ht="45">
      <c r="A205" s="45" t="s">
        <v>76</v>
      </c>
      <c r="B205" s="50">
        <v>907</v>
      </c>
      <c r="C205" s="47">
        <v>7</v>
      </c>
      <c r="D205" s="47">
        <v>3</v>
      </c>
      <c r="E205" s="37" t="s">
        <v>75</v>
      </c>
      <c r="F205" s="36" t="s">
        <v>0</v>
      </c>
      <c r="G205" s="44">
        <v>25</v>
      </c>
    </row>
    <row r="206" spans="1:7" ht="60">
      <c r="A206" s="45" t="s">
        <v>74</v>
      </c>
      <c r="B206" s="50">
        <v>907</v>
      </c>
      <c r="C206" s="47">
        <v>7</v>
      </c>
      <c r="D206" s="47">
        <v>3</v>
      </c>
      <c r="E206" s="37" t="s">
        <v>73</v>
      </c>
      <c r="F206" s="36" t="s">
        <v>0</v>
      </c>
      <c r="G206" s="44">
        <v>25</v>
      </c>
    </row>
    <row r="207" spans="1:7" ht="45">
      <c r="A207" s="45" t="s">
        <v>67</v>
      </c>
      <c r="B207" s="50">
        <v>907</v>
      </c>
      <c r="C207" s="47">
        <v>7</v>
      </c>
      <c r="D207" s="47">
        <v>3</v>
      </c>
      <c r="E207" s="37" t="s">
        <v>64</v>
      </c>
      <c r="F207" s="36" t="s">
        <v>0</v>
      </c>
      <c r="G207" s="44">
        <v>25</v>
      </c>
    </row>
    <row r="208" spans="1:7" ht="30">
      <c r="A208" s="45" t="s">
        <v>4</v>
      </c>
      <c r="B208" s="50">
        <v>907</v>
      </c>
      <c r="C208" s="47">
        <v>7</v>
      </c>
      <c r="D208" s="47">
        <v>3</v>
      </c>
      <c r="E208" s="37" t="s">
        <v>64</v>
      </c>
      <c r="F208" s="36" t="s">
        <v>1</v>
      </c>
      <c r="G208" s="44">
        <v>25</v>
      </c>
    </row>
    <row r="209" spans="1:7" ht="30">
      <c r="A209" s="45" t="s">
        <v>69</v>
      </c>
      <c r="B209" s="50">
        <v>907</v>
      </c>
      <c r="C209" s="47">
        <v>7</v>
      </c>
      <c r="D209" s="47">
        <v>5</v>
      </c>
      <c r="E209" s="37" t="s">
        <v>0</v>
      </c>
      <c r="F209" s="36" t="s">
        <v>0</v>
      </c>
      <c r="G209" s="44">
        <v>141.1</v>
      </c>
    </row>
    <row r="210" spans="1:7" ht="30">
      <c r="A210" s="45" t="s">
        <v>484</v>
      </c>
      <c r="B210" s="50">
        <v>907</v>
      </c>
      <c r="C210" s="47">
        <v>7</v>
      </c>
      <c r="D210" s="47">
        <v>5</v>
      </c>
      <c r="E210" s="37" t="s">
        <v>483</v>
      </c>
      <c r="F210" s="36" t="s">
        <v>0</v>
      </c>
      <c r="G210" s="44">
        <v>129.1</v>
      </c>
    </row>
    <row r="211" spans="1:7" ht="30">
      <c r="A211" s="45" t="s">
        <v>482</v>
      </c>
      <c r="B211" s="50">
        <v>907</v>
      </c>
      <c r="C211" s="47">
        <v>7</v>
      </c>
      <c r="D211" s="47">
        <v>5</v>
      </c>
      <c r="E211" s="37" t="s">
        <v>481</v>
      </c>
      <c r="F211" s="36" t="s">
        <v>0</v>
      </c>
      <c r="G211" s="44">
        <v>126.1</v>
      </c>
    </row>
    <row r="212" spans="1:7" ht="30">
      <c r="A212" s="45" t="s">
        <v>480</v>
      </c>
      <c r="B212" s="50">
        <v>907</v>
      </c>
      <c r="C212" s="47">
        <v>7</v>
      </c>
      <c r="D212" s="47">
        <v>5</v>
      </c>
      <c r="E212" s="37" t="s">
        <v>479</v>
      </c>
      <c r="F212" s="36" t="s">
        <v>0</v>
      </c>
      <c r="G212" s="44">
        <v>68.2</v>
      </c>
    </row>
    <row r="213" spans="1:7" ht="30">
      <c r="A213" s="45" t="s">
        <v>143</v>
      </c>
      <c r="B213" s="50">
        <v>907</v>
      </c>
      <c r="C213" s="47">
        <v>7</v>
      </c>
      <c r="D213" s="47">
        <v>5</v>
      </c>
      <c r="E213" s="37" t="s">
        <v>475</v>
      </c>
      <c r="F213" s="36" t="s">
        <v>0</v>
      </c>
      <c r="G213" s="44">
        <v>68.2</v>
      </c>
    </row>
    <row r="214" spans="1:7" ht="30">
      <c r="A214" s="45" t="s">
        <v>4</v>
      </c>
      <c r="B214" s="50">
        <v>907</v>
      </c>
      <c r="C214" s="47">
        <v>7</v>
      </c>
      <c r="D214" s="47">
        <v>5</v>
      </c>
      <c r="E214" s="37" t="s">
        <v>475</v>
      </c>
      <c r="F214" s="36" t="s">
        <v>1</v>
      </c>
      <c r="G214" s="44">
        <v>68.2</v>
      </c>
    </row>
    <row r="215" spans="1:7" ht="30">
      <c r="A215" s="45" t="s">
        <v>468</v>
      </c>
      <c r="B215" s="50">
        <v>907</v>
      </c>
      <c r="C215" s="47">
        <v>7</v>
      </c>
      <c r="D215" s="47">
        <v>5</v>
      </c>
      <c r="E215" s="37" t="s">
        <v>467</v>
      </c>
      <c r="F215" s="36" t="s">
        <v>0</v>
      </c>
      <c r="G215" s="44">
        <v>57.9</v>
      </c>
    </row>
    <row r="216" spans="1:7" ht="30">
      <c r="A216" s="45" t="s">
        <v>143</v>
      </c>
      <c r="B216" s="50">
        <v>907</v>
      </c>
      <c r="C216" s="47">
        <v>7</v>
      </c>
      <c r="D216" s="47">
        <v>5</v>
      </c>
      <c r="E216" s="37" t="s">
        <v>452</v>
      </c>
      <c r="F216" s="36" t="s">
        <v>0</v>
      </c>
      <c r="G216" s="44">
        <v>57.9</v>
      </c>
    </row>
    <row r="217" spans="1:7" ht="30">
      <c r="A217" s="45" t="s">
        <v>4</v>
      </c>
      <c r="B217" s="50">
        <v>907</v>
      </c>
      <c r="C217" s="47">
        <v>7</v>
      </c>
      <c r="D217" s="47">
        <v>5</v>
      </c>
      <c r="E217" s="37" t="s">
        <v>452</v>
      </c>
      <c r="F217" s="36" t="s">
        <v>1</v>
      </c>
      <c r="G217" s="44">
        <v>57.9</v>
      </c>
    </row>
    <row r="218" spans="1:7" ht="45">
      <c r="A218" s="45" t="s">
        <v>428</v>
      </c>
      <c r="B218" s="50">
        <v>907</v>
      </c>
      <c r="C218" s="47">
        <v>7</v>
      </c>
      <c r="D218" s="47">
        <v>5</v>
      </c>
      <c r="E218" s="37" t="s">
        <v>427</v>
      </c>
      <c r="F218" s="36" t="s">
        <v>0</v>
      </c>
      <c r="G218" s="44">
        <v>3</v>
      </c>
    </row>
    <row r="219" spans="1:7" ht="30">
      <c r="A219" s="45" t="s">
        <v>426</v>
      </c>
      <c r="B219" s="50">
        <v>907</v>
      </c>
      <c r="C219" s="47">
        <v>7</v>
      </c>
      <c r="D219" s="47">
        <v>5</v>
      </c>
      <c r="E219" s="37" t="s">
        <v>425</v>
      </c>
      <c r="F219" s="36" t="s">
        <v>0</v>
      </c>
      <c r="G219" s="44">
        <v>3</v>
      </c>
    </row>
    <row r="220" spans="1:7" ht="30">
      <c r="A220" s="45" t="s">
        <v>143</v>
      </c>
      <c r="B220" s="50">
        <v>907</v>
      </c>
      <c r="C220" s="47">
        <v>7</v>
      </c>
      <c r="D220" s="47">
        <v>5</v>
      </c>
      <c r="E220" s="37" t="s">
        <v>424</v>
      </c>
      <c r="F220" s="36" t="s">
        <v>0</v>
      </c>
      <c r="G220" s="44">
        <v>3</v>
      </c>
    </row>
    <row r="221" spans="1:7" ht="30">
      <c r="A221" s="45" t="s">
        <v>4</v>
      </c>
      <c r="B221" s="50">
        <v>907</v>
      </c>
      <c r="C221" s="47">
        <v>7</v>
      </c>
      <c r="D221" s="47">
        <v>5</v>
      </c>
      <c r="E221" s="37" t="s">
        <v>424</v>
      </c>
      <c r="F221" s="36" t="s">
        <v>1</v>
      </c>
      <c r="G221" s="44">
        <v>3</v>
      </c>
    </row>
    <row r="222" spans="1:7" ht="45">
      <c r="A222" s="45" t="s">
        <v>138</v>
      </c>
      <c r="B222" s="50">
        <v>907</v>
      </c>
      <c r="C222" s="47">
        <v>7</v>
      </c>
      <c r="D222" s="47">
        <v>5</v>
      </c>
      <c r="E222" s="37" t="s">
        <v>137</v>
      </c>
      <c r="F222" s="36" t="s">
        <v>0</v>
      </c>
      <c r="G222" s="44">
        <v>12</v>
      </c>
    </row>
    <row r="223" spans="1:7" ht="45">
      <c r="A223" s="45" t="s">
        <v>124</v>
      </c>
      <c r="B223" s="50">
        <v>907</v>
      </c>
      <c r="C223" s="47">
        <v>7</v>
      </c>
      <c r="D223" s="47">
        <v>5</v>
      </c>
      <c r="E223" s="37" t="s">
        <v>123</v>
      </c>
      <c r="F223" s="36" t="s">
        <v>0</v>
      </c>
      <c r="G223" s="44">
        <v>12</v>
      </c>
    </row>
    <row r="224" spans="1:7" ht="30">
      <c r="A224" s="45" t="s">
        <v>122</v>
      </c>
      <c r="B224" s="50">
        <v>907</v>
      </c>
      <c r="C224" s="47">
        <v>7</v>
      </c>
      <c r="D224" s="47">
        <v>5</v>
      </c>
      <c r="E224" s="37" t="s">
        <v>121</v>
      </c>
      <c r="F224" s="36" t="s">
        <v>0</v>
      </c>
      <c r="G224" s="44">
        <v>12</v>
      </c>
    </row>
    <row r="225" spans="1:7" ht="45">
      <c r="A225" s="45" t="s">
        <v>114</v>
      </c>
      <c r="B225" s="50">
        <v>907</v>
      </c>
      <c r="C225" s="47">
        <v>7</v>
      </c>
      <c r="D225" s="47">
        <v>5</v>
      </c>
      <c r="E225" s="37" t="s">
        <v>113</v>
      </c>
      <c r="F225" s="36" t="s">
        <v>0</v>
      </c>
      <c r="G225" s="44">
        <v>12</v>
      </c>
    </row>
    <row r="226" spans="1:7" ht="30">
      <c r="A226" s="45" t="s">
        <v>4</v>
      </c>
      <c r="B226" s="50">
        <v>907</v>
      </c>
      <c r="C226" s="47">
        <v>7</v>
      </c>
      <c r="D226" s="47">
        <v>5</v>
      </c>
      <c r="E226" s="37" t="s">
        <v>113</v>
      </c>
      <c r="F226" s="36" t="s">
        <v>1</v>
      </c>
      <c r="G226" s="44">
        <v>12</v>
      </c>
    </row>
    <row r="227" spans="1:7">
      <c r="A227" s="45" t="s">
        <v>91</v>
      </c>
      <c r="B227" s="50">
        <v>907</v>
      </c>
      <c r="C227" s="47">
        <v>7</v>
      </c>
      <c r="D227" s="47">
        <v>7</v>
      </c>
      <c r="E227" s="37" t="s">
        <v>0</v>
      </c>
      <c r="F227" s="36" t="s">
        <v>0</v>
      </c>
      <c r="G227" s="44">
        <v>2813.8</v>
      </c>
    </row>
    <row r="228" spans="1:7" ht="30">
      <c r="A228" s="45" t="s">
        <v>484</v>
      </c>
      <c r="B228" s="50">
        <v>907</v>
      </c>
      <c r="C228" s="47">
        <v>7</v>
      </c>
      <c r="D228" s="47">
        <v>7</v>
      </c>
      <c r="E228" s="37" t="s">
        <v>483</v>
      </c>
      <c r="F228" s="36" t="s">
        <v>0</v>
      </c>
      <c r="G228" s="44">
        <v>2813.8</v>
      </c>
    </row>
    <row r="229" spans="1:7" ht="45">
      <c r="A229" s="45" t="s">
        <v>428</v>
      </c>
      <c r="B229" s="50">
        <v>907</v>
      </c>
      <c r="C229" s="47">
        <v>7</v>
      </c>
      <c r="D229" s="47">
        <v>7</v>
      </c>
      <c r="E229" s="37" t="s">
        <v>427</v>
      </c>
      <c r="F229" s="36" t="s">
        <v>0</v>
      </c>
      <c r="G229" s="44">
        <v>2813.8</v>
      </c>
    </row>
    <row r="230" spans="1:7" ht="30">
      <c r="A230" s="45" t="s">
        <v>414</v>
      </c>
      <c r="B230" s="50">
        <v>907</v>
      </c>
      <c r="C230" s="47">
        <v>7</v>
      </c>
      <c r="D230" s="47">
        <v>7</v>
      </c>
      <c r="E230" s="37" t="s">
        <v>413</v>
      </c>
      <c r="F230" s="36" t="s">
        <v>0</v>
      </c>
      <c r="G230" s="44">
        <v>2813.8</v>
      </c>
    </row>
    <row r="231" spans="1:7">
      <c r="A231" s="45" t="s">
        <v>412</v>
      </c>
      <c r="B231" s="50">
        <v>907</v>
      </c>
      <c r="C231" s="47">
        <v>7</v>
      </c>
      <c r="D231" s="47">
        <v>7</v>
      </c>
      <c r="E231" s="37" t="s">
        <v>411</v>
      </c>
      <c r="F231" s="36" t="s">
        <v>0</v>
      </c>
      <c r="G231" s="44">
        <v>114.9</v>
      </c>
    </row>
    <row r="232" spans="1:7" ht="30">
      <c r="A232" s="45" t="s">
        <v>4</v>
      </c>
      <c r="B232" s="50">
        <v>907</v>
      </c>
      <c r="C232" s="47">
        <v>7</v>
      </c>
      <c r="D232" s="47">
        <v>7</v>
      </c>
      <c r="E232" s="37" t="s">
        <v>411</v>
      </c>
      <c r="F232" s="36" t="s">
        <v>1</v>
      </c>
      <c r="G232" s="44">
        <v>114.9</v>
      </c>
    </row>
    <row r="233" spans="1:7" ht="75">
      <c r="A233" s="45" t="s">
        <v>410</v>
      </c>
      <c r="B233" s="50">
        <v>907</v>
      </c>
      <c r="C233" s="47">
        <v>7</v>
      </c>
      <c r="D233" s="47">
        <v>7</v>
      </c>
      <c r="E233" s="37" t="s">
        <v>409</v>
      </c>
      <c r="F233" s="36" t="s">
        <v>0</v>
      </c>
      <c r="G233" s="44">
        <v>2698.9</v>
      </c>
    </row>
    <row r="234" spans="1:7" ht="30">
      <c r="A234" s="45" t="s">
        <v>4</v>
      </c>
      <c r="B234" s="50">
        <v>907</v>
      </c>
      <c r="C234" s="47">
        <v>7</v>
      </c>
      <c r="D234" s="47">
        <v>7</v>
      </c>
      <c r="E234" s="37" t="s">
        <v>409</v>
      </c>
      <c r="F234" s="36" t="s">
        <v>1</v>
      </c>
      <c r="G234" s="44">
        <v>2698.9</v>
      </c>
    </row>
    <row r="235" spans="1:7">
      <c r="A235" s="45" t="s">
        <v>174</v>
      </c>
      <c r="B235" s="50">
        <v>907</v>
      </c>
      <c r="C235" s="47">
        <v>7</v>
      </c>
      <c r="D235" s="47">
        <v>9</v>
      </c>
      <c r="E235" s="37" t="s">
        <v>0</v>
      </c>
      <c r="F235" s="36" t="s">
        <v>0</v>
      </c>
      <c r="G235" s="44">
        <v>14515.1</v>
      </c>
    </row>
    <row r="236" spans="1:7" ht="30">
      <c r="A236" s="45" t="s">
        <v>484</v>
      </c>
      <c r="B236" s="50">
        <v>907</v>
      </c>
      <c r="C236" s="47">
        <v>7</v>
      </c>
      <c r="D236" s="47">
        <v>9</v>
      </c>
      <c r="E236" s="37" t="s">
        <v>483</v>
      </c>
      <c r="F236" s="36" t="s">
        <v>0</v>
      </c>
      <c r="G236" s="44">
        <v>14477.8</v>
      </c>
    </row>
    <row r="237" spans="1:7" ht="45">
      <c r="A237" s="45" t="s">
        <v>428</v>
      </c>
      <c r="B237" s="50">
        <v>907</v>
      </c>
      <c r="C237" s="47">
        <v>7</v>
      </c>
      <c r="D237" s="47">
        <v>9</v>
      </c>
      <c r="E237" s="37" t="s">
        <v>427</v>
      </c>
      <c r="F237" s="36" t="s">
        <v>0</v>
      </c>
      <c r="G237" s="44">
        <v>14477.8</v>
      </c>
    </row>
    <row r="238" spans="1:7" ht="30">
      <c r="A238" s="45" t="s">
        <v>426</v>
      </c>
      <c r="B238" s="50">
        <v>907</v>
      </c>
      <c r="C238" s="47">
        <v>7</v>
      </c>
      <c r="D238" s="47">
        <v>9</v>
      </c>
      <c r="E238" s="37" t="s">
        <v>425</v>
      </c>
      <c r="F238" s="36" t="s">
        <v>0</v>
      </c>
      <c r="G238" s="44">
        <v>13352.3</v>
      </c>
    </row>
    <row r="239" spans="1:7" ht="30">
      <c r="A239" s="45" t="s">
        <v>208</v>
      </c>
      <c r="B239" s="50">
        <v>907</v>
      </c>
      <c r="C239" s="47">
        <v>7</v>
      </c>
      <c r="D239" s="47">
        <v>9</v>
      </c>
      <c r="E239" s="37" t="s">
        <v>423</v>
      </c>
      <c r="F239" s="36" t="s">
        <v>0</v>
      </c>
      <c r="G239" s="44">
        <v>3520.2</v>
      </c>
    </row>
    <row r="240" spans="1:7" ht="60">
      <c r="A240" s="45" t="s">
        <v>23</v>
      </c>
      <c r="B240" s="50">
        <v>907</v>
      </c>
      <c r="C240" s="47">
        <v>7</v>
      </c>
      <c r="D240" s="47">
        <v>9</v>
      </c>
      <c r="E240" s="37" t="s">
        <v>423</v>
      </c>
      <c r="F240" s="36" t="s">
        <v>22</v>
      </c>
      <c r="G240" s="44">
        <v>3073.1</v>
      </c>
    </row>
    <row r="241" spans="1:7" ht="30">
      <c r="A241" s="45" t="s">
        <v>4</v>
      </c>
      <c r="B241" s="50">
        <v>907</v>
      </c>
      <c r="C241" s="47">
        <v>7</v>
      </c>
      <c r="D241" s="47">
        <v>9</v>
      </c>
      <c r="E241" s="37" t="s">
        <v>423</v>
      </c>
      <c r="F241" s="36" t="s">
        <v>1</v>
      </c>
      <c r="G241" s="44">
        <v>400.5</v>
      </c>
    </row>
    <row r="242" spans="1:7">
      <c r="A242" s="45" t="s">
        <v>11</v>
      </c>
      <c r="B242" s="50">
        <v>907</v>
      </c>
      <c r="C242" s="47">
        <v>7</v>
      </c>
      <c r="D242" s="47">
        <v>9</v>
      </c>
      <c r="E242" s="37" t="s">
        <v>423</v>
      </c>
      <c r="F242" s="36" t="s">
        <v>8</v>
      </c>
      <c r="G242" s="44">
        <v>46.6</v>
      </c>
    </row>
    <row r="243" spans="1:7">
      <c r="A243" s="45" t="s">
        <v>141</v>
      </c>
      <c r="B243" s="50">
        <v>907</v>
      </c>
      <c r="C243" s="47">
        <v>7</v>
      </c>
      <c r="D243" s="47">
        <v>9</v>
      </c>
      <c r="E243" s="37" t="s">
        <v>422</v>
      </c>
      <c r="F243" s="36" t="s">
        <v>0</v>
      </c>
      <c r="G243" s="44">
        <v>9832.1</v>
      </c>
    </row>
    <row r="244" spans="1:7" ht="60">
      <c r="A244" s="45" t="s">
        <v>23</v>
      </c>
      <c r="B244" s="50">
        <v>907</v>
      </c>
      <c r="C244" s="47">
        <v>7</v>
      </c>
      <c r="D244" s="47">
        <v>9</v>
      </c>
      <c r="E244" s="37" t="s">
        <v>422</v>
      </c>
      <c r="F244" s="36" t="s">
        <v>22</v>
      </c>
      <c r="G244" s="44">
        <v>9650.9</v>
      </c>
    </row>
    <row r="245" spans="1:7" ht="30">
      <c r="A245" s="45" t="s">
        <v>4</v>
      </c>
      <c r="B245" s="50">
        <v>907</v>
      </c>
      <c r="C245" s="47">
        <v>7</v>
      </c>
      <c r="D245" s="47">
        <v>9</v>
      </c>
      <c r="E245" s="37" t="s">
        <v>422</v>
      </c>
      <c r="F245" s="36" t="s">
        <v>1</v>
      </c>
      <c r="G245" s="44">
        <v>181.2</v>
      </c>
    </row>
    <row r="246" spans="1:7" ht="30">
      <c r="A246" s="45" t="s">
        <v>421</v>
      </c>
      <c r="B246" s="50">
        <v>907</v>
      </c>
      <c r="C246" s="47">
        <v>7</v>
      </c>
      <c r="D246" s="47">
        <v>9</v>
      </c>
      <c r="E246" s="37" t="s">
        <v>420</v>
      </c>
      <c r="F246" s="36" t="s">
        <v>0</v>
      </c>
      <c r="G246" s="44">
        <v>10</v>
      </c>
    </row>
    <row r="247" spans="1:7" ht="60">
      <c r="A247" s="45" t="s">
        <v>334</v>
      </c>
      <c r="B247" s="50">
        <v>907</v>
      </c>
      <c r="C247" s="47">
        <v>7</v>
      </c>
      <c r="D247" s="47">
        <v>9</v>
      </c>
      <c r="E247" s="37" t="s">
        <v>419</v>
      </c>
      <c r="F247" s="36" t="s">
        <v>0</v>
      </c>
      <c r="G247" s="44">
        <v>10</v>
      </c>
    </row>
    <row r="248" spans="1:7" ht="30">
      <c r="A248" s="45" t="s">
        <v>4</v>
      </c>
      <c r="B248" s="50">
        <v>907</v>
      </c>
      <c r="C248" s="47">
        <v>7</v>
      </c>
      <c r="D248" s="47">
        <v>9</v>
      </c>
      <c r="E248" s="37" t="s">
        <v>419</v>
      </c>
      <c r="F248" s="36" t="s">
        <v>1</v>
      </c>
      <c r="G248" s="44">
        <v>10</v>
      </c>
    </row>
    <row r="249" spans="1:7" ht="45">
      <c r="A249" s="45" t="s">
        <v>418</v>
      </c>
      <c r="B249" s="50">
        <v>907</v>
      </c>
      <c r="C249" s="47">
        <v>7</v>
      </c>
      <c r="D249" s="47">
        <v>9</v>
      </c>
      <c r="E249" s="37" t="s">
        <v>417</v>
      </c>
      <c r="F249" s="36" t="s">
        <v>0</v>
      </c>
      <c r="G249" s="44">
        <v>1115.5</v>
      </c>
    </row>
    <row r="250" spans="1:7" ht="60">
      <c r="A250" s="45" t="s">
        <v>416</v>
      </c>
      <c r="B250" s="50">
        <v>907</v>
      </c>
      <c r="C250" s="47">
        <v>7</v>
      </c>
      <c r="D250" s="47">
        <v>9</v>
      </c>
      <c r="E250" s="37" t="s">
        <v>415</v>
      </c>
      <c r="F250" s="36" t="s">
        <v>0</v>
      </c>
      <c r="G250" s="44">
        <v>1115.5</v>
      </c>
    </row>
    <row r="251" spans="1:7" ht="60">
      <c r="A251" s="45" t="s">
        <v>23</v>
      </c>
      <c r="B251" s="50">
        <v>907</v>
      </c>
      <c r="C251" s="47">
        <v>7</v>
      </c>
      <c r="D251" s="47">
        <v>9</v>
      </c>
      <c r="E251" s="37" t="s">
        <v>415</v>
      </c>
      <c r="F251" s="36" t="s">
        <v>22</v>
      </c>
      <c r="G251" s="44">
        <v>10.199999999999999</v>
      </c>
    </row>
    <row r="252" spans="1:7" ht="30">
      <c r="A252" s="45" t="s">
        <v>4</v>
      </c>
      <c r="B252" s="50">
        <v>907</v>
      </c>
      <c r="C252" s="47">
        <v>7</v>
      </c>
      <c r="D252" s="47">
        <v>9</v>
      </c>
      <c r="E252" s="37" t="s">
        <v>415</v>
      </c>
      <c r="F252" s="36" t="s">
        <v>1</v>
      </c>
      <c r="G252" s="44">
        <v>1105.3</v>
      </c>
    </row>
    <row r="253" spans="1:7" ht="45">
      <c r="A253" s="45" t="s">
        <v>181</v>
      </c>
      <c r="B253" s="50">
        <v>907</v>
      </c>
      <c r="C253" s="47">
        <v>7</v>
      </c>
      <c r="D253" s="47">
        <v>9</v>
      </c>
      <c r="E253" s="37" t="s">
        <v>180</v>
      </c>
      <c r="F253" s="36" t="s">
        <v>0</v>
      </c>
      <c r="G253" s="44">
        <v>37.299999999999997</v>
      </c>
    </row>
    <row r="254" spans="1:7" ht="45">
      <c r="A254" s="45" t="s">
        <v>179</v>
      </c>
      <c r="B254" s="50">
        <v>907</v>
      </c>
      <c r="C254" s="47">
        <v>7</v>
      </c>
      <c r="D254" s="47">
        <v>9</v>
      </c>
      <c r="E254" s="37" t="s">
        <v>178</v>
      </c>
      <c r="F254" s="36" t="s">
        <v>0</v>
      </c>
      <c r="G254" s="44">
        <v>37.299999999999997</v>
      </c>
    </row>
    <row r="255" spans="1:7" ht="45">
      <c r="A255" s="45" t="s">
        <v>177</v>
      </c>
      <c r="B255" s="50">
        <v>907</v>
      </c>
      <c r="C255" s="47">
        <v>7</v>
      </c>
      <c r="D255" s="47">
        <v>9</v>
      </c>
      <c r="E255" s="37" t="s">
        <v>176</v>
      </c>
      <c r="F255" s="36" t="s">
        <v>0</v>
      </c>
      <c r="G255" s="44">
        <v>37.299999999999997</v>
      </c>
    </row>
    <row r="256" spans="1:7" ht="45">
      <c r="A256" s="45" t="s">
        <v>175</v>
      </c>
      <c r="B256" s="50">
        <v>907</v>
      </c>
      <c r="C256" s="47">
        <v>7</v>
      </c>
      <c r="D256" s="47">
        <v>9</v>
      </c>
      <c r="E256" s="37" t="s">
        <v>173</v>
      </c>
      <c r="F256" s="36" t="s">
        <v>0</v>
      </c>
      <c r="G256" s="44">
        <v>37.299999999999997</v>
      </c>
    </row>
    <row r="257" spans="1:7" ht="30">
      <c r="A257" s="45" t="s">
        <v>4</v>
      </c>
      <c r="B257" s="50">
        <v>907</v>
      </c>
      <c r="C257" s="47">
        <v>7</v>
      </c>
      <c r="D257" s="47">
        <v>9</v>
      </c>
      <c r="E257" s="37" t="s">
        <v>173</v>
      </c>
      <c r="F257" s="36" t="s">
        <v>1</v>
      </c>
      <c r="G257" s="44">
        <v>37.299999999999997</v>
      </c>
    </row>
    <row r="258" spans="1:7">
      <c r="A258" s="45" t="s">
        <v>488</v>
      </c>
      <c r="B258" s="50">
        <v>907</v>
      </c>
      <c r="C258" s="47">
        <v>10</v>
      </c>
      <c r="D258" s="47">
        <v>0</v>
      </c>
      <c r="E258" s="37" t="s">
        <v>0</v>
      </c>
      <c r="F258" s="36" t="s">
        <v>0</v>
      </c>
      <c r="G258" s="44">
        <v>12980.5</v>
      </c>
    </row>
    <row r="259" spans="1:7">
      <c r="A259" s="45" t="s">
        <v>446</v>
      </c>
      <c r="B259" s="50">
        <v>907</v>
      </c>
      <c r="C259" s="47">
        <v>10</v>
      </c>
      <c r="D259" s="47">
        <v>4</v>
      </c>
      <c r="E259" s="37" t="s">
        <v>0</v>
      </c>
      <c r="F259" s="36" t="s">
        <v>0</v>
      </c>
      <c r="G259" s="44">
        <v>12980.5</v>
      </c>
    </row>
    <row r="260" spans="1:7" ht="30">
      <c r="A260" s="45" t="s">
        <v>484</v>
      </c>
      <c r="B260" s="50">
        <v>907</v>
      </c>
      <c r="C260" s="47">
        <v>10</v>
      </c>
      <c r="D260" s="47">
        <v>4</v>
      </c>
      <c r="E260" s="37" t="s">
        <v>483</v>
      </c>
      <c r="F260" s="36" t="s">
        <v>0</v>
      </c>
      <c r="G260" s="44">
        <v>12980.5</v>
      </c>
    </row>
    <row r="261" spans="1:7" ht="30">
      <c r="A261" s="45" t="s">
        <v>482</v>
      </c>
      <c r="B261" s="50">
        <v>907</v>
      </c>
      <c r="C261" s="47">
        <v>10</v>
      </c>
      <c r="D261" s="47">
        <v>4</v>
      </c>
      <c r="E261" s="37" t="s">
        <v>481</v>
      </c>
      <c r="F261" s="36" t="s">
        <v>0</v>
      </c>
      <c r="G261" s="44">
        <v>12980.5</v>
      </c>
    </row>
    <row r="262" spans="1:7" ht="30">
      <c r="A262" s="45" t="s">
        <v>468</v>
      </c>
      <c r="B262" s="50">
        <v>907</v>
      </c>
      <c r="C262" s="47">
        <v>10</v>
      </c>
      <c r="D262" s="47">
        <v>4</v>
      </c>
      <c r="E262" s="37" t="s">
        <v>467</v>
      </c>
      <c r="F262" s="36" t="s">
        <v>0</v>
      </c>
      <c r="G262" s="44">
        <v>12980.5</v>
      </c>
    </row>
    <row r="263" spans="1:7" ht="45">
      <c r="A263" s="45" t="s">
        <v>447</v>
      </c>
      <c r="B263" s="50">
        <v>907</v>
      </c>
      <c r="C263" s="47">
        <v>10</v>
      </c>
      <c r="D263" s="47">
        <v>4</v>
      </c>
      <c r="E263" s="37" t="s">
        <v>445</v>
      </c>
      <c r="F263" s="36" t="s">
        <v>0</v>
      </c>
      <c r="G263" s="44">
        <v>12980.5</v>
      </c>
    </row>
    <row r="264" spans="1:7" ht="30">
      <c r="A264" s="45" t="s">
        <v>4</v>
      </c>
      <c r="B264" s="50">
        <v>907</v>
      </c>
      <c r="C264" s="47">
        <v>10</v>
      </c>
      <c r="D264" s="47">
        <v>4</v>
      </c>
      <c r="E264" s="37" t="s">
        <v>445</v>
      </c>
      <c r="F264" s="36" t="s">
        <v>1</v>
      </c>
      <c r="G264" s="44">
        <v>12980.5</v>
      </c>
    </row>
    <row r="265" spans="1:7" s="42" customFormat="1" ht="14.25">
      <c r="A265" s="49" t="s">
        <v>504</v>
      </c>
      <c r="B265" s="39">
        <v>910</v>
      </c>
      <c r="C265" s="38">
        <v>0</v>
      </c>
      <c r="D265" s="38">
        <v>0</v>
      </c>
      <c r="E265" s="51" t="s">
        <v>0</v>
      </c>
      <c r="F265" s="48" t="s">
        <v>0</v>
      </c>
      <c r="G265" s="43">
        <f>129612.1+1844.9</f>
        <v>131457</v>
      </c>
    </row>
    <row r="266" spans="1:7">
      <c r="A266" s="45" t="s">
        <v>485</v>
      </c>
      <c r="B266" s="50">
        <v>910</v>
      </c>
      <c r="C266" s="47">
        <v>1</v>
      </c>
      <c r="D266" s="47">
        <v>0</v>
      </c>
      <c r="E266" s="37" t="s">
        <v>0</v>
      </c>
      <c r="F266" s="36" t="s">
        <v>0</v>
      </c>
      <c r="G266" s="44">
        <v>33763.4</v>
      </c>
    </row>
    <row r="267" spans="1:7" ht="45">
      <c r="A267" s="45" t="s">
        <v>21</v>
      </c>
      <c r="B267" s="50">
        <v>910</v>
      </c>
      <c r="C267" s="47">
        <v>1</v>
      </c>
      <c r="D267" s="47">
        <v>6</v>
      </c>
      <c r="E267" s="37" t="s">
        <v>0</v>
      </c>
      <c r="F267" s="36" t="s">
        <v>0</v>
      </c>
      <c r="G267" s="44">
        <v>10214.4</v>
      </c>
    </row>
    <row r="268" spans="1:7" ht="45">
      <c r="A268" s="45" t="s">
        <v>314</v>
      </c>
      <c r="B268" s="50">
        <v>910</v>
      </c>
      <c r="C268" s="47">
        <v>1</v>
      </c>
      <c r="D268" s="47">
        <v>6</v>
      </c>
      <c r="E268" s="37" t="s">
        <v>313</v>
      </c>
      <c r="F268" s="36" t="s">
        <v>0</v>
      </c>
      <c r="G268" s="44">
        <v>10214.4</v>
      </c>
    </row>
    <row r="269" spans="1:7" ht="60">
      <c r="A269" s="45" t="s">
        <v>312</v>
      </c>
      <c r="B269" s="50">
        <v>910</v>
      </c>
      <c r="C269" s="47">
        <v>1</v>
      </c>
      <c r="D269" s="47">
        <v>6</v>
      </c>
      <c r="E269" s="37" t="s">
        <v>311</v>
      </c>
      <c r="F269" s="36" t="s">
        <v>0</v>
      </c>
      <c r="G269" s="44">
        <v>10214.4</v>
      </c>
    </row>
    <row r="270" spans="1:7" ht="75">
      <c r="A270" s="45" t="s">
        <v>310</v>
      </c>
      <c r="B270" s="50">
        <v>910</v>
      </c>
      <c r="C270" s="47">
        <v>1</v>
      </c>
      <c r="D270" s="47">
        <v>6</v>
      </c>
      <c r="E270" s="37" t="s">
        <v>309</v>
      </c>
      <c r="F270" s="36" t="s">
        <v>0</v>
      </c>
      <c r="G270" s="44">
        <v>10214.4</v>
      </c>
    </row>
    <row r="271" spans="1:7">
      <c r="A271" s="45" t="s">
        <v>24</v>
      </c>
      <c r="B271" s="50">
        <v>910</v>
      </c>
      <c r="C271" s="47">
        <v>1</v>
      </c>
      <c r="D271" s="47">
        <v>6</v>
      </c>
      <c r="E271" s="37" t="s">
        <v>307</v>
      </c>
      <c r="F271" s="36" t="s">
        <v>0</v>
      </c>
      <c r="G271" s="44">
        <v>10214.4</v>
      </c>
    </row>
    <row r="272" spans="1:7" ht="60">
      <c r="A272" s="45" t="s">
        <v>23</v>
      </c>
      <c r="B272" s="50">
        <v>910</v>
      </c>
      <c r="C272" s="47">
        <v>1</v>
      </c>
      <c r="D272" s="47">
        <v>6</v>
      </c>
      <c r="E272" s="37" t="s">
        <v>307</v>
      </c>
      <c r="F272" s="36" t="s">
        <v>22</v>
      </c>
      <c r="G272" s="44">
        <v>8482.7000000000007</v>
      </c>
    </row>
    <row r="273" spans="1:7" ht="30">
      <c r="A273" s="45" t="s">
        <v>4</v>
      </c>
      <c r="B273" s="50">
        <v>910</v>
      </c>
      <c r="C273" s="47">
        <v>1</v>
      </c>
      <c r="D273" s="47">
        <v>6</v>
      </c>
      <c r="E273" s="37" t="s">
        <v>307</v>
      </c>
      <c r="F273" s="36" t="s">
        <v>1</v>
      </c>
      <c r="G273" s="44">
        <v>1677.2</v>
      </c>
    </row>
    <row r="274" spans="1:7">
      <c r="A274" s="45" t="s">
        <v>11</v>
      </c>
      <c r="B274" s="50">
        <v>910</v>
      </c>
      <c r="C274" s="47">
        <v>1</v>
      </c>
      <c r="D274" s="47">
        <v>6</v>
      </c>
      <c r="E274" s="37" t="s">
        <v>307</v>
      </c>
      <c r="F274" s="36" t="s">
        <v>8</v>
      </c>
      <c r="G274" s="44">
        <v>54.5</v>
      </c>
    </row>
    <row r="275" spans="1:7">
      <c r="A275" s="45" t="s">
        <v>147</v>
      </c>
      <c r="B275" s="50">
        <v>910</v>
      </c>
      <c r="C275" s="47">
        <v>1</v>
      </c>
      <c r="D275" s="47">
        <v>13</v>
      </c>
      <c r="E275" s="37" t="s">
        <v>0</v>
      </c>
      <c r="F275" s="36" t="s">
        <v>0</v>
      </c>
      <c r="G275" s="44">
        <v>23549</v>
      </c>
    </row>
    <row r="276" spans="1:7" ht="45">
      <c r="A276" s="45" t="s">
        <v>314</v>
      </c>
      <c r="B276" s="50">
        <v>910</v>
      </c>
      <c r="C276" s="47">
        <v>1</v>
      </c>
      <c r="D276" s="47">
        <v>13</v>
      </c>
      <c r="E276" s="37" t="s">
        <v>313</v>
      </c>
      <c r="F276" s="36" t="s">
        <v>0</v>
      </c>
      <c r="G276" s="44">
        <v>23549</v>
      </c>
    </row>
    <row r="277" spans="1:7" ht="60">
      <c r="A277" s="45" t="s">
        <v>312</v>
      </c>
      <c r="B277" s="50">
        <v>910</v>
      </c>
      <c r="C277" s="47">
        <v>1</v>
      </c>
      <c r="D277" s="47">
        <v>13</v>
      </c>
      <c r="E277" s="37" t="s">
        <v>311</v>
      </c>
      <c r="F277" s="36" t="s">
        <v>0</v>
      </c>
      <c r="G277" s="44">
        <v>23549</v>
      </c>
    </row>
    <row r="278" spans="1:7" ht="75">
      <c r="A278" s="45" t="s">
        <v>310</v>
      </c>
      <c r="B278" s="50">
        <v>910</v>
      </c>
      <c r="C278" s="47">
        <v>1</v>
      </c>
      <c r="D278" s="47">
        <v>13</v>
      </c>
      <c r="E278" s="37" t="s">
        <v>309</v>
      </c>
      <c r="F278" s="36" t="s">
        <v>0</v>
      </c>
      <c r="G278" s="44">
        <v>23549</v>
      </c>
    </row>
    <row r="279" spans="1:7">
      <c r="A279" s="45" t="s">
        <v>141</v>
      </c>
      <c r="B279" s="50">
        <v>910</v>
      </c>
      <c r="C279" s="47">
        <v>1</v>
      </c>
      <c r="D279" s="47">
        <v>13</v>
      </c>
      <c r="E279" s="37" t="s">
        <v>306</v>
      </c>
      <c r="F279" s="36" t="s">
        <v>0</v>
      </c>
      <c r="G279" s="44">
        <v>23549</v>
      </c>
    </row>
    <row r="280" spans="1:7" ht="60">
      <c r="A280" s="45" t="s">
        <v>23</v>
      </c>
      <c r="B280" s="50">
        <v>910</v>
      </c>
      <c r="C280" s="47">
        <v>1</v>
      </c>
      <c r="D280" s="47">
        <v>13</v>
      </c>
      <c r="E280" s="37" t="s">
        <v>306</v>
      </c>
      <c r="F280" s="36" t="s">
        <v>22</v>
      </c>
      <c r="G280" s="44">
        <v>22400.7</v>
      </c>
    </row>
    <row r="281" spans="1:7" ht="30">
      <c r="A281" s="45" t="s">
        <v>4</v>
      </c>
      <c r="B281" s="50">
        <v>910</v>
      </c>
      <c r="C281" s="47">
        <v>1</v>
      </c>
      <c r="D281" s="47">
        <v>13</v>
      </c>
      <c r="E281" s="37" t="s">
        <v>306</v>
      </c>
      <c r="F281" s="36" t="s">
        <v>1</v>
      </c>
      <c r="G281" s="44">
        <v>1148.2</v>
      </c>
    </row>
    <row r="282" spans="1:7">
      <c r="A282" s="45" t="s">
        <v>11</v>
      </c>
      <c r="B282" s="50">
        <v>910</v>
      </c>
      <c r="C282" s="47">
        <v>1</v>
      </c>
      <c r="D282" s="47">
        <v>13</v>
      </c>
      <c r="E282" s="37" t="s">
        <v>306</v>
      </c>
      <c r="F282" s="36" t="s">
        <v>8</v>
      </c>
      <c r="G282" s="44">
        <v>0.1</v>
      </c>
    </row>
    <row r="283" spans="1:7">
      <c r="A283" s="45" t="s">
        <v>489</v>
      </c>
      <c r="B283" s="50">
        <v>910</v>
      </c>
      <c r="C283" s="47">
        <v>7</v>
      </c>
      <c r="D283" s="47">
        <v>0</v>
      </c>
      <c r="E283" s="37" t="s">
        <v>0</v>
      </c>
      <c r="F283" s="36" t="s">
        <v>0</v>
      </c>
      <c r="G283" s="44">
        <v>103.5</v>
      </c>
    </row>
    <row r="284" spans="1:7" ht="30">
      <c r="A284" s="45" t="s">
        <v>69</v>
      </c>
      <c r="B284" s="50">
        <v>910</v>
      </c>
      <c r="C284" s="47">
        <v>7</v>
      </c>
      <c r="D284" s="47">
        <v>5</v>
      </c>
      <c r="E284" s="37" t="s">
        <v>0</v>
      </c>
      <c r="F284" s="36" t="s">
        <v>0</v>
      </c>
      <c r="G284" s="44">
        <v>103.5</v>
      </c>
    </row>
    <row r="285" spans="1:7" ht="45">
      <c r="A285" s="45" t="s">
        <v>314</v>
      </c>
      <c r="B285" s="50">
        <v>910</v>
      </c>
      <c r="C285" s="47">
        <v>7</v>
      </c>
      <c r="D285" s="47">
        <v>5</v>
      </c>
      <c r="E285" s="37" t="s">
        <v>313</v>
      </c>
      <c r="F285" s="36" t="s">
        <v>0</v>
      </c>
      <c r="G285" s="44">
        <v>103.5</v>
      </c>
    </row>
    <row r="286" spans="1:7" ht="60">
      <c r="A286" s="45" t="s">
        <v>312</v>
      </c>
      <c r="B286" s="50">
        <v>910</v>
      </c>
      <c r="C286" s="47">
        <v>7</v>
      </c>
      <c r="D286" s="47">
        <v>5</v>
      </c>
      <c r="E286" s="37" t="s">
        <v>311</v>
      </c>
      <c r="F286" s="36" t="s">
        <v>0</v>
      </c>
      <c r="G286" s="44">
        <v>103.5</v>
      </c>
    </row>
    <row r="287" spans="1:7" ht="75">
      <c r="A287" s="45" t="s">
        <v>310</v>
      </c>
      <c r="B287" s="50">
        <v>910</v>
      </c>
      <c r="C287" s="47">
        <v>7</v>
      </c>
      <c r="D287" s="47">
        <v>5</v>
      </c>
      <c r="E287" s="37" t="s">
        <v>309</v>
      </c>
      <c r="F287" s="36" t="s">
        <v>0</v>
      </c>
      <c r="G287" s="44">
        <v>103.5</v>
      </c>
    </row>
    <row r="288" spans="1:7" ht="30">
      <c r="A288" s="45" t="s">
        <v>143</v>
      </c>
      <c r="B288" s="50">
        <v>910</v>
      </c>
      <c r="C288" s="47">
        <v>7</v>
      </c>
      <c r="D288" s="47">
        <v>5</v>
      </c>
      <c r="E288" s="37" t="s">
        <v>308</v>
      </c>
      <c r="F288" s="36" t="s">
        <v>0</v>
      </c>
      <c r="G288" s="44">
        <v>103.5</v>
      </c>
    </row>
    <row r="289" spans="1:7" ht="30">
      <c r="A289" s="45" t="s">
        <v>4</v>
      </c>
      <c r="B289" s="50">
        <v>910</v>
      </c>
      <c r="C289" s="47">
        <v>7</v>
      </c>
      <c r="D289" s="47">
        <v>5</v>
      </c>
      <c r="E289" s="37" t="s">
        <v>308</v>
      </c>
      <c r="F289" s="36" t="s">
        <v>1</v>
      </c>
      <c r="G289" s="44">
        <v>103.5</v>
      </c>
    </row>
    <row r="290" spans="1:7" ht="30">
      <c r="A290" s="45" t="s">
        <v>503</v>
      </c>
      <c r="B290" s="50">
        <v>910</v>
      </c>
      <c r="C290" s="47">
        <v>13</v>
      </c>
      <c r="D290" s="47">
        <v>0</v>
      </c>
      <c r="E290" s="37" t="s">
        <v>0</v>
      </c>
      <c r="F290" s="36" t="s">
        <v>0</v>
      </c>
      <c r="G290" s="44">
        <v>12.9</v>
      </c>
    </row>
    <row r="291" spans="1:7" ht="30">
      <c r="A291" s="45" t="s">
        <v>301</v>
      </c>
      <c r="B291" s="50">
        <v>910</v>
      </c>
      <c r="C291" s="47">
        <v>13</v>
      </c>
      <c r="D291" s="47">
        <v>1</v>
      </c>
      <c r="E291" s="37" t="s">
        <v>0</v>
      </c>
      <c r="F291" s="36" t="s">
        <v>0</v>
      </c>
      <c r="G291" s="44">
        <v>12.9</v>
      </c>
    </row>
    <row r="292" spans="1:7" ht="45">
      <c r="A292" s="45" t="s">
        <v>314</v>
      </c>
      <c r="B292" s="50">
        <v>910</v>
      </c>
      <c r="C292" s="47">
        <v>13</v>
      </c>
      <c r="D292" s="47">
        <v>1</v>
      </c>
      <c r="E292" s="37" t="s">
        <v>313</v>
      </c>
      <c r="F292" s="36" t="s">
        <v>0</v>
      </c>
      <c r="G292" s="44">
        <v>12.9</v>
      </c>
    </row>
    <row r="293" spans="1:7" ht="60">
      <c r="A293" s="45" t="s">
        <v>312</v>
      </c>
      <c r="B293" s="50">
        <v>910</v>
      </c>
      <c r="C293" s="47">
        <v>13</v>
      </c>
      <c r="D293" s="47">
        <v>1</v>
      </c>
      <c r="E293" s="37" t="s">
        <v>311</v>
      </c>
      <c r="F293" s="36" t="s">
        <v>0</v>
      </c>
      <c r="G293" s="44">
        <v>12.9</v>
      </c>
    </row>
    <row r="294" spans="1:7">
      <c r="A294" s="45" t="s">
        <v>305</v>
      </c>
      <c r="B294" s="50">
        <v>910</v>
      </c>
      <c r="C294" s="47">
        <v>13</v>
      </c>
      <c r="D294" s="47">
        <v>1</v>
      </c>
      <c r="E294" s="37" t="s">
        <v>304</v>
      </c>
      <c r="F294" s="36" t="s">
        <v>0</v>
      </c>
      <c r="G294" s="44">
        <v>12.9</v>
      </c>
    </row>
    <row r="295" spans="1:7">
      <c r="A295" s="45" t="s">
        <v>303</v>
      </c>
      <c r="B295" s="50">
        <v>910</v>
      </c>
      <c r="C295" s="47">
        <v>13</v>
      </c>
      <c r="D295" s="47">
        <v>1</v>
      </c>
      <c r="E295" s="37" t="s">
        <v>300</v>
      </c>
      <c r="F295" s="36" t="s">
        <v>0</v>
      </c>
      <c r="G295" s="44">
        <v>12.9</v>
      </c>
    </row>
    <row r="296" spans="1:7">
      <c r="A296" s="45" t="s">
        <v>302</v>
      </c>
      <c r="B296" s="50">
        <v>910</v>
      </c>
      <c r="C296" s="47">
        <v>13</v>
      </c>
      <c r="D296" s="47">
        <v>1</v>
      </c>
      <c r="E296" s="37" t="s">
        <v>300</v>
      </c>
      <c r="F296" s="36" t="s">
        <v>299</v>
      </c>
      <c r="G296" s="44">
        <v>12.9</v>
      </c>
    </row>
    <row r="297" spans="1:7" ht="45">
      <c r="A297" s="45" t="s">
        <v>502</v>
      </c>
      <c r="B297" s="50">
        <v>910</v>
      </c>
      <c r="C297" s="47">
        <v>14</v>
      </c>
      <c r="D297" s="47">
        <v>0</v>
      </c>
      <c r="E297" s="37" t="s">
        <v>0</v>
      </c>
      <c r="F297" s="36" t="s">
        <v>0</v>
      </c>
      <c r="G297" s="44">
        <f>95732.3+1844.9</f>
        <v>97577.2</v>
      </c>
    </row>
    <row r="298" spans="1:7" ht="45">
      <c r="A298" s="45" t="s">
        <v>287</v>
      </c>
      <c r="B298" s="50">
        <v>910</v>
      </c>
      <c r="C298" s="47">
        <v>14</v>
      </c>
      <c r="D298" s="47">
        <v>1</v>
      </c>
      <c r="E298" s="37" t="s">
        <v>0</v>
      </c>
      <c r="F298" s="36" t="s">
        <v>0</v>
      </c>
      <c r="G298" s="44">
        <v>83416.3</v>
      </c>
    </row>
    <row r="299" spans="1:7" ht="45">
      <c r="A299" s="45" t="s">
        <v>314</v>
      </c>
      <c r="B299" s="50">
        <v>910</v>
      </c>
      <c r="C299" s="47">
        <v>14</v>
      </c>
      <c r="D299" s="47">
        <v>1</v>
      </c>
      <c r="E299" s="37" t="s">
        <v>313</v>
      </c>
      <c r="F299" s="36" t="s">
        <v>0</v>
      </c>
      <c r="G299" s="44">
        <v>83416.3</v>
      </c>
    </row>
    <row r="300" spans="1:7" ht="60">
      <c r="A300" s="45" t="s">
        <v>298</v>
      </c>
      <c r="B300" s="50">
        <v>910</v>
      </c>
      <c r="C300" s="47">
        <v>14</v>
      </c>
      <c r="D300" s="47">
        <v>1</v>
      </c>
      <c r="E300" s="37" t="s">
        <v>297</v>
      </c>
      <c r="F300" s="36" t="s">
        <v>0</v>
      </c>
      <c r="G300" s="44">
        <v>83416.3</v>
      </c>
    </row>
    <row r="301" spans="1:7" ht="30">
      <c r="A301" s="45" t="s">
        <v>296</v>
      </c>
      <c r="B301" s="50">
        <v>910</v>
      </c>
      <c r="C301" s="47">
        <v>14</v>
      </c>
      <c r="D301" s="47">
        <v>1</v>
      </c>
      <c r="E301" s="37" t="s">
        <v>295</v>
      </c>
      <c r="F301" s="36" t="s">
        <v>0</v>
      </c>
      <c r="G301" s="44">
        <v>83416.3</v>
      </c>
    </row>
    <row r="302" spans="1:7" ht="45">
      <c r="A302" s="45" t="s">
        <v>291</v>
      </c>
      <c r="B302" s="50">
        <v>910</v>
      </c>
      <c r="C302" s="47">
        <v>14</v>
      </c>
      <c r="D302" s="47">
        <v>1</v>
      </c>
      <c r="E302" s="37" t="s">
        <v>290</v>
      </c>
      <c r="F302" s="36" t="s">
        <v>0</v>
      </c>
      <c r="G302" s="44">
        <v>82374</v>
      </c>
    </row>
    <row r="303" spans="1:7">
      <c r="A303" s="45" t="s">
        <v>288</v>
      </c>
      <c r="B303" s="50">
        <v>910</v>
      </c>
      <c r="C303" s="47">
        <v>14</v>
      </c>
      <c r="D303" s="47">
        <v>1</v>
      </c>
      <c r="E303" s="37" t="s">
        <v>290</v>
      </c>
      <c r="F303" s="36" t="s">
        <v>285</v>
      </c>
      <c r="G303" s="44">
        <v>82374</v>
      </c>
    </row>
    <row r="304" spans="1:7">
      <c r="A304" s="45" t="s">
        <v>289</v>
      </c>
      <c r="B304" s="50">
        <v>910</v>
      </c>
      <c r="C304" s="47">
        <v>14</v>
      </c>
      <c r="D304" s="47">
        <v>1</v>
      </c>
      <c r="E304" s="37" t="s">
        <v>286</v>
      </c>
      <c r="F304" s="36" t="s">
        <v>0</v>
      </c>
      <c r="G304" s="44">
        <v>1042.3</v>
      </c>
    </row>
    <row r="305" spans="1:7">
      <c r="A305" s="45" t="s">
        <v>288</v>
      </c>
      <c r="B305" s="50">
        <v>910</v>
      </c>
      <c r="C305" s="47">
        <v>14</v>
      </c>
      <c r="D305" s="47">
        <v>1</v>
      </c>
      <c r="E305" s="37" t="s">
        <v>286</v>
      </c>
      <c r="F305" s="36" t="s">
        <v>285</v>
      </c>
      <c r="G305" s="44">
        <v>1042.3</v>
      </c>
    </row>
    <row r="306" spans="1:7">
      <c r="A306" s="45" t="s">
        <v>293</v>
      </c>
      <c r="B306" s="50">
        <v>910</v>
      </c>
      <c r="C306" s="47">
        <v>14</v>
      </c>
      <c r="D306" s="47">
        <v>3</v>
      </c>
      <c r="E306" s="37" t="s">
        <v>0</v>
      </c>
      <c r="F306" s="36" t="s">
        <v>0</v>
      </c>
      <c r="G306" s="44">
        <v>14160.9</v>
      </c>
    </row>
    <row r="307" spans="1:7" ht="45">
      <c r="A307" s="45" t="s">
        <v>314</v>
      </c>
      <c r="B307" s="50">
        <v>910</v>
      </c>
      <c r="C307" s="47">
        <v>14</v>
      </c>
      <c r="D307" s="47">
        <v>3</v>
      </c>
      <c r="E307" s="37" t="s">
        <v>313</v>
      </c>
      <c r="F307" s="36" t="s">
        <v>0</v>
      </c>
      <c r="G307" s="44">
        <v>14160.9</v>
      </c>
    </row>
    <row r="308" spans="1:7" ht="60">
      <c r="A308" s="45" t="s">
        <v>298</v>
      </c>
      <c r="B308" s="50">
        <v>910</v>
      </c>
      <c r="C308" s="47">
        <v>14</v>
      </c>
      <c r="D308" s="47">
        <v>3</v>
      </c>
      <c r="E308" s="37" t="s">
        <v>297</v>
      </c>
      <c r="F308" s="36" t="s">
        <v>0</v>
      </c>
      <c r="G308" s="44">
        <v>14160.9</v>
      </c>
    </row>
    <row r="309" spans="1:7" ht="30">
      <c r="A309" s="45" t="s">
        <v>296</v>
      </c>
      <c r="B309" s="50">
        <v>910</v>
      </c>
      <c r="C309" s="47">
        <v>14</v>
      </c>
      <c r="D309" s="47">
        <v>3</v>
      </c>
      <c r="E309" s="37" t="s">
        <v>295</v>
      </c>
      <c r="F309" s="36" t="s">
        <v>0</v>
      </c>
      <c r="G309" s="44">
        <v>14160.9</v>
      </c>
    </row>
    <row r="310" spans="1:7" ht="45">
      <c r="A310" s="45" t="s">
        <v>294</v>
      </c>
      <c r="B310" s="50">
        <v>910</v>
      </c>
      <c r="C310" s="47">
        <v>14</v>
      </c>
      <c r="D310" s="47">
        <v>3</v>
      </c>
      <c r="E310" s="37" t="s">
        <v>292</v>
      </c>
      <c r="F310" s="36" t="s">
        <v>0</v>
      </c>
      <c r="G310" s="44">
        <v>14160.9</v>
      </c>
    </row>
    <row r="311" spans="1:7">
      <c r="A311" s="45" t="s">
        <v>288</v>
      </c>
      <c r="B311" s="50">
        <v>910</v>
      </c>
      <c r="C311" s="47">
        <v>14</v>
      </c>
      <c r="D311" s="47">
        <v>3</v>
      </c>
      <c r="E311" s="37" t="s">
        <v>292</v>
      </c>
      <c r="F311" s="36" t="s">
        <v>285</v>
      </c>
      <c r="G311" s="44">
        <v>14160.9</v>
      </c>
    </row>
    <row r="312" spans="1:7" s="42" customFormat="1" ht="28.5">
      <c r="A312" s="49" t="s">
        <v>501</v>
      </c>
      <c r="B312" s="39">
        <v>913</v>
      </c>
      <c r="C312" s="38">
        <v>0</v>
      </c>
      <c r="D312" s="38">
        <v>0</v>
      </c>
      <c r="E312" s="51" t="s">
        <v>0</v>
      </c>
      <c r="F312" s="48" t="s">
        <v>0</v>
      </c>
      <c r="G312" s="43">
        <v>45258.3</v>
      </c>
    </row>
    <row r="313" spans="1:7">
      <c r="A313" s="45" t="s">
        <v>485</v>
      </c>
      <c r="B313" s="50">
        <v>913</v>
      </c>
      <c r="C313" s="47">
        <v>1</v>
      </c>
      <c r="D313" s="47">
        <v>0</v>
      </c>
      <c r="E313" s="37" t="s">
        <v>0</v>
      </c>
      <c r="F313" s="36" t="s">
        <v>0</v>
      </c>
      <c r="G313" s="44">
        <v>28622</v>
      </c>
    </row>
    <row r="314" spans="1:7">
      <c r="A314" s="45" t="s">
        <v>147</v>
      </c>
      <c r="B314" s="50">
        <v>913</v>
      </c>
      <c r="C314" s="47">
        <v>1</v>
      </c>
      <c r="D314" s="47">
        <v>13</v>
      </c>
      <c r="E314" s="37" t="s">
        <v>0</v>
      </c>
      <c r="F314" s="36" t="s">
        <v>0</v>
      </c>
      <c r="G314" s="44">
        <v>28622</v>
      </c>
    </row>
    <row r="315" spans="1:7" ht="45">
      <c r="A315" s="45" t="s">
        <v>284</v>
      </c>
      <c r="B315" s="50">
        <v>913</v>
      </c>
      <c r="C315" s="47">
        <v>1</v>
      </c>
      <c r="D315" s="47">
        <v>13</v>
      </c>
      <c r="E315" s="37" t="s">
        <v>283</v>
      </c>
      <c r="F315" s="36" t="s">
        <v>0</v>
      </c>
      <c r="G315" s="44">
        <v>28622</v>
      </c>
    </row>
    <row r="316" spans="1:7" ht="60">
      <c r="A316" s="45" t="s">
        <v>282</v>
      </c>
      <c r="B316" s="50">
        <v>913</v>
      </c>
      <c r="C316" s="47">
        <v>1</v>
      </c>
      <c r="D316" s="47">
        <v>13</v>
      </c>
      <c r="E316" s="37" t="s">
        <v>281</v>
      </c>
      <c r="F316" s="36" t="s">
        <v>0</v>
      </c>
      <c r="G316" s="44">
        <v>1282.5999999999999</v>
      </c>
    </row>
    <row r="317" spans="1:7" ht="30">
      <c r="A317" s="45" t="s">
        <v>280</v>
      </c>
      <c r="B317" s="50">
        <v>913</v>
      </c>
      <c r="C317" s="47">
        <v>1</v>
      </c>
      <c r="D317" s="47">
        <v>13</v>
      </c>
      <c r="E317" s="37" t="s">
        <v>279</v>
      </c>
      <c r="F317" s="36" t="s">
        <v>0</v>
      </c>
      <c r="G317" s="44">
        <v>1282.5999999999999</v>
      </c>
    </row>
    <row r="318" spans="1:7" ht="30">
      <c r="A318" s="45" t="s">
        <v>278</v>
      </c>
      <c r="B318" s="50">
        <v>913</v>
      </c>
      <c r="C318" s="47">
        <v>1</v>
      </c>
      <c r="D318" s="47">
        <v>13</v>
      </c>
      <c r="E318" s="37" t="s">
        <v>277</v>
      </c>
      <c r="F318" s="36" t="s">
        <v>0</v>
      </c>
      <c r="G318" s="44">
        <v>550</v>
      </c>
    </row>
    <row r="319" spans="1:7" ht="30">
      <c r="A319" s="45" t="s">
        <v>4</v>
      </c>
      <c r="B319" s="50">
        <v>913</v>
      </c>
      <c r="C319" s="47">
        <v>1</v>
      </c>
      <c r="D319" s="47">
        <v>13</v>
      </c>
      <c r="E319" s="37" t="s">
        <v>277</v>
      </c>
      <c r="F319" s="36" t="s">
        <v>1</v>
      </c>
      <c r="G319" s="44">
        <v>550</v>
      </c>
    </row>
    <row r="320" spans="1:7" ht="16.5" customHeight="1">
      <c r="A320" s="45" t="s">
        <v>276</v>
      </c>
      <c r="B320" s="50">
        <v>913</v>
      </c>
      <c r="C320" s="47">
        <v>1</v>
      </c>
      <c r="D320" s="47">
        <v>13</v>
      </c>
      <c r="E320" s="37" t="s">
        <v>275</v>
      </c>
      <c r="F320" s="36" t="s">
        <v>0</v>
      </c>
      <c r="G320" s="44">
        <v>150</v>
      </c>
    </row>
    <row r="321" spans="1:7" ht="30">
      <c r="A321" s="45" t="s">
        <v>4</v>
      </c>
      <c r="B321" s="50">
        <v>913</v>
      </c>
      <c r="C321" s="47">
        <v>1</v>
      </c>
      <c r="D321" s="47">
        <v>13</v>
      </c>
      <c r="E321" s="37" t="s">
        <v>275</v>
      </c>
      <c r="F321" s="36" t="s">
        <v>1</v>
      </c>
      <c r="G321" s="44">
        <v>150</v>
      </c>
    </row>
    <row r="322" spans="1:7">
      <c r="A322" s="45" t="s">
        <v>272</v>
      </c>
      <c r="B322" s="50">
        <v>913</v>
      </c>
      <c r="C322" s="47">
        <v>1</v>
      </c>
      <c r="D322" s="47">
        <v>13</v>
      </c>
      <c r="E322" s="37" t="s">
        <v>271</v>
      </c>
      <c r="F322" s="36" t="s">
        <v>0</v>
      </c>
      <c r="G322" s="44">
        <v>435.7</v>
      </c>
    </row>
    <row r="323" spans="1:7" ht="30">
      <c r="A323" s="45" t="s">
        <v>4</v>
      </c>
      <c r="B323" s="50">
        <v>913</v>
      </c>
      <c r="C323" s="47">
        <v>1</v>
      </c>
      <c r="D323" s="47">
        <v>13</v>
      </c>
      <c r="E323" s="37" t="s">
        <v>271</v>
      </c>
      <c r="F323" s="36" t="s">
        <v>1</v>
      </c>
      <c r="G323" s="44">
        <v>276.39999999999998</v>
      </c>
    </row>
    <row r="324" spans="1:7">
      <c r="A324" s="45" t="s">
        <v>11</v>
      </c>
      <c r="B324" s="50">
        <v>913</v>
      </c>
      <c r="C324" s="47">
        <v>1</v>
      </c>
      <c r="D324" s="47">
        <v>13</v>
      </c>
      <c r="E324" s="37" t="s">
        <v>271</v>
      </c>
      <c r="F324" s="36" t="s">
        <v>8</v>
      </c>
      <c r="G324" s="44">
        <v>159.30000000000001</v>
      </c>
    </row>
    <row r="325" spans="1:7" ht="30">
      <c r="A325" s="45" t="s">
        <v>263</v>
      </c>
      <c r="B325" s="50">
        <v>913</v>
      </c>
      <c r="C325" s="47">
        <v>1</v>
      </c>
      <c r="D325" s="47">
        <v>13</v>
      </c>
      <c r="E325" s="37" t="s">
        <v>262</v>
      </c>
      <c r="F325" s="36" t="s">
        <v>0</v>
      </c>
      <c r="G325" s="44">
        <v>146.9</v>
      </c>
    </row>
    <row r="326" spans="1:7" ht="30">
      <c r="A326" s="45" t="s">
        <v>4</v>
      </c>
      <c r="B326" s="50">
        <v>913</v>
      </c>
      <c r="C326" s="47">
        <v>1</v>
      </c>
      <c r="D326" s="47">
        <v>13</v>
      </c>
      <c r="E326" s="37" t="s">
        <v>262</v>
      </c>
      <c r="F326" s="36" t="s">
        <v>1</v>
      </c>
      <c r="G326" s="44">
        <v>146.9</v>
      </c>
    </row>
    <row r="327" spans="1:7" ht="60">
      <c r="A327" s="45" t="s">
        <v>261</v>
      </c>
      <c r="B327" s="50">
        <v>913</v>
      </c>
      <c r="C327" s="47">
        <v>1</v>
      </c>
      <c r="D327" s="47">
        <v>13</v>
      </c>
      <c r="E327" s="37" t="s">
        <v>260</v>
      </c>
      <c r="F327" s="36" t="s">
        <v>0</v>
      </c>
      <c r="G327" s="44">
        <v>23254.5</v>
      </c>
    </row>
    <row r="328" spans="1:7" ht="60">
      <c r="A328" s="45" t="s">
        <v>259</v>
      </c>
      <c r="B328" s="50">
        <v>913</v>
      </c>
      <c r="C328" s="47">
        <v>1</v>
      </c>
      <c r="D328" s="47">
        <v>13</v>
      </c>
      <c r="E328" s="37" t="s">
        <v>258</v>
      </c>
      <c r="F328" s="36" t="s">
        <v>0</v>
      </c>
      <c r="G328" s="44">
        <v>23254.5</v>
      </c>
    </row>
    <row r="329" spans="1:7" ht="30">
      <c r="A329" s="45" t="s">
        <v>257</v>
      </c>
      <c r="B329" s="50">
        <v>913</v>
      </c>
      <c r="C329" s="47">
        <v>1</v>
      </c>
      <c r="D329" s="47">
        <v>13</v>
      </c>
      <c r="E329" s="37" t="s">
        <v>256</v>
      </c>
      <c r="F329" s="36" t="s">
        <v>0</v>
      </c>
      <c r="G329" s="44">
        <v>22001.7</v>
      </c>
    </row>
    <row r="330" spans="1:7" ht="30">
      <c r="A330" s="45" t="s">
        <v>252</v>
      </c>
      <c r="B330" s="50">
        <v>913</v>
      </c>
      <c r="C330" s="47">
        <v>1</v>
      </c>
      <c r="D330" s="47">
        <v>13</v>
      </c>
      <c r="E330" s="37" t="s">
        <v>256</v>
      </c>
      <c r="F330" s="36" t="s">
        <v>250</v>
      </c>
      <c r="G330" s="44">
        <v>22001.7</v>
      </c>
    </row>
    <row r="331" spans="1:7" ht="30">
      <c r="A331" s="45" t="s">
        <v>255</v>
      </c>
      <c r="B331" s="50">
        <v>913</v>
      </c>
      <c r="C331" s="47">
        <v>1</v>
      </c>
      <c r="D331" s="47">
        <v>13</v>
      </c>
      <c r="E331" s="37" t="s">
        <v>254</v>
      </c>
      <c r="F331" s="36" t="s">
        <v>0</v>
      </c>
      <c r="G331" s="44">
        <v>1252.8</v>
      </c>
    </row>
    <row r="332" spans="1:7" ht="30">
      <c r="A332" s="45" t="s">
        <v>252</v>
      </c>
      <c r="B332" s="50">
        <v>913</v>
      </c>
      <c r="C332" s="47">
        <v>1</v>
      </c>
      <c r="D332" s="47">
        <v>13</v>
      </c>
      <c r="E332" s="37" t="s">
        <v>254</v>
      </c>
      <c r="F332" s="36" t="s">
        <v>250</v>
      </c>
      <c r="G332" s="44">
        <v>1252.8</v>
      </c>
    </row>
    <row r="333" spans="1:7" ht="45">
      <c r="A333" s="45" t="s">
        <v>244</v>
      </c>
      <c r="B333" s="50">
        <v>913</v>
      </c>
      <c r="C333" s="47">
        <v>1</v>
      </c>
      <c r="D333" s="47">
        <v>13</v>
      </c>
      <c r="E333" s="37" t="s">
        <v>243</v>
      </c>
      <c r="F333" s="36" t="s">
        <v>0</v>
      </c>
      <c r="G333" s="44">
        <v>4084.9</v>
      </c>
    </row>
    <row r="334" spans="1:7" ht="30">
      <c r="A334" s="45" t="s">
        <v>242</v>
      </c>
      <c r="B334" s="50">
        <v>913</v>
      </c>
      <c r="C334" s="47">
        <v>1</v>
      </c>
      <c r="D334" s="47">
        <v>13</v>
      </c>
      <c r="E334" s="37" t="s">
        <v>241</v>
      </c>
      <c r="F334" s="36" t="s">
        <v>0</v>
      </c>
      <c r="G334" s="44">
        <v>4084.9</v>
      </c>
    </row>
    <row r="335" spans="1:7" ht="30">
      <c r="A335" s="45" t="s">
        <v>208</v>
      </c>
      <c r="B335" s="50">
        <v>913</v>
      </c>
      <c r="C335" s="47">
        <v>1</v>
      </c>
      <c r="D335" s="47">
        <v>13</v>
      </c>
      <c r="E335" s="37" t="s">
        <v>239</v>
      </c>
      <c r="F335" s="36" t="s">
        <v>0</v>
      </c>
      <c r="G335" s="44">
        <v>4084.9</v>
      </c>
    </row>
    <row r="336" spans="1:7" ht="60">
      <c r="A336" s="45" t="s">
        <v>23</v>
      </c>
      <c r="B336" s="50">
        <v>913</v>
      </c>
      <c r="C336" s="47">
        <v>1</v>
      </c>
      <c r="D336" s="47">
        <v>13</v>
      </c>
      <c r="E336" s="37" t="s">
        <v>239</v>
      </c>
      <c r="F336" s="36" t="s">
        <v>22</v>
      </c>
      <c r="G336" s="44">
        <v>3983.5</v>
      </c>
    </row>
    <row r="337" spans="1:7" ht="30">
      <c r="A337" s="45" t="s">
        <v>4</v>
      </c>
      <c r="B337" s="50">
        <v>913</v>
      </c>
      <c r="C337" s="47">
        <v>1</v>
      </c>
      <c r="D337" s="47">
        <v>13</v>
      </c>
      <c r="E337" s="37" t="s">
        <v>239</v>
      </c>
      <c r="F337" s="36" t="s">
        <v>1</v>
      </c>
      <c r="G337" s="44">
        <v>100.5</v>
      </c>
    </row>
    <row r="338" spans="1:7">
      <c r="A338" s="45" t="s">
        <v>11</v>
      </c>
      <c r="B338" s="50">
        <v>913</v>
      </c>
      <c r="C338" s="47">
        <v>1</v>
      </c>
      <c r="D338" s="47">
        <v>13</v>
      </c>
      <c r="E338" s="37" t="s">
        <v>239</v>
      </c>
      <c r="F338" s="36" t="s">
        <v>8</v>
      </c>
      <c r="G338" s="44">
        <v>0.9</v>
      </c>
    </row>
    <row r="339" spans="1:7">
      <c r="A339" s="45" t="s">
        <v>492</v>
      </c>
      <c r="B339" s="50">
        <v>913</v>
      </c>
      <c r="C339" s="47">
        <v>4</v>
      </c>
      <c r="D339" s="47">
        <v>0</v>
      </c>
      <c r="E339" s="37" t="s">
        <v>0</v>
      </c>
      <c r="F339" s="36" t="s">
        <v>0</v>
      </c>
      <c r="G339" s="44">
        <v>9040.9</v>
      </c>
    </row>
    <row r="340" spans="1:7">
      <c r="A340" s="45" t="s">
        <v>171</v>
      </c>
      <c r="B340" s="50">
        <v>913</v>
      </c>
      <c r="C340" s="47">
        <v>4</v>
      </c>
      <c r="D340" s="47">
        <v>9</v>
      </c>
      <c r="E340" s="37" t="s">
        <v>0</v>
      </c>
      <c r="F340" s="36" t="s">
        <v>0</v>
      </c>
      <c r="G340" s="44">
        <v>8525.9</v>
      </c>
    </row>
    <row r="341" spans="1:7" ht="45">
      <c r="A341" s="45" t="s">
        <v>284</v>
      </c>
      <c r="B341" s="50">
        <v>913</v>
      </c>
      <c r="C341" s="47">
        <v>4</v>
      </c>
      <c r="D341" s="47">
        <v>9</v>
      </c>
      <c r="E341" s="37" t="s">
        <v>283</v>
      </c>
      <c r="F341" s="36" t="s">
        <v>0</v>
      </c>
      <c r="G341" s="44">
        <v>8525.9</v>
      </c>
    </row>
    <row r="342" spans="1:7" ht="60">
      <c r="A342" s="45" t="s">
        <v>261</v>
      </c>
      <c r="B342" s="50">
        <v>913</v>
      </c>
      <c r="C342" s="47">
        <v>4</v>
      </c>
      <c r="D342" s="47">
        <v>9</v>
      </c>
      <c r="E342" s="37" t="s">
        <v>260</v>
      </c>
      <c r="F342" s="36" t="s">
        <v>0</v>
      </c>
      <c r="G342" s="44">
        <v>8525.9</v>
      </c>
    </row>
    <row r="343" spans="1:7" ht="60">
      <c r="A343" s="45" t="s">
        <v>259</v>
      </c>
      <c r="B343" s="50">
        <v>913</v>
      </c>
      <c r="C343" s="47">
        <v>4</v>
      </c>
      <c r="D343" s="47">
        <v>9</v>
      </c>
      <c r="E343" s="37" t="s">
        <v>258</v>
      </c>
      <c r="F343" s="36" t="s">
        <v>0</v>
      </c>
      <c r="G343" s="44">
        <v>8525.9</v>
      </c>
    </row>
    <row r="344" spans="1:7" ht="45">
      <c r="A344" s="45" t="s">
        <v>253</v>
      </c>
      <c r="B344" s="50">
        <v>913</v>
      </c>
      <c r="C344" s="47">
        <v>4</v>
      </c>
      <c r="D344" s="47">
        <v>9</v>
      </c>
      <c r="E344" s="37" t="s">
        <v>251</v>
      </c>
      <c r="F344" s="36" t="s">
        <v>0</v>
      </c>
      <c r="G344" s="44">
        <v>8525.9</v>
      </c>
    </row>
    <row r="345" spans="1:7" ht="30">
      <c r="A345" s="45" t="s">
        <v>252</v>
      </c>
      <c r="B345" s="50">
        <v>913</v>
      </c>
      <c r="C345" s="47">
        <v>4</v>
      </c>
      <c r="D345" s="47">
        <v>9</v>
      </c>
      <c r="E345" s="37" t="s">
        <v>251</v>
      </c>
      <c r="F345" s="36" t="s">
        <v>250</v>
      </c>
      <c r="G345" s="44">
        <v>8525.9</v>
      </c>
    </row>
    <row r="346" spans="1:7">
      <c r="A346" s="45" t="s">
        <v>183</v>
      </c>
      <c r="B346" s="50">
        <v>913</v>
      </c>
      <c r="C346" s="47">
        <v>4</v>
      </c>
      <c r="D346" s="47">
        <v>12</v>
      </c>
      <c r="E346" s="37" t="s">
        <v>0</v>
      </c>
      <c r="F346" s="36" t="s">
        <v>0</v>
      </c>
      <c r="G346" s="44">
        <v>515</v>
      </c>
    </row>
    <row r="347" spans="1:7" ht="45">
      <c r="A347" s="45" t="s">
        <v>284</v>
      </c>
      <c r="B347" s="50">
        <v>913</v>
      </c>
      <c r="C347" s="47">
        <v>4</v>
      </c>
      <c r="D347" s="47">
        <v>12</v>
      </c>
      <c r="E347" s="37" t="s">
        <v>283</v>
      </c>
      <c r="F347" s="36" t="s">
        <v>0</v>
      </c>
      <c r="G347" s="44">
        <v>515</v>
      </c>
    </row>
    <row r="348" spans="1:7" ht="60">
      <c r="A348" s="45" t="s">
        <v>282</v>
      </c>
      <c r="B348" s="50">
        <v>913</v>
      </c>
      <c r="C348" s="47">
        <v>4</v>
      </c>
      <c r="D348" s="47">
        <v>12</v>
      </c>
      <c r="E348" s="37" t="s">
        <v>281</v>
      </c>
      <c r="F348" s="36" t="s">
        <v>0</v>
      </c>
      <c r="G348" s="44">
        <v>515</v>
      </c>
    </row>
    <row r="349" spans="1:7" ht="30">
      <c r="A349" s="45" t="s">
        <v>280</v>
      </c>
      <c r="B349" s="50">
        <v>913</v>
      </c>
      <c r="C349" s="47">
        <v>4</v>
      </c>
      <c r="D349" s="47">
        <v>12</v>
      </c>
      <c r="E349" s="37" t="s">
        <v>279</v>
      </c>
      <c r="F349" s="36" t="s">
        <v>0</v>
      </c>
      <c r="G349" s="44">
        <v>515</v>
      </c>
    </row>
    <row r="350" spans="1:7" ht="45">
      <c r="A350" s="45" t="s">
        <v>274</v>
      </c>
      <c r="B350" s="50">
        <v>913</v>
      </c>
      <c r="C350" s="47">
        <v>4</v>
      </c>
      <c r="D350" s="47">
        <v>12</v>
      </c>
      <c r="E350" s="37" t="s">
        <v>273</v>
      </c>
      <c r="F350" s="36" t="s">
        <v>0</v>
      </c>
      <c r="G350" s="44">
        <v>515</v>
      </c>
    </row>
    <row r="351" spans="1:7" ht="30">
      <c r="A351" s="45" t="s">
        <v>4</v>
      </c>
      <c r="B351" s="50">
        <v>913</v>
      </c>
      <c r="C351" s="47">
        <v>4</v>
      </c>
      <c r="D351" s="47">
        <v>12</v>
      </c>
      <c r="E351" s="37" t="s">
        <v>273</v>
      </c>
      <c r="F351" s="36" t="s">
        <v>1</v>
      </c>
      <c r="G351" s="44">
        <v>515</v>
      </c>
    </row>
    <row r="352" spans="1:7">
      <c r="A352" s="45" t="s">
        <v>491</v>
      </c>
      <c r="B352" s="50">
        <v>913</v>
      </c>
      <c r="C352" s="47">
        <v>5</v>
      </c>
      <c r="D352" s="47">
        <v>0</v>
      </c>
      <c r="E352" s="37" t="s">
        <v>0</v>
      </c>
      <c r="F352" s="36" t="s">
        <v>0</v>
      </c>
      <c r="G352" s="44">
        <v>559.5</v>
      </c>
    </row>
    <row r="353" spans="1:7">
      <c r="A353" s="45" t="s">
        <v>269</v>
      </c>
      <c r="B353" s="50">
        <v>913</v>
      </c>
      <c r="C353" s="47">
        <v>5</v>
      </c>
      <c r="D353" s="47">
        <v>1</v>
      </c>
      <c r="E353" s="37" t="s">
        <v>0</v>
      </c>
      <c r="F353" s="36" t="s">
        <v>0</v>
      </c>
      <c r="G353" s="44">
        <v>559.5</v>
      </c>
    </row>
    <row r="354" spans="1:7" ht="45">
      <c r="A354" s="45" t="s">
        <v>284</v>
      </c>
      <c r="B354" s="50">
        <v>913</v>
      </c>
      <c r="C354" s="47">
        <v>5</v>
      </c>
      <c r="D354" s="47">
        <v>1</v>
      </c>
      <c r="E354" s="37" t="s">
        <v>283</v>
      </c>
      <c r="F354" s="36" t="s">
        <v>0</v>
      </c>
      <c r="G354" s="44">
        <v>559.5</v>
      </c>
    </row>
    <row r="355" spans="1:7" ht="60">
      <c r="A355" s="45" t="s">
        <v>282</v>
      </c>
      <c r="B355" s="50">
        <v>913</v>
      </c>
      <c r="C355" s="47">
        <v>5</v>
      </c>
      <c r="D355" s="47">
        <v>1</v>
      </c>
      <c r="E355" s="37" t="s">
        <v>281</v>
      </c>
      <c r="F355" s="36" t="s">
        <v>0</v>
      </c>
      <c r="G355" s="44">
        <v>559.5</v>
      </c>
    </row>
    <row r="356" spans="1:7" ht="30">
      <c r="A356" s="45" t="s">
        <v>280</v>
      </c>
      <c r="B356" s="50">
        <v>913</v>
      </c>
      <c r="C356" s="47">
        <v>5</v>
      </c>
      <c r="D356" s="47">
        <v>1</v>
      </c>
      <c r="E356" s="37" t="s">
        <v>279</v>
      </c>
      <c r="F356" s="36" t="s">
        <v>0</v>
      </c>
      <c r="G356" s="44">
        <v>559.5</v>
      </c>
    </row>
    <row r="357" spans="1:7" ht="30">
      <c r="A357" s="45" t="s">
        <v>270</v>
      </c>
      <c r="B357" s="50">
        <v>913</v>
      </c>
      <c r="C357" s="47">
        <v>5</v>
      </c>
      <c r="D357" s="47">
        <v>1</v>
      </c>
      <c r="E357" s="37" t="s">
        <v>268</v>
      </c>
      <c r="F357" s="36" t="s">
        <v>0</v>
      </c>
      <c r="G357" s="44">
        <v>559.5</v>
      </c>
    </row>
    <row r="358" spans="1:7" ht="30">
      <c r="A358" s="45" t="s">
        <v>4</v>
      </c>
      <c r="B358" s="50">
        <v>913</v>
      </c>
      <c r="C358" s="47">
        <v>5</v>
      </c>
      <c r="D358" s="47">
        <v>1</v>
      </c>
      <c r="E358" s="37" t="s">
        <v>268</v>
      </c>
      <c r="F358" s="36" t="s">
        <v>1</v>
      </c>
      <c r="G358" s="44">
        <v>501.1</v>
      </c>
    </row>
    <row r="359" spans="1:7">
      <c r="A359" s="45" t="s">
        <v>11</v>
      </c>
      <c r="B359" s="50">
        <v>913</v>
      </c>
      <c r="C359" s="47">
        <v>5</v>
      </c>
      <c r="D359" s="47">
        <v>1</v>
      </c>
      <c r="E359" s="37" t="s">
        <v>268</v>
      </c>
      <c r="F359" s="36" t="s">
        <v>8</v>
      </c>
      <c r="G359" s="44">
        <v>58.4</v>
      </c>
    </row>
    <row r="360" spans="1:7">
      <c r="A360" s="45" t="s">
        <v>489</v>
      </c>
      <c r="B360" s="50">
        <v>913</v>
      </c>
      <c r="C360" s="47">
        <v>7</v>
      </c>
      <c r="D360" s="47">
        <v>0</v>
      </c>
      <c r="E360" s="37" t="s">
        <v>0</v>
      </c>
      <c r="F360" s="36" t="s">
        <v>0</v>
      </c>
      <c r="G360" s="44">
        <v>3422</v>
      </c>
    </row>
    <row r="361" spans="1:7">
      <c r="A361" s="45" t="s">
        <v>66</v>
      </c>
      <c r="B361" s="50">
        <v>913</v>
      </c>
      <c r="C361" s="47">
        <v>7</v>
      </c>
      <c r="D361" s="47">
        <v>2</v>
      </c>
      <c r="E361" s="37" t="s">
        <v>0</v>
      </c>
      <c r="F361" s="36" t="s">
        <v>0</v>
      </c>
      <c r="G361" s="44">
        <v>3406.5</v>
      </c>
    </row>
    <row r="362" spans="1:7" ht="30">
      <c r="A362" s="45" t="s">
        <v>484</v>
      </c>
      <c r="B362" s="50">
        <v>913</v>
      </c>
      <c r="C362" s="47">
        <v>7</v>
      </c>
      <c r="D362" s="47">
        <v>2</v>
      </c>
      <c r="E362" s="37" t="s">
        <v>483</v>
      </c>
      <c r="F362" s="36" t="s">
        <v>0</v>
      </c>
      <c r="G362" s="44">
        <v>3406.5</v>
      </c>
    </row>
    <row r="363" spans="1:7" ht="30">
      <c r="A363" s="45" t="s">
        <v>482</v>
      </c>
      <c r="B363" s="50">
        <v>913</v>
      </c>
      <c r="C363" s="47">
        <v>7</v>
      </c>
      <c r="D363" s="47">
        <v>2</v>
      </c>
      <c r="E363" s="37" t="s">
        <v>481</v>
      </c>
      <c r="F363" s="36" t="s">
        <v>0</v>
      </c>
      <c r="G363" s="44">
        <v>3406.5</v>
      </c>
    </row>
    <row r="364" spans="1:7" ht="30">
      <c r="A364" s="45" t="s">
        <v>468</v>
      </c>
      <c r="B364" s="50">
        <v>913</v>
      </c>
      <c r="C364" s="47">
        <v>7</v>
      </c>
      <c r="D364" s="47">
        <v>2</v>
      </c>
      <c r="E364" s="37" t="s">
        <v>467</v>
      </c>
      <c r="F364" s="36" t="s">
        <v>0</v>
      </c>
      <c r="G364" s="44">
        <v>3406.5</v>
      </c>
    </row>
    <row r="365" spans="1:7">
      <c r="A365" s="45" t="s">
        <v>141</v>
      </c>
      <c r="B365" s="50">
        <v>913</v>
      </c>
      <c r="C365" s="47">
        <v>7</v>
      </c>
      <c r="D365" s="47">
        <v>2</v>
      </c>
      <c r="E365" s="37" t="s">
        <v>451</v>
      </c>
      <c r="F365" s="36" t="s">
        <v>0</v>
      </c>
      <c r="G365" s="44">
        <v>3406.5</v>
      </c>
    </row>
    <row r="366" spans="1:7" ht="30">
      <c r="A366" s="45" t="s">
        <v>252</v>
      </c>
      <c r="B366" s="50">
        <v>913</v>
      </c>
      <c r="C366" s="47">
        <v>7</v>
      </c>
      <c r="D366" s="47">
        <v>2</v>
      </c>
      <c r="E366" s="37" t="s">
        <v>451</v>
      </c>
      <c r="F366" s="36" t="s">
        <v>250</v>
      </c>
      <c r="G366" s="44">
        <v>3406.5</v>
      </c>
    </row>
    <row r="367" spans="1:7" ht="30">
      <c r="A367" s="45" t="s">
        <v>69</v>
      </c>
      <c r="B367" s="50">
        <v>913</v>
      </c>
      <c r="C367" s="47">
        <v>7</v>
      </c>
      <c r="D367" s="47">
        <v>5</v>
      </c>
      <c r="E367" s="37" t="s">
        <v>0</v>
      </c>
      <c r="F367" s="36" t="s">
        <v>0</v>
      </c>
      <c r="G367" s="44">
        <v>15.5</v>
      </c>
    </row>
    <row r="368" spans="1:7" ht="45">
      <c r="A368" s="45" t="s">
        <v>284</v>
      </c>
      <c r="B368" s="50">
        <v>913</v>
      </c>
      <c r="C368" s="47">
        <v>7</v>
      </c>
      <c r="D368" s="47">
        <v>5</v>
      </c>
      <c r="E368" s="37" t="s">
        <v>283</v>
      </c>
      <c r="F368" s="36" t="s">
        <v>0</v>
      </c>
      <c r="G368" s="44">
        <v>15.5</v>
      </c>
    </row>
    <row r="369" spans="1:7" ht="45">
      <c r="A369" s="45" t="s">
        <v>244</v>
      </c>
      <c r="B369" s="50">
        <v>913</v>
      </c>
      <c r="C369" s="47">
        <v>7</v>
      </c>
      <c r="D369" s="47">
        <v>5</v>
      </c>
      <c r="E369" s="37" t="s">
        <v>243</v>
      </c>
      <c r="F369" s="36" t="s">
        <v>0</v>
      </c>
      <c r="G369" s="44">
        <v>15.5</v>
      </c>
    </row>
    <row r="370" spans="1:7" ht="30">
      <c r="A370" s="45" t="s">
        <v>242</v>
      </c>
      <c r="B370" s="50">
        <v>913</v>
      </c>
      <c r="C370" s="47">
        <v>7</v>
      </c>
      <c r="D370" s="47">
        <v>5</v>
      </c>
      <c r="E370" s="37" t="s">
        <v>241</v>
      </c>
      <c r="F370" s="36" t="s">
        <v>0</v>
      </c>
      <c r="G370" s="44">
        <v>15.5</v>
      </c>
    </row>
    <row r="371" spans="1:7" ht="30">
      <c r="A371" s="45" t="s">
        <v>143</v>
      </c>
      <c r="B371" s="50">
        <v>913</v>
      </c>
      <c r="C371" s="47">
        <v>7</v>
      </c>
      <c r="D371" s="47">
        <v>5</v>
      </c>
      <c r="E371" s="37" t="s">
        <v>240</v>
      </c>
      <c r="F371" s="36" t="s">
        <v>0</v>
      </c>
      <c r="G371" s="44">
        <v>15.5</v>
      </c>
    </row>
    <row r="372" spans="1:7" ht="30">
      <c r="A372" s="45" t="s">
        <v>4</v>
      </c>
      <c r="B372" s="50">
        <v>913</v>
      </c>
      <c r="C372" s="47">
        <v>7</v>
      </c>
      <c r="D372" s="47">
        <v>5</v>
      </c>
      <c r="E372" s="37" t="s">
        <v>240</v>
      </c>
      <c r="F372" s="36" t="s">
        <v>1</v>
      </c>
      <c r="G372" s="44">
        <v>15.5</v>
      </c>
    </row>
    <row r="373" spans="1:7">
      <c r="A373" s="45" t="s">
        <v>500</v>
      </c>
      <c r="B373" s="50">
        <v>913</v>
      </c>
      <c r="C373" s="47">
        <v>8</v>
      </c>
      <c r="D373" s="47">
        <v>0</v>
      </c>
      <c r="E373" s="37" t="s">
        <v>0</v>
      </c>
      <c r="F373" s="36" t="s">
        <v>0</v>
      </c>
      <c r="G373" s="44">
        <v>113.9</v>
      </c>
    </row>
    <row r="374" spans="1:7">
      <c r="A374" s="45" t="s">
        <v>68</v>
      </c>
      <c r="B374" s="50">
        <v>913</v>
      </c>
      <c r="C374" s="47">
        <v>8</v>
      </c>
      <c r="D374" s="47">
        <v>1</v>
      </c>
      <c r="E374" s="37" t="s">
        <v>0</v>
      </c>
      <c r="F374" s="36" t="s">
        <v>0</v>
      </c>
      <c r="G374" s="44">
        <v>113.9</v>
      </c>
    </row>
    <row r="375" spans="1:7" ht="45">
      <c r="A375" s="45" t="s">
        <v>284</v>
      </c>
      <c r="B375" s="50">
        <v>913</v>
      </c>
      <c r="C375" s="47">
        <v>8</v>
      </c>
      <c r="D375" s="47">
        <v>1</v>
      </c>
      <c r="E375" s="37" t="s">
        <v>283</v>
      </c>
      <c r="F375" s="36" t="s">
        <v>0</v>
      </c>
      <c r="G375" s="44">
        <v>113.9</v>
      </c>
    </row>
    <row r="376" spans="1:7" ht="60">
      <c r="A376" s="45" t="s">
        <v>282</v>
      </c>
      <c r="B376" s="50">
        <v>913</v>
      </c>
      <c r="C376" s="47">
        <v>8</v>
      </c>
      <c r="D376" s="47">
        <v>1</v>
      </c>
      <c r="E376" s="37" t="s">
        <v>281</v>
      </c>
      <c r="F376" s="36" t="s">
        <v>0</v>
      </c>
      <c r="G376" s="44">
        <v>113.9</v>
      </c>
    </row>
    <row r="377" spans="1:7" ht="30">
      <c r="A377" s="45" t="s">
        <v>280</v>
      </c>
      <c r="B377" s="50">
        <v>913</v>
      </c>
      <c r="C377" s="47">
        <v>8</v>
      </c>
      <c r="D377" s="47">
        <v>1</v>
      </c>
      <c r="E377" s="37" t="s">
        <v>279</v>
      </c>
      <c r="F377" s="36" t="s">
        <v>0</v>
      </c>
      <c r="G377" s="44">
        <v>113.9</v>
      </c>
    </row>
    <row r="378" spans="1:7">
      <c r="A378" s="45" t="s">
        <v>267</v>
      </c>
      <c r="B378" s="50">
        <v>913</v>
      </c>
      <c r="C378" s="47">
        <v>8</v>
      </c>
      <c r="D378" s="47">
        <v>1</v>
      </c>
      <c r="E378" s="37" t="s">
        <v>265</v>
      </c>
      <c r="F378" s="36" t="s">
        <v>0</v>
      </c>
      <c r="G378" s="44">
        <v>113.9</v>
      </c>
    </row>
    <row r="379" spans="1:7" ht="30">
      <c r="A379" s="45" t="s">
        <v>266</v>
      </c>
      <c r="B379" s="50">
        <v>913</v>
      </c>
      <c r="C379" s="47">
        <v>8</v>
      </c>
      <c r="D379" s="47">
        <v>1</v>
      </c>
      <c r="E379" s="37" t="s">
        <v>265</v>
      </c>
      <c r="F379" s="36" t="s">
        <v>264</v>
      </c>
      <c r="G379" s="44">
        <v>113.9</v>
      </c>
    </row>
    <row r="380" spans="1:7">
      <c r="A380" s="45" t="s">
        <v>499</v>
      </c>
      <c r="B380" s="50">
        <v>913</v>
      </c>
      <c r="C380" s="47">
        <v>12</v>
      </c>
      <c r="D380" s="47">
        <v>0</v>
      </c>
      <c r="E380" s="37" t="s">
        <v>0</v>
      </c>
      <c r="F380" s="36" t="s">
        <v>0</v>
      </c>
      <c r="G380" s="44">
        <v>3500</v>
      </c>
    </row>
    <row r="381" spans="1:7">
      <c r="A381" s="45" t="s">
        <v>246</v>
      </c>
      <c r="B381" s="50">
        <v>913</v>
      </c>
      <c r="C381" s="47">
        <v>12</v>
      </c>
      <c r="D381" s="47">
        <v>2</v>
      </c>
      <c r="E381" s="37" t="s">
        <v>0</v>
      </c>
      <c r="F381" s="36" t="s">
        <v>0</v>
      </c>
      <c r="G381" s="44">
        <v>3500</v>
      </c>
    </row>
    <row r="382" spans="1:7" ht="45">
      <c r="A382" s="45" t="s">
        <v>284</v>
      </c>
      <c r="B382" s="50">
        <v>913</v>
      </c>
      <c r="C382" s="47">
        <v>12</v>
      </c>
      <c r="D382" s="47">
        <v>2</v>
      </c>
      <c r="E382" s="37" t="s">
        <v>283</v>
      </c>
      <c r="F382" s="36" t="s">
        <v>0</v>
      </c>
      <c r="G382" s="44">
        <v>3500</v>
      </c>
    </row>
    <row r="383" spans="1:7" ht="60">
      <c r="A383" s="45" t="s">
        <v>261</v>
      </c>
      <c r="B383" s="50">
        <v>913</v>
      </c>
      <c r="C383" s="47">
        <v>12</v>
      </c>
      <c r="D383" s="47">
        <v>2</v>
      </c>
      <c r="E383" s="37" t="s">
        <v>260</v>
      </c>
      <c r="F383" s="36" t="s">
        <v>0</v>
      </c>
      <c r="G383" s="44">
        <v>3500</v>
      </c>
    </row>
    <row r="384" spans="1:7" ht="60">
      <c r="A384" s="45" t="s">
        <v>249</v>
      </c>
      <c r="B384" s="50">
        <v>913</v>
      </c>
      <c r="C384" s="47">
        <v>12</v>
      </c>
      <c r="D384" s="47">
        <v>2</v>
      </c>
      <c r="E384" s="37" t="s">
        <v>248</v>
      </c>
      <c r="F384" s="36" t="s">
        <v>0</v>
      </c>
      <c r="G384" s="44">
        <v>3500</v>
      </c>
    </row>
    <row r="385" spans="1:7" ht="30">
      <c r="A385" s="45" t="s">
        <v>247</v>
      </c>
      <c r="B385" s="50">
        <v>913</v>
      </c>
      <c r="C385" s="47">
        <v>12</v>
      </c>
      <c r="D385" s="47">
        <v>2</v>
      </c>
      <c r="E385" s="37" t="s">
        <v>245</v>
      </c>
      <c r="F385" s="36" t="s">
        <v>0</v>
      </c>
      <c r="G385" s="44">
        <v>3500</v>
      </c>
    </row>
    <row r="386" spans="1:7">
      <c r="A386" s="45" t="s">
        <v>11</v>
      </c>
      <c r="B386" s="50">
        <v>913</v>
      </c>
      <c r="C386" s="47">
        <v>12</v>
      </c>
      <c r="D386" s="47">
        <v>2</v>
      </c>
      <c r="E386" s="37" t="s">
        <v>245</v>
      </c>
      <c r="F386" s="36" t="s">
        <v>8</v>
      </c>
      <c r="G386" s="44">
        <v>3500</v>
      </c>
    </row>
    <row r="387" spans="1:7" s="42" customFormat="1" ht="14.25">
      <c r="A387" s="49" t="s">
        <v>498</v>
      </c>
      <c r="B387" s="39">
        <v>916</v>
      </c>
      <c r="C387" s="38">
        <v>0</v>
      </c>
      <c r="D387" s="38">
        <v>0</v>
      </c>
      <c r="E387" s="51" t="s">
        <v>0</v>
      </c>
      <c r="F387" s="48" t="s">
        <v>0</v>
      </c>
      <c r="G387" s="43">
        <v>1575.4</v>
      </c>
    </row>
    <row r="388" spans="1:7">
      <c r="A388" s="45" t="s">
        <v>485</v>
      </c>
      <c r="B388" s="50">
        <v>916</v>
      </c>
      <c r="C388" s="47">
        <v>1</v>
      </c>
      <c r="D388" s="47">
        <v>0</v>
      </c>
      <c r="E388" s="37" t="s">
        <v>0</v>
      </c>
      <c r="F388" s="36" t="s">
        <v>0</v>
      </c>
      <c r="G388" s="44">
        <v>1575.4</v>
      </c>
    </row>
    <row r="389" spans="1:7" ht="45">
      <c r="A389" s="45" t="s">
        <v>33</v>
      </c>
      <c r="B389" s="50">
        <v>916</v>
      </c>
      <c r="C389" s="47">
        <v>1</v>
      </c>
      <c r="D389" s="47">
        <v>3</v>
      </c>
      <c r="E389" s="37" t="s">
        <v>0</v>
      </c>
      <c r="F389" s="36" t="s">
        <v>0</v>
      </c>
      <c r="G389" s="44">
        <v>1575.4</v>
      </c>
    </row>
    <row r="390" spans="1:7">
      <c r="A390" s="45" t="s">
        <v>42</v>
      </c>
      <c r="B390" s="50">
        <v>916</v>
      </c>
      <c r="C390" s="47">
        <v>1</v>
      </c>
      <c r="D390" s="47">
        <v>3</v>
      </c>
      <c r="E390" s="37" t="s">
        <v>41</v>
      </c>
      <c r="F390" s="36" t="s">
        <v>0</v>
      </c>
      <c r="G390" s="44">
        <v>1575.4</v>
      </c>
    </row>
    <row r="391" spans="1:7" ht="30">
      <c r="A391" s="45" t="s">
        <v>40</v>
      </c>
      <c r="B391" s="50">
        <v>916</v>
      </c>
      <c r="C391" s="47">
        <v>1</v>
      </c>
      <c r="D391" s="47">
        <v>3</v>
      </c>
      <c r="E391" s="37" t="s">
        <v>39</v>
      </c>
      <c r="F391" s="36" t="s">
        <v>0</v>
      </c>
      <c r="G391" s="44">
        <v>1575.4</v>
      </c>
    </row>
    <row r="392" spans="1:7" ht="30">
      <c r="A392" s="45" t="s">
        <v>38</v>
      </c>
      <c r="B392" s="50">
        <v>916</v>
      </c>
      <c r="C392" s="47">
        <v>1</v>
      </c>
      <c r="D392" s="47">
        <v>3</v>
      </c>
      <c r="E392" s="37" t="s">
        <v>37</v>
      </c>
      <c r="F392" s="36" t="s">
        <v>0</v>
      </c>
      <c r="G392" s="44">
        <v>1152.9000000000001</v>
      </c>
    </row>
    <row r="393" spans="1:7">
      <c r="A393" s="45" t="s">
        <v>24</v>
      </c>
      <c r="B393" s="50">
        <v>916</v>
      </c>
      <c r="C393" s="47">
        <v>1</v>
      </c>
      <c r="D393" s="47">
        <v>3</v>
      </c>
      <c r="E393" s="37" t="s">
        <v>36</v>
      </c>
      <c r="F393" s="36" t="s">
        <v>0</v>
      </c>
      <c r="G393" s="44">
        <v>1152.9000000000001</v>
      </c>
    </row>
    <row r="394" spans="1:7" ht="60">
      <c r="A394" s="45" t="s">
        <v>23</v>
      </c>
      <c r="B394" s="50">
        <v>916</v>
      </c>
      <c r="C394" s="47">
        <v>1</v>
      </c>
      <c r="D394" s="47">
        <v>3</v>
      </c>
      <c r="E394" s="37" t="s">
        <v>36</v>
      </c>
      <c r="F394" s="36" t="s">
        <v>22</v>
      </c>
      <c r="G394" s="44">
        <v>1152.9000000000001</v>
      </c>
    </row>
    <row r="395" spans="1:7" ht="30">
      <c r="A395" s="45" t="s">
        <v>35</v>
      </c>
      <c r="B395" s="50">
        <v>916</v>
      </c>
      <c r="C395" s="47">
        <v>1</v>
      </c>
      <c r="D395" s="47">
        <v>3</v>
      </c>
      <c r="E395" s="37" t="s">
        <v>34</v>
      </c>
      <c r="F395" s="36" t="s">
        <v>0</v>
      </c>
      <c r="G395" s="44">
        <v>422.5</v>
      </c>
    </row>
    <row r="396" spans="1:7">
      <c r="A396" s="45" t="s">
        <v>24</v>
      </c>
      <c r="B396" s="50">
        <v>916</v>
      </c>
      <c r="C396" s="47">
        <v>1</v>
      </c>
      <c r="D396" s="47">
        <v>3</v>
      </c>
      <c r="E396" s="37" t="s">
        <v>32</v>
      </c>
      <c r="F396" s="36" t="s">
        <v>0</v>
      </c>
      <c r="G396" s="44">
        <v>422.5</v>
      </c>
    </row>
    <row r="397" spans="1:7" ht="60">
      <c r="A397" s="45" t="s">
        <v>23</v>
      </c>
      <c r="B397" s="50">
        <v>916</v>
      </c>
      <c r="C397" s="47">
        <v>1</v>
      </c>
      <c r="D397" s="47">
        <v>3</v>
      </c>
      <c r="E397" s="37" t="s">
        <v>32</v>
      </c>
      <c r="F397" s="36" t="s">
        <v>22</v>
      </c>
      <c r="G397" s="44">
        <v>417.6</v>
      </c>
    </row>
    <row r="398" spans="1:7" ht="30">
      <c r="A398" s="45" t="s">
        <v>4</v>
      </c>
      <c r="B398" s="50">
        <v>916</v>
      </c>
      <c r="C398" s="47">
        <v>1</v>
      </c>
      <c r="D398" s="47">
        <v>3</v>
      </c>
      <c r="E398" s="37" t="s">
        <v>32</v>
      </c>
      <c r="F398" s="36" t="s">
        <v>1</v>
      </c>
      <c r="G398" s="44">
        <v>4.9000000000000004</v>
      </c>
    </row>
    <row r="399" spans="1:7" s="42" customFormat="1" ht="14.25">
      <c r="A399" s="49" t="s">
        <v>497</v>
      </c>
      <c r="B399" s="39">
        <v>917</v>
      </c>
      <c r="C399" s="38">
        <v>0</v>
      </c>
      <c r="D399" s="38">
        <v>0</v>
      </c>
      <c r="E399" s="51" t="s">
        <v>0</v>
      </c>
      <c r="F399" s="48" t="s">
        <v>0</v>
      </c>
      <c r="G399" s="43">
        <v>55130</v>
      </c>
    </row>
    <row r="400" spans="1:7">
      <c r="A400" s="45" t="s">
        <v>485</v>
      </c>
      <c r="B400" s="50">
        <v>917</v>
      </c>
      <c r="C400" s="47">
        <v>1</v>
      </c>
      <c r="D400" s="47">
        <v>0</v>
      </c>
      <c r="E400" s="37" t="s">
        <v>0</v>
      </c>
      <c r="F400" s="36" t="s">
        <v>0</v>
      </c>
      <c r="G400" s="44">
        <v>46473.4</v>
      </c>
    </row>
    <row r="401" spans="1:7" ht="30">
      <c r="A401" s="45" t="s">
        <v>207</v>
      </c>
      <c r="B401" s="50">
        <v>917</v>
      </c>
      <c r="C401" s="47">
        <v>1</v>
      </c>
      <c r="D401" s="47">
        <v>2</v>
      </c>
      <c r="E401" s="37" t="s">
        <v>0</v>
      </c>
      <c r="F401" s="36" t="s">
        <v>0</v>
      </c>
      <c r="G401" s="44">
        <v>2617.9</v>
      </c>
    </row>
    <row r="402" spans="1:7" ht="45">
      <c r="A402" s="45" t="s">
        <v>238</v>
      </c>
      <c r="B402" s="50">
        <v>917</v>
      </c>
      <c r="C402" s="47">
        <v>1</v>
      </c>
      <c r="D402" s="47">
        <v>2</v>
      </c>
      <c r="E402" s="37" t="s">
        <v>237</v>
      </c>
      <c r="F402" s="36" t="s">
        <v>0</v>
      </c>
      <c r="G402" s="44">
        <v>2617.9</v>
      </c>
    </row>
    <row r="403" spans="1:7" ht="30">
      <c r="A403" s="45" t="s">
        <v>236</v>
      </c>
      <c r="B403" s="50">
        <v>917</v>
      </c>
      <c r="C403" s="47">
        <v>1</v>
      </c>
      <c r="D403" s="47">
        <v>2</v>
      </c>
      <c r="E403" s="37" t="s">
        <v>235</v>
      </c>
      <c r="F403" s="36" t="s">
        <v>0</v>
      </c>
      <c r="G403" s="44">
        <v>2617.9</v>
      </c>
    </row>
    <row r="404" spans="1:7" ht="30">
      <c r="A404" s="45" t="s">
        <v>210</v>
      </c>
      <c r="B404" s="50">
        <v>917</v>
      </c>
      <c r="C404" s="47">
        <v>1</v>
      </c>
      <c r="D404" s="47">
        <v>2</v>
      </c>
      <c r="E404" s="37" t="s">
        <v>209</v>
      </c>
      <c r="F404" s="36" t="s">
        <v>0</v>
      </c>
      <c r="G404" s="44">
        <v>2617.9</v>
      </c>
    </row>
    <row r="405" spans="1:7" ht="30">
      <c r="A405" s="45" t="s">
        <v>208</v>
      </c>
      <c r="B405" s="50">
        <v>917</v>
      </c>
      <c r="C405" s="47">
        <v>1</v>
      </c>
      <c r="D405" s="47">
        <v>2</v>
      </c>
      <c r="E405" s="37" t="s">
        <v>206</v>
      </c>
      <c r="F405" s="36" t="s">
        <v>0</v>
      </c>
      <c r="G405" s="44">
        <v>2617.9</v>
      </c>
    </row>
    <row r="406" spans="1:7" ht="60">
      <c r="A406" s="45" t="s">
        <v>23</v>
      </c>
      <c r="B406" s="50">
        <v>917</v>
      </c>
      <c r="C406" s="47">
        <v>1</v>
      </c>
      <c r="D406" s="47">
        <v>2</v>
      </c>
      <c r="E406" s="37" t="s">
        <v>206</v>
      </c>
      <c r="F406" s="36" t="s">
        <v>22</v>
      </c>
      <c r="G406" s="44">
        <v>2617.9</v>
      </c>
    </row>
    <row r="407" spans="1:7" ht="45">
      <c r="A407" s="45" t="s">
        <v>71</v>
      </c>
      <c r="B407" s="50">
        <v>917</v>
      </c>
      <c r="C407" s="47">
        <v>1</v>
      </c>
      <c r="D407" s="47">
        <v>4</v>
      </c>
      <c r="E407" s="37" t="s">
        <v>0</v>
      </c>
      <c r="F407" s="36" t="s">
        <v>0</v>
      </c>
      <c r="G407" s="44">
        <v>38512.400000000001</v>
      </c>
    </row>
    <row r="408" spans="1:7" ht="45">
      <c r="A408" s="45" t="s">
        <v>368</v>
      </c>
      <c r="B408" s="50">
        <v>917</v>
      </c>
      <c r="C408" s="47">
        <v>1</v>
      </c>
      <c r="D408" s="47">
        <v>4</v>
      </c>
      <c r="E408" s="37" t="s">
        <v>367</v>
      </c>
      <c r="F408" s="36" t="s">
        <v>0</v>
      </c>
      <c r="G408" s="44">
        <v>2.4</v>
      </c>
    </row>
    <row r="409" spans="1:7" ht="44.25" customHeight="1">
      <c r="A409" s="45" t="s">
        <v>342</v>
      </c>
      <c r="B409" s="50">
        <v>917</v>
      </c>
      <c r="C409" s="47">
        <v>1</v>
      </c>
      <c r="D409" s="47">
        <v>4</v>
      </c>
      <c r="E409" s="37" t="s">
        <v>341</v>
      </c>
      <c r="F409" s="36" t="s">
        <v>0</v>
      </c>
      <c r="G409" s="44">
        <v>2.4</v>
      </c>
    </row>
    <row r="410" spans="1:7" ht="60">
      <c r="A410" s="45" t="s">
        <v>336</v>
      </c>
      <c r="B410" s="50">
        <v>917</v>
      </c>
      <c r="C410" s="47">
        <v>1</v>
      </c>
      <c r="D410" s="47">
        <v>4</v>
      </c>
      <c r="E410" s="37" t="s">
        <v>335</v>
      </c>
      <c r="F410" s="36" t="s">
        <v>0</v>
      </c>
      <c r="G410" s="44">
        <v>2.4</v>
      </c>
    </row>
    <row r="411" spans="1:7" ht="60">
      <c r="A411" s="45" t="s">
        <v>334</v>
      </c>
      <c r="B411" s="50">
        <v>917</v>
      </c>
      <c r="C411" s="47">
        <v>1</v>
      </c>
      <c r="D411" s="47">
        <v>4</v>
      </c>
      <c r="E411" s="37" t="s">
        <v>333</v>
      </c>
      <c r="F411" s="36" t="s">
        <v>0</v>
      </c>
      <c r="G411" s="44">
        <v>2.4</v>
      </c>
    </row>
    <row r="412" spans="1:7" ht="30">
      <c r="A412" s="45" t="s">
        <v>4</v>
      </c>
      <c r="B412" s="50">
        <v>917</v>
      </c>
      <c r="C412" s="47">
        <v>1</v>
      </c>
      <c r="D412" s="47">
        <v>4</v>
      </c>
      <c r="E412" s="37" t="s">
        <v>333</v>
      </c>
      <c r="F412" s="36" t="s">
        <v>1</v>
      </c>
      <c r="G412" s="44">
        <v>2.4</v>
      </c>
    </row>
    <row r="413" spans="1:7" ht="45">
      <c r="A413" s="45" t="s">
        <v>238</v>
      </c>
      <c r="B413" s="50">
        <v>917</v>
      </c>
      <c r="C413" s="47">
        <v>1</v>
      </c>
      <c r="D413" s="47">
        <v>4</v>
      </c>
      <c r="E413" s="37" t="s">
        <v>237</v>
      </c>
      <c r="F413" s="36" t="s">
        <v>0</v>
      </c>
      <c r="G413" s="44">
        <v>38477</v>
      </c>
    </row>
    <row r="414" spans="1:7" ht="30">
      <c r="A414" s="45" t="s">
        <v>236</v>
      </c>
      <c r="B414" s="50">
        <v>917</v>
      </c>
      <c r="C414" s="47">
        <v>1</v>
      </c>
      <c r="D414" s="47">
        <v>4</v>
      </c>
      <c r="E414" s="37" t="s">
        <v>235</v>
      </c>
      <c r="F414" s="36" t="s">
        <v>0</v>
      </c>
      <c r="G414" s="44">
        <v>38477</v>
      </c>
    </row>
    <row r="415" spans="1:7" ht="30">
      <c r="A415" s="45" t="s">
        <v>213</v>
      </c>
      <c r="B415" s="50">
        <v>917</v>
      </c>
      <c r="C415" s="47">
        <v>1</v>
      </c>
      <c r="D415" s="47">
        <v>4</v>
      </c>
      <c r="E415" s="37" t="s">
        <v>212</v>
      </c>
      <c r="F415" s="36" t="s">
        <v>0</v>
      </c>
      <c r="G415" s="44">
        <v>34665</v>
      </c>
    </row>
    <row r="416" spans="1:7" ht="30">
      <c r="A416" s="45" t="s">
        <v>208</v>
      </c>
      <c r="B416" s="50">
        <v>917</v>
      </c>
      <c r="C416" s="47">
        <v>1</v>
      </c>
      <c r="D416" s="47">
        <v>4</v>
      </c>
      <c r="E416" s="37" t="s">
        <v>211</v>
      </c>
      <c r="F416" s="36" t="s">
        <v>0</v>
      </c>
      <c r="G416" s="44">
        <v>34665</v>
      </c>
    </row>
    <row r="417" spans="1:7" ht="60">
      <c r="A417" s="45" t="s">
        <v>23</v>
      </c>
      <c r="B417" s="50">
        <v>917</v>
      </c>
      <c r="C417" s="47">
        <v>1</v>
      </c>
      <c r="D417" s="47">
        <v>4</v>
      </c>
      <c r="E417" s="37" t="s">
        <v>211</v>
      </c>
      <c r="F417" s="36" t="s">
        <v>22</v>
      </c>
      <c r="G417" s="44">
        <v>32001.7</v>
      </c>
    </row>
    <row r="418" spans="1:7" ht="30">
      <c r="A418" s="45" t="s">
        <v>4</v>
      </c>
      <c r="B418" s="50">
        <v>917</v>
      </c>
      <c r="C418" s="47">
        <v>1</v>
      </c>
      <c r="D418" s="47">
        <v>4</v>
      </c>
      <c r="E418" s="37" t="s">
        <v>211</v>
      </c>
      <c r="F418" s="36" t="s">
        <v>1</v>
      </c>
      <c r="G418" s="44">
        <v>2559.3000000000002</v>
      </c>
    </row>
    <row r="419" spans="1:7">
      <c r="A419" s="45" t="s">
        <v>84</v>
      </c>
      <c r="B419" s="50">
        <v>917</v>
      </c>
      <c r="C419" s="47">
        <v>1</v>
      </c>
      <c r="D419" s="47">
        <v>4</v>
      </c>
      <c r="E419" s="37" t="s">
        <v>211</v>
      </c>
      <c r="F419" s="36" t="s">
        <v>82</v>
      </c>
      <c r="G419" s="44">
        <v>80</v>
      </c>
    </row>
    <row r="420" spans="1:7">
      <c r="A420" s="45" t="s">
        <v>11</v>
      </c>
      <c r="B420" s="50">
        <v>917</v>
      </c>
      <c r="C420" s="47">
        <v>1</v>
      </c>
      <c r="D420" s="47">
        <v>4</v>
      </c>
      <c r="E420" s="37" t="s">
        <v>211</v>
      </c>
      <c r="F420" s="36" t="s">
        <v>8</v>
      </c>
      <c r="G420" s="44">
        <v>24</v>
      </c>
    </row>
    <row r="421" spans="1:7" ht="30">
      <c r="A421" s="45" t="s">
        <v>205</v>
      </c>
      <c r="B421" s="50">
        <v>917</v>
      </c>
      <c r="C421" s="47">
        <v>1</v>
      </c>
      <c r="D421" s="47">
        <v>4</v>
      </c>
      <c r="E421" s="37" t="s">
        <v>204</v>
      </c>
      <c r="F421" s="36" t="s">
        <v>0</v>
      </c>
      <c r="G421" s="44">
        <v>3812</v>
      </c>
    </row>
    <row r="422" spans="1:7" ht="60">
      <c r="A422" s="45" t="s">
        <v>200</v>
      </c>
      <c r="B422" s="50">
        <v>917</v>
      </c>
      <c r="C422" s="47">
        <v>1</v>
      </c>
      <c r="D422" s="47">
        <v>4</v>
      </c>
      <c r="E422" s="37" t="s">
        <v>199</v>
      </c>
      <c r="F422" s="36" t="s">
        <v>0</v>
      </c>
      <c r="G422" s="44">
        <v>1268.5</v>
      </c>
    </row>
    <row r="423" spans="1:7" ht="60">
      <c r="A423" s="45" t="s">
        <v>23</v>
      </c>
      <c r="B423" s="50">
        <v>917</v>
      </c>
      <c r="C423" s="47">
        <v>1</v>
      </c>
      <c r="D423" s="47">
        <v>4</v>
      </c>
      <c r="E423" s="37" t="s">
        <v>199</v>
      </c>
      <c r="F423" s="36" t="s">
        <v>22</v>
      </c>
      <c r="G423" s="44">
        <v>1162.7</v>
      </c>
    </row>
    <row r="424" spans="1:7" ht="30">
      <c r="A424" s="45" t="s">
        <v>4</v>
      </c>
      <c r="B424" s="50">
        <v>917</v>
      </c>
      <c r="C424" s="47">
        <v>1</v>
      </c>
      <c r="D424" s="47">
        <v>4</v>
      </c>
      <c r="E424" s="37" t="s">
        <v>199</v>
      </c>
      <c r="F424" s="36" t="s">
        <v>1</v>
      </c>
      <c r="G424" s="44">
        <v>105.8</v>
      </c>
    </row>
    <row r="425" spans="1:7" ht="60">
      <c r="A425" s="45" t="s">
        <v>198</v>
      </c>
      <c r="B425" s="50">
        <v>917</v>
      </c>
      <c r="C425" s="47">
        <v>1</v>
      </c>
      <c r="D425" s="47">
        <v>4</v>
      </c>
      <c r="E425" s="37" t="s">
        <v>197</v>
      </c>
      <c r="F425" s="36" t="s">
        <v>0</v>
      </c>
      <c r="G425" s="44">
        <v>1247.5999999999999</v>
      </c>
    </row>
    <row r="426" spans="1:7" ht="60">
      <c r="A426" s="45" t="s">
        <v>23</v>
      </c>
      <c r="B426" s="50">
        <v>917</v>
      </c>
      <c r="C426" s="47">
        <v>1</v>
      </c>
      <c r="D426" s="47">
        <v>4</v>
      </c>
      <c r="E426" s="37" t="s">
        <v>197</v>
      </c>
      <c r="F426" s="36" t="s">
        <v>22</v>
      </c>
      <c r="G426" s="44">
        <v>1019.1</v>
      </c>
    </row>
    <row r="427" spans="1:7" ht="30">
      <c r="A427" s="45" t="s">
        <v>4</v>
      </c>
      <c r="B427" s="50">
        <v>917</v>
      </c>
      <c r="C427" s="47">
        <v>1</v>
      </c>
      <c r="D427" s="47">
        <v>4</v>
      </c>
      <c r="E427" s="37" t="s">
        <v>197</v>
      </c>
      <c r="F427" s="36" t="s">
        <v>1</v>
      </c>
      <c r="G427" s="44">
        <v>228.5</v>
      </c>
    </row>
    <row r="428" spans="1:7" ht="30">
      <c r="A428" s="45" t="s">
        <v>196</v>
      </c>
      <c r="B428" s="50">
        <v>917</v>
      </c>
      <c r="C428" s="47">
        <v>1</v>
      </c>
      <c r="D428" s="47">
        <v>4</v>
      </c>
      <c r="E428" s="37" t="s">
        <v>195</v>
      </c>
      <c r="F428" s="36" t="s">
        <v>0</v>
      </c>
      <c r="G428" s="44">
        <v>629.6</v>
      </c>
    </row>
    <row r="429" spans="1:7" ht="60">
      <c r="A429" s="45" t="s">
        <v>23</v>
      </c>
      <c r="B429" s="50">
        <v>917</v>
      </c>
      <c r="C429" s="47">
        <v>1</v>
      </c>
      <c r="D429" s="47">
        <v>4</v>
      </c>
      <c r="E429" s="37" t="s">
        <v>195</v>
      </c>
      <c r="F429" s="36" t="s">
        <v>22</v>
      </c>
      <c r="G429" s="44">
        <v>582.29999999999995</v>
      </c>
    </row>
    <row r="430" spans="1:7" ht="30">
      <c r="A430" s="45" t="s">
        <v>4</v>
      </c>
      <c r="B430" s="50">
        <v>917</v>
      </c>
      <c r="C430" s="47">
        <v>1</v>
      </c>
      <c r="D430" s="47">
        <v>4</v>
      </c>
      <c r="E430" s="37" t="s">
        <v>195</v>
      </c>
      <c r="F430" s="36" t="s">
        <v>1</v>
      </c>
      <c r="G430" s="44">
        <v>47.3</v>
      </c>
    </row>
    <row r="431" spans="1:7" ht="45">
      <c r="A431" s="45" t="s">
        <v>194</v>
      </c>
      <c r="B431" s="50">
        <v>917</v>
      </c>
      <c r="C431" s="47">
        <v>1</v>
      </c>
      <c r="D431" s="47">
        <v>4</v>
      </c>
      <c r="E431" s="37" t="s">
        <v>193</v>
      </c>
      <c r="F431" s="36" t="s">
        <v>0</v>
      </c>
      <c r="G431" s="44">
        <v>629.6</v>
      </c>
    </row>
    <row r="432" spans="1:7" ht="60">
      <c r="A432" s="45" t="s">
        <v>23</v>
      </c>
      <c r="B432" s="50">
        <v>917</v>
      </c>
      <c r="C432" s="47">
        <v>1</v>
      </c>
      <c r="D432" s="47">
        <v>4</v>
      </c>
      <c r="E432" s="37" t="s">
        <v>193</v>
      </c>
      <c r="F432" s="36" t="s">
        <v>22</v>
      </c>
      <c r="G432" s="44">
        <v>576.6</v>
      </c>
    </row>
    <row r="433" spans="1:7" ht="30">
      <c r="A433" s="45" t="s">
        <v>4</v>
      </c>
      <c r="B433" s="50">
        <v>917</v>
      </c>
      <c r="C433" s="47">
        <v>1</v>
      </c>
      <c r="D433" s="47">
        <v>4</v>
      </c>
      <c r="E433" s="37" t="s">
        <v>193</v>
      </c>
      <c r="F433" s="36" t="s">
        <v>1</v>
      </c>
      <c r="G433" s="44">
        <v>53</v>
      </c>
    </row>
    <row r="434" spans="1:7" ht="90">
      <c r="A434" s="45" t="s">
        <v>192</v>
      </c>
      <c r="B434" s="50">
        <v>917</v>
      </c>
      <c r="C434" s="47">
        <v>1</v>
      </c>
      <c r="D434" s="47">
        <v>4</v>
      </c>
      <c r="E434" s="37" t="s">
        <v>191</v>
      </c>
      <c r="F434" s="36" t="s">
        <v>0</v>
      </c>
      <c r="G434" s="44">
        <v>0.7</v>
      </c>
    </row>
    <row r="435" spans="1:7" ht="30">
      <c r="A435" s="45" t="s">
        <v>4</v>
      </c>
      <c r="B435" s="50">
        <v>917</v>
      </c>
      <c r="C435" s="47">
        <v>1</v>
      </c>
      <c r="D435" s="47">
        <v>4</v>
      </c>
      <c r="E435" s="37" t="s">
        <v>191</v>
      </c>
      <c r="F435" s="36" t="s">
        <v>1</v>
      </c>
      <c r="G435" s="44">
        <v>0.7</v>
      </c>
    </row>
    <row r="436" spans="1:7" ht="30">
      <c r="A436" s="45" t="s">
        <v>190</v>
      </c>
      <c r="B436" s="50">
        <v>917</v>
      </c>
      <c r="C436" s="47">
        <v>1</v>
      </c>
      <c r="D436" s="47">
        <v>4</v>
      </c>
      <c r="E436" s="37" t="s">
        <v>189</v>
      </c>
      <c r="F436" s="36" t="s">
        <v>0</v>
      </c>
      <c r="G436" s="44">
        <v>36</v>
      </c>
    </row>
    <row r="437" spans="1:7" ht="60">
      <c r="A437" s="45" t="s">
        <v>23</v>
      </c>
      <c r="B437" s="50">
        <v>917</v>
      </c>
      <c r="C437" s="47">
        <v>1</v>
      </c>
      <c r="D437" s="47">
        <v>4</v>
      </c>
      <c r="E437" s="37" t="s">
        <v>189</v>
      </c>
      <c r="F437" s="36" t="s">
        <v>22</v>
      </c>
      <c r="G437" s="44">
        <v>33.5</v>
      </c>
    </row>
    <row r="438" spans="1:7" ht="30">
      <c r="A438" s="45" t="s">
        <v>4</v>
      </c>
      <c r="B438" s="50">
        <v>917</v>
      </c>
      <c r="C438" s="47">
        <v>1</v>
      </c>
      <c r="D438" s="47">
        <v>4</v>
      </c>
      <c r="E438" s="37" t="s">
        <v>189</v>
      </c>
      <c r="F438" s="36" t="s">
        <v>1</v>
      </c>
      <c r="G438" s="44">
        <v>2.5</v>
      </c>
    </row>
    <row r="439" spans="1:7" ht="45">
      <c r="A439" s="45" t="s">
        <v>78</v>
      </c>
      <c r="B439" s="50">
        <v>917</v>
      </c>
      <c r="C439" s="47">
        <v>1</v>
      </c>
      <c r="D439" s="47">
        <v>4</v>
      </c>
      <c r="E439" s="37" t="s">
        <v>77</v>
      </c>
      <c r="F439" s="36" t="s">
        <v>0</v>
      </c>
      <c r="G439" s="44">
        <v>33</v>
      </c>
    </row>
    <row r="440" spans="1:7" ht="45">
      <c r="A440" s="45" t="s">
        <v>76</v>
      </c>
      <c r="B440" s="50">
        <v>917</v>
      </c>
      <c r="C440" s="47">
        <v>1</v>
      </c>
      <c r="D440" s="47">
        <v>4</v>
      </c>
      <c r="E440" s="37" t="s">
        <v>75</v>
      </c>
      <c r="F440" s="36" t="s">
        <v>0</v>
      </c>
      <c r="G440" s="44">
        <v>33</v>
      </c>
    </row>
    <row r="441" spans="1:7" ht="60">
      <c r="A441" s="45" t="s">
        <v>74</v>
      </c>
      <c r="B441" s="50">
        <v>917</v>
      </c>
      <c r="C441" s="47">
        <v>1</v>
      </c>
      <c r="D441" s="47">
        <v>4</v>
      </c>
      <c r="E441" s="37" t="s">
        <v>73</v>
      </c>
      <c r="F441" s="36" t="s">
        <v>0</v>
      </c>
      <c r="G441" s="44">
        <v>33</v>
      </c>
    </row>
    <row r="442" spans="1:7" ht="30">
      <c r="A442" s="45" t="s">
        <v>72</v>
      </c>
      <c r="B442" s="50">
        <v>917</v>
      </c>
      <c r="C442" s="47">
        <v>1</v>
      </c>
      <c r="D442" s="47">
        <v>4</v>
      </c>
      <c r="E442" s="37" t="s">
        <v>70</v>
      </c>
      <c r="F442" s="36" t="s">
        <v>0</v>
      </c>
      <c r="G442" s="44">
        <v>33</v>
      </c>
    </row>
    <row r="443" spans="1:7" ht="30">
      <c r="A443" s="45" t="s">
        <v>4</v>
      </c>
      <c r="B443" s="50">
        <v>917</v>
      </c>
      <c r="C443" s="47">
        <v>1</v>
      </c>
      <c r="D443" s="47">
        <v>4</v>
      </c>
      <c r="E443" s="37" t="s">
        <v>70</v>
      </c>
      <c r="F443" s="36" t="s">
        <v>1</v>
      </c>
      <c r="G443" s="44">
        <v>33</v>
      </c>
    </row>
    <row r="444" spans="1:7">
      <c r="A444" s="45" t="s">
        <v>202</v>
      </c>
      <c r="B444" s="50">
        <v>917</v>
      </c>
      <c r="C444" s="47">
        <v>1</v>
      </c>
      <c r="D444" s="47">
        <v>5</v>
      </c>
      <c r="E444" s="37" t="s">
        <v>0</v>
      </c>
      <c r="F444" s="36" t="s">
        <v>0</v>
      </c>
      <c r="G444" s="44">
        <v>93.3</v>
      </c>
    </row>
    <row r="445" spans="1:7" ht="45">
      <c r="A445" s="45" t="s">
        <v>238</v>
      </c>
      <c r="B445" s="50">
        <v>917</v>
      </c>
      <c r="C445" s="47">
        <v>1</v>
      </c>
      <c r="D445" s="47">
        <v>5</v>
      </c>
      <c r="E445" s="37" t="s">
        <v>237</v>
      </c>
      <c r="F445" s="36" t="s">
        <v>0</v>
      </c>
      <c r="G445" s="44">
        <v>93.3</v>
      </c>
    </row>
    <row r="446" spans="1:7" ht="30">
      <c r="A446" s="45" t="s">
        <v>236</v>
      </c>
      <c r="B446" s="50">
        <v>917</v>
      </c>
      <c r="C446" s="47">
        <v>1</v>
      </c>
      <c r="D446" s="47">
        <v>5</v>
      </c>
      <c r="E446" s="37" t="s">
        <v>235</v>
      </c>
      <c r="F446" s="36" t="s">
        <v>0</v>
      </c>
      <c r="G446" s="44">
        <v>93.3</v>
      </c>
    </row>
    <row r="447" spans="1:7" ht="30">
      <c r="A447" s="45" t="s">
        <v>205</v>
      </c>
      <c r="B447" s="50">
        <v>917</v>
      </c>
      <c r="C447" s="47">
        <v>1</v>
      </c>
      <c r="D447" s="47">
        <v>5</v>
      </c>
      <c r="E447" s="37" t="s">
        <v>204</v>
      </c>
      <c r="F447" s="36" t="s">
        <v>0</v>
      </c>
      <c r="G447" s="44">
        <v>93.3</v>
      </c>
    </row>
    <row r="448" spans="1:7" ht="45">
      <c r="A448" s="45" t="s">
        <v>203</v>
      </c>
      <c r="B448" s="50">
        <v>917</v>
      </c>
      <c r="C448" s="47">
        <v>1</v>
      </c>
      <c r="D448" s="47">
        <v>5</v>
      </c>
      <c r="E448" s="37" t="s">
        <v>201</v>
      </c>
      <c r="F448" s="36" t="s">
        <v>0</v>
      </c>
      <c r="G448" s="44">
        <v>93.3</v>
      </c>
    </row>
    <row r="449" spans="1:7" ht="30">
      <c r="A449" s="45" t="s">
        <v>4</v>
      </c>
      <c r="B449" s="50">
        <v>917</v>
      </c>
      <c r="C449" s="47">
        <v>1</v>
      </c>
      <c r="D449" s="47">
        <v>5</v>
      </c>
      <c r="E449" s="37" t="s">
        <v>201</v>
      </c>
      <c r="F449" s="36" t="s">
        <v>1</v>
      </c>
      <c r="G449" s="44">
        <v>93.3</v>
      </c>
    </row>
    <row r="450" spans="1:7">
      <c r="A450" s="45" t="s">
        <v>15</v>
      </c>
      <c r="B450" s="50">
        <v>917</v>
      </c>
      <c r="C450" s="47">
        <v>1</v>
      </c>
      <c r="D450" s="47">
        <v>7</v>
      </c>
      <c r="E450" s="37" t="s">
        <v>0</v>
      </c>
      <c r="F450" s="36" t="s">
        <v>0</v>
      </c>
      <c r="G450" s="44">
        <v>3300</v>
      </c>
    </row>
    <row r="451" spans="1:7">
      <c r="A451" s="45" t="s">
        <v>42</v>
      </c>
      <c r="B451" s="50">
        <v>917</v>
      </c>
      <c r="C451" s="47">
        <v>1</v>
      </c>
      <c r="D451" s="47">
        <v>7</v>
      </c>
      <c r="E451" s="37" t="s">
        <v>41</v>
      </c>
      <c r="F451" s="36" t="s">
        <v>0</v>
      </c>
      <c r="G451" s="44">
        <v>3300</v>
      </c>
    </row>
    <row r="452" spans="1:7">
      <c r="A452" s="45" t="s">
        <v>19</v>
      </c>
      <c r="B452" s="50">
        <v>917</v>
      </c>
      <c r="C452" s="47">
        <v>1</v>
      </c>
      <c r="D452" s="47">
        <v>7</v>
      </c>
      <c r="E452" s="37" t="s">
        <v>18</v>
      </c>
      <c r="F452" s="36" t="s">
        <v>0</v>
      </c>
      <c r="G452" s="44">
        <v>3300</v>
      </c>
    </row>
    <row r="453" spans="1:7">
      <c r="A453" s="45" t="s">
        <v>17</v>
      </c>
      <c r="B453" s="50">
        <v>917</v>
      </c>
      <c r="C453" s="47">
        <v>1</v>
      </c>
      <c r="D453" s="47">
        <v>7</v>
      </c>
      <c r="E453" s="37" t="s">
        <v>16</v>
      </c>
      <c r="F453" s="36" t="s">
        <v>0</v>
      </c>
      <c r="G453" s="44">
        <v>3300</v>
      </c>
    </row>
    <row r="454" spans="1:7">
      <c r="A454" s="45" t="s">
        <v>11</v>
      </c>
      <c r="B454" s="50">
        <v>917</v>
      </c>
      <c r="C454" s="47">
        <v>1</v>
      </c>
      <c r="D454" s="47">
        <v>7</v>
      </c>
      <c r="E454" s="37" t="s">
        <v>16</v>
      </c>
      <c r="F454" s="36" t="s">
        <v>8</v>
      </c>
      <c r="G454" s="44">
        <v>3300</v>
      </c>
    </row>
    <row r="455" spans="1:7">
      <c r="A455" s="45" t="s">
        <v>10</v>
      </c>
      <c r="B455" s="50">
        <v>917</v>
      </c>
      <c r="C455" s="47">
        <v>1</v>
      </c>
      <c r="D455" s="47">
        <v>11</v>
      </c>
      <c r="E455" s="37" t="s">
        <v>0</v>
      </c>
      <c r="F455" s="36" t="s">
        <v>0</v>
      </c>
      <c r="G455" s="44">
        <v>300</v>
      </c>
    </row>
    <row r="456" spans="1:7">
      <c r="A456" s="45" t="s">
        <v>42</v>
      </c>
      <c r="B456" s="50">
        <v>917</v>
      </c>
      <c r="C456" s="47">
        <v>1</v>
      </c>
      <c r="D456" s="47">
        <v>11</v>
      </c>
      <c r="E456" s="37" t="s">
        <v>41</v>
      </c>
      <c r="F456" s="36" t="s">
        <v>0</v>
      </c>
      <c r="G456" s="44">
        <v>300</v>
      </c>
    </row>
    <row r="457" spans="1:7">
      <c r="A457" s="45" t="s">
        <v>14</v>
      </c>
      <c r="B457" s="50">
        <v>917</v>
      </c>
      <c r="C457" s="47">
        <v>1</v>
      </c>
      <c r="D457" s="47">
        <v>11</v>
      </c>
      <c r="E457" s="37" t="s">
        <v>13</v>
      </c>
      <c r="F457" s="36" t="s">
        <v>0</v>
      </c>
      <c r="G457" s="44">
        <v>300</v>
      </c>
    </row>
    <row r="458" spans="1:7" ht="30">
      <c r="A458" s="45" t="s">
        <v>12</v>
      </c>
      <c r="B458" s="50">
        <v>917</v>
      </c>
      <c r="C458" s="47">
        <v>1</v>
      </c>
      <c r="D458" s="47">
        <v>11</v>
      </c>
      <c r="E458" s="37" t="s">
        <v>9</v>
      </c>
      <c r="F458" s="36" t="s">
        <v>0</v>
      </c>
      <c r="G458" s="44">
        <v>300</v>
      </c>
    </row>
    <row r="459" spans="1:7">
      <c r="A459" s="45" t="s">
        <v>11</v>
      </c>
      <c r="B459" s="50">
        <v>917</v>
      </c>
      <c r="C459" s="47">
        <v>1</v>
      </c>
      <c r="D459" s="47">
        <v>11</v>
      </c>
      <c r="E459" s="37" t="s">
        <v>9</v>
      </c>
      <c r="F459" s="36" t="s">
        <v>8</v>
      </c>
      <c r="G459" s="44">
        <v>300</v>
      </c>
    </row>
    <row r="460" spans="1:7">
      <c r="A460" s="45" t="s">
        <v>147</v>
      </c>
      <c r="B460" s="50">
        <v>917</v>
      </c>
      <c r="C460" s="47">
        <v>1</v>
      </c>
      <c r="D460" s="47">
        <v>13</v>
      </c>
      <c r="E460" s="37" t="s">
        <v>0</v>
      </c>
      <c r="F460" s="36" t="s">
        <v>0</v>
      </c>
      <c r="G460" s="44">
        <v>1649.8</v>
      </c>
    </row>
    <row r="461" spans="1:7" ht="45">
      <c r="A461" s="45" t="s">
        <v>368</v>
      </c>
      <c r="B461" s="50">
        <v>917</v>
      </c>
      <c r="C461" s="47">
        <v>1</v>
      </c>
      <c r="D461" s="47">
        <v>13</v>
      </c>
      <c r="E461" s="37" t="s">
        <v>367</v>
      </c>
      <c r="F461" s="36" t="s">
        <v>0</v>
      </c>
      <c r="G461" s="44">
        <v>120.3</v>
      </c>
    </row>
    <row r="462" spans="1:7" ht="45">
      <c r="A462" s="45" t="s">
        <v>366</v>
      </c>
      <c r="B462" s="50">
        <v>917</v>
      </c>
      <c r="C462" s="47">
        <v>1</v>
      </c>
      <c r="D462" s="47">
        <v>13</v>
      </c>
      <c r="E462" s="37" t="s">
        <v>365</v>
      </c>
      <c r="F462" s="36" t="s">
        <v>0</v>
      </c>
      <c r="G462" s="44">
        <v>120.3</v>
      </c>
    </row>
    <row r="463" spans="1:7" ht="60">
      <c r="A463" s="45" t="s">
        <v>358</v>
      </c>
      <c r="B463" s="50">
        <v>917</v>
      </c>
      <c r="C463" s="47">
        <v>1</v>
      </c>
      <c r="D463" s="47">
        <v>13</v>
      </c>
      <c r="E463" s="37" t="s">
        <v>357</v>
      </c>
      <c r="F463" s="36" t="s">
        <v>0</v>
      </c>
      <c r="G463" s="44">
        <v>120.3</v>
      </c>
    </row>
    <row r="464" spans="1:7" ht="30">
      <c r="A464" s="45" t="s">
        <v>356</v>
      </c>
      <c r="B464" s="50">
        <v>917</v>
      </c>
      <c r="C464" s="47">
        <v>1</v>
      </c>
      <c r="D464" s="47">
        <v>13</v>
      </c>
      <c r="E464" s="37" t="s">
        <v>355</v>
      </c>
      <c r="F464" s="36" t="s">
        <v>0</v>
      </c>
      <c r="G464" s="44">
        <v>120.3</v>
      </c>
    </row>
    <row r="465" spans="1:7" ht="30">
      <c r="A465" s="45" t="s">
        <v>4</v>
      </c>
      <c r="B465" s="50">
        <v>917</v>
      </c>
      <c r="C465" s="47">
        <v>1</v>
      </c>
      <c r="D465" s="47">
        <v>13</v>
      </c>
      <c r="E465" s="37" t="s">
        <v>355</v>
      </c>
      <c r="F465" s="36" t="s">
        <v>1</v>
      </c>
      <c r="G465" s="44">
        <v>4.2</v>
      </c>
    </row>
    <row r="466" spans="1:7">
      <c r="A466" s="45" t="s">
        <v>11</v>
      </c>
      <c r="B466" s="50">
        <v>917</v>
      </c>
      <c r="C466" s="47">
        <v>1</v>
      </c>
      <c r="D466" s="47">
        <v>13</v>
      </c>
      <c r="E466" s="37" t="s">
        <v>355</v>
      </c>
      <c r="F466" s="36" t="s">
        <v>8</v>
      </c>
      <c r="G466" s="44">
        <v>116.1</v>
      </c>
    </row>
    <row r="467" spans="1:7" ht="45">
      <c r="A467" s="45" t="s">
        <v>238</v>
      </c>
      <c r="B467" s="50">
        <v>917</v>
      </c>
      <c r="C467" s="47">
        <v>1</v>
      </c>
      <c r="D467" s="47">
        <v>13</v>
      </c>
      <c r="E467" s="37" t="s">
        <v>237</v>
      </c>
      <c r="F467" s="36" t="s">
        <v>0</v>
      </c>
      <c r="G467" s="44">
        <v>1441</v>
      </c>
    </row>
    <row r="468" spans="1:7" ht="30">
      <c r="A468" s="45" t="s">
        <v>236</v>
      </c>
      <c r="B468" s="50">
        <v>917</v>
      </c>
      <c r="C468" s="47">
        <v>1</v>
      </c>
      <c r="D468" s="47">
        <v>13</v>
      </c>
      <c r="E468" s="37" t="s">
        <v>235</v>
      </c>
      <c r="F468" s="36" t="s">
        <v>0</v>
      </c>
      <c r="G468" s="44">
        <v>1441</v>
      </c>
    </row>
    <row r="469" spans="1:7" ht="45">
      <c r="A469" s="45" t="s">
        <v>221</v>
      </c>
      <c r="B469" s="50">
        <v>917</v>
      </c>
      <c r="C469" s="47">
        <v>1</v>
      </c>
      <c r="D469" s="47">
        <v>13</v>
      </c>
      <c r="E469" s="37" t="s">
        <v>220</v>
      </c>
      <c r="F469" s="36" t="s">
        <v>0</v>
      </c>
      <c r="G469" s="44">
        <v>1304.9000000000001</v>
      </c>
    </row>
    <row r="470" spans="1:7" ht="60">
      <c r="A470" s="45" t="s">
        <v>219</v>
      </c>
      <c r="B470" s="50">
        <v>917</v>
      </c>
      <c r="C470" s="47">
        <v>1</v>
      </c>
      <c r="D470" s="47">
        <v>13</v>
      </c>
      <c r="E470" s="37" t="s">
        <v>218</v>
      </c>
      <c r="F470" s="36" t="s">
        <v>0</v>
      </c>
      <c r="G470" s="44">
        <v>1304.9000000000001</v>
      </c>
    </row>
    <row r="471" spans="1:7">
      <c r="A471" s="45" t="s">
        <v>84</v>
      </c>
      <c r="B471" s="50">
        <v>917</v>
      </c>
      <c r="C471" s="47">
        <v>1</v>
      </c>
      <c r="D471" s="47">
        <v>13</v>
      </c>
      <c r="E471" s="37" t="s">
        <v>218</v>
      </c>
      <c r="F471" s="36" t="s">
        <v>82</v>
      </c>
      <c r="G471" s="44">
        <v>1304.9000000000001</v>
      </c>
    </row>
    <row r="472" spans="1:7">
      <c r="A472" s="45" t="s">
        <v>217</v>
      </c>
      <c r="B472" s="50">
        <v>917</v>
      </c>
      <c r="C472" s="47">
        <v>1</v>
      </c>
      <c r="D472" s="47">
        <v>13</v>
      </c>
      <c r="E472" s="37" t="s">
        <v>216</v>
      </c>
      <c r="F472" s="36" t="s">
        <v>0</v>
      </c>
      <c r="G472" s="44">
        <v>136.1</v>
      </c>
    </row>
    <row r="473" spans="1:7" ht="30.75" customHeight="1">
      <c r="A473" s="45" t="s">
        <v>215</v>
      </c>
      <c r="B473" s="50">
        <v>917</v>
      </c>
      <c r="C473" s="47">
        <v>1</v>
      </c>
      <c r="D473" s="47">
        <v>13</v>
      </c>
      <c r="E473" s="37" t="s">
        <v>214</v>
      </c>
      <c r="F473" s="36" t="s">
        <v>0</v>
      </c>
      <c r="G473" s="44">
        <v>136.1</v>
      </c>
    </row>
    <row r="474" spans="1:7">
      <c r="A474" s="45" t="s">
        <v>11</v>
      </c>
      <c r="B474" s="50">
        <v>917</v>
      </c>
      <c r="C474" s="47">
        <v>1</v>
      </c>
      <c r="D474" s="47">
        <v>13</v>
      </c>
      <c r="E474" s="37" t="s">
        <v>214</v>
      </c>
      <c r="F474" s="36" t="s">
        <v>8</v>
      </c>
      <c r="G474" s="44">
        <v>136.1</v>
      </c>
    </row>
    <row r="475" spans="1:7" ht="45">
      <c r="A475" s="45" t="s">
        <v>181</v>
      </c>
      <c r="B475" s="50">
        <v>917</v>
      </c>
      <c r="C475" s="47">
        <v>1</v>
      </c>
      <c r="D475" s="47">
        <v>13</v>
      </c>
      <c r="E475" s="37" t="s">
        <v>180</v>
      </c>
      <c r="F475" s="36" t="s">
        <v>0</v>
      </c>
      <c r="G475" s="44">
        <v>88.5</v>
      </c>
    </row>
    <row r="476" spans="1:7" ht="45">
      <c r="A476" s="45" t="s">
        <v>166</v>
      </c>
      <c r="B476" s="50">
        <v>917</v>
      </c>
      <c r="C476" s="47">
        <v>1</v>
      </c>
      <c r="D476" s="47">
        <v>13</v>
      </c>
      <c r="E476" s="37" t="s">
        <v>165</v>
      </c>
      <c r="F476" s="36" t="s">
        <v>0</v>
      </c>
      <c r="G476" s="44">
        <v>33.5</v>
      </c>
    </row>
    <row r="477" spans="1:7" ht="60">
      <c r="A477" s="45" t="s">
        <v>164</v>
      </c>
      <c r="B477" s="50">
        <v>917</v>
      </c>
      <c r="C477" s="47">
        <v>1</v>
      </c>
      <c r="D477" s="47">
        <v>13</v>
      </c>
      <c r="E477" s="37" t="s">
        <v>163</v>
      </c>
      <c r="F477" s="36" t="s">
        <v>0</v>
      </c>
      <c r="G477" s="44">
        <v>33.5</v>
      </c>
    </row>
    <row r="478" spans="1:7" ht="18" customHeight="1">
      <c r="A478" s="45" t="s">
        <v>162</v>
      </c>
      <c r="B478" s="50">
        <v>917</v>
      </c>
      <c r="C478" s="47">
        <v>1</v>
      </c>
      <c r="D478" s="47">
        <v>13</v>
      </c>
      <c r="E478" s="37" t="s">
        <v>161</v>
      </c>
      <c r="F478" s="36" t="s">
        <v>0</v>
      </c>
      <c r="G478" s="44">
        <v>30.5</v>
      </c>
    </row>
    <row r="479" spans="1:7" ht="30">
      <c r="A479" s="45" t="s">
        <v>4</v>
      </c>
      <c r="B479" s="50">
        <v>917</v>
      </c>
      <c r="C479" s="47">
        <v>1</v>
      </c>
      <c r="D479" s="47">
        <v>13</v>
      </c>
      <c r="E479" s="37" t="s">
        <v>161</v>
      </c>
      <c r="F479" s="36" t="s">
        <v>1</v>
      </c>
      <c r="G479" s="44">
        <v>30.5</v>
      </c>
    </row>
    <row r="480" spans="1:7">
      <c r="A480" s="45" t="s">
        <v>160</v>
      </c>
      <c r="B480" s="50">
        <v>917</v>
      </c>
      <c r="C480" s="47">
        <v>1</v>
      </c>
      <c r="D480" s="47">
        <v>13</v>
      </c>
      <c r="E480" s="37" t="s">
        <v>159</v>
      </c>
      <c r="F480" s="36" t="s">
        <v>0</v>
      </c>
      <c r="G480" s="44">
        <v>3</v>
      </c>
    </row>
    <row r="481" spans="1:7" ht="30">
      <c r="A481" s="45" t="s">
        <v>4</v>
      </c>
      <c r="B481" s="50">
        <v>917</v>
      </c>
      <c r="C481" s="47">
        <v>1</v>
      </c>
      <c r="D481" s="47">
        <v>13</v>
      </c>
      <c r="E481" s="37" t="s">
        <v>159</v>
      </c>
      <c r="F481" s="36" t="s">
        <v>1</v>
      </c>
      <c r="G481" s="44">
        <v>3</v>
      </c>
    </row>
    <row r="482" spans="1:7" ht="30">
      <c r="A482" s="45" t="s">
        <v>158</v>
      </c>
      <c r="B482" s="50">
        <v>917</v>
      </c>
      <c r="C482" s="47">
        <v>1</v>
      </c>
      <c r="D482" s="47">
        <v>13</v>
      </c>
      <c r="E482" s="37" t="s">
        <v>157</v>
      </c>
      <c r="F482" s="36" t="s">
        <v>0</v>
      </c>
      <c r="G482" s="44">
        <v>55</v>
      </c>
    </row>
    <row r="483" spans="1:7" ht="45">
      <c r="A483" s="45" t="s">
        <v>156</v>
      </c>
      <c r="B483" s="50">
        <v>917</v>
      </c>
      <c r="C483" s="47">
        <v>1</v>
      </c>
      <c r="D483" s="47">
        <v>13</v>
      </c>
      <c r="E483" s="37" t="s">
        <v>155</v>
      </c>
      <c r="F483" s="36" t="s">
        <v>0</v>
      </c>
      <c r="G483" s="44">
        <v>55</v>
      </c>
    </row>
    <row r="484" spans="1:7" ht="30" customHeight="1">
      <c r="A484" s="45" t="s">
        <v>154</v>
      </c>
      <c r="B484" s="50">
        <v>917</v>
      </c>
      <c r="C484" s="47">
        <v>1</v>
      </c>
      <c r="D484" s="47">
        <v>13</v>
      </c>
      <c r="E484" s="37" t="s">
        <v>153</v>
      </c>
      <c r="F484" s="36" t="s">
        <v>0</v>
      </c>
      <c r="G484" s="44">
        <v>25</v>
      </c>
    </row>
    <row r="485" spans="1:7" ht="30">
      <c r="A485" s="45" t="s">
        <v>4</v>
      </c>
      <c r="B485" s="50">
        <v>917</v>
      </c>
      <c r="C485" s="47">
        <v>1</v>
      </c>
      <c r="D485" s="47">
        <v>13</v>
      </c>
      <c r="E485" s="37" t="s">
        <v>153</v>
      </c>
      <c r="F485" s="36" t="s">
        <v>1</v>
      </c>
      <c r="G485" s="44">
        <v>25</v>
      </c>
    </row>
    <row r="486" spans="1:7" ht="30">
      <c r="A486" s="45" t="s">
        <v>152</v>
      </c>
      <c r="B486" s="50">
        <v>917</v>
      </c>
      <c r="C486" s="47">
        <v>1</v>
      </c>
      <c r="D486" s="47">
        <v>13</v>
      </c>
      <c r="E486" s="37" t="s">
        <v>151</v>
      </c>
      <c r="F486" s="36" t="s">
        <v>0</v>
      </c>
      <c r="G486" s="44">
        <v>15</v>
      </c>
    </row>
    <row r="487" spans="1:7" ht="30">
      <c r="A487" s="45" t="s">
        <v>4</v>
      </c>
      <c r="B487" s="50">
        <v>917</v>
      </c>
      <c r="C487" s="47">
        <v>1</v>
      </c>
      <c r="D487" s="47">
        <v>13</v>
      </c>
      <c r="E487" s="37" t="s">
        <v>151</v>
      </c>
      <c r="F487" s="36" t="s">
        <v>1</v>
      </c>
      <c r="G487" s="44">
        <v>15</v>
      </c>
    </row>
    <row r="488" spans="1:7" ht="59.25" customHeight="1">
      <c r="A488" s="45" t="s">
        <v>150</v>
      </c>
      <c r="B488" s="50">
        <v>917</v>
      </c>
      <c r="C488" s="47">
        <v>1</v>
      </c>
      <c r="D488" s="47">
        <v>13</v>
      </c>
      <c r="E488" s="37" t="s">
        <v>149</v>
      </c>
      <c r="F488" s="36" t="s">
        <v>0</v>
      </c>
      <c r="G488" s="44">
        <v>5</v>
      </c>
    </row>
    <row r="489" spans="1:7" ht="30">
      <c r="A489" s="45" t="s">
        <v>4</v>
      </c>
      <c r="B489" s="50">
        <v>917</v>
      </c>
      <c r="C489" s="47">
        <v>1</v>
      </c>
      <c r="D489" s="47">
        <v>13</v>
      </c>
      <c r="E489" s="37" t="s">
        <v>149</v>
      </c>
      <c r="F489" s="36" t="s">
        <v>1</v>
      </c>
      <c r="G489" s="44">
        <v>5</v>
      </c>
    </row>
    <row r="490" spans="1:7" ht="45">
      <c r="A490" s="45" t="s">
        <v>148</v>
      </c>
      <c r="B490" s="50">
        <v>917</v>
      </c>
      <c r="C490" s="47">
        <v>1</v>
      </c>
      <c r="D490" s="47">
        <v>13</v>
      </c>
      <c r="E490" s="37" t="s">
        <v>146</v>
      </c>
      <c r="F490" s="36" t="s">
        <v>0</v>
      </c>
      <c r="G490" s="44">
        <v>10</v>
      </c>
    </row>
    <row r="491" spans="1:7" ht="30">
      <c r="A491" s="45" t="s">
        <v>4</v>
      </c>
      <c r="B491" s="50">
        <v>917</v>
      </c>
      <c r="C491" s="47">
        <v>1</v>
      </c>
      <c r="D491" s="47">
        <v>13</v>
      </c>
      <c r="E491" s="37" t="s">
        <v>146</v>
      </c>
      <c r="F491" s="36" t="s">
        <v>1</v>
      </c>
      <c r="G491" s="44">
        <v>10</v>
      </c>
    </row>
    <row r="492" spans="1:7">
      <c r="A492" s="45" t="s">
        <v>496</v>
      </c>
      <c r="B492" s="50">
        <v>917</v>
      </c>
      <c r="C492" s="47">
        <v>2</v>
      </c>
      <c r="D492" s="47">
        <v>0</v>
      </c>
      <c r="E492" s="37" t="s">
        <v>0</v>
      </c>
      <c r="F492" s="36" t="s">
        <v>0</v>
      </c>
      <c r="G492" s="44">
        <v>409.1</v>
      </c>
    </row>
    <row r="493" spans="1:7">
      <c r="A493" s="45" t="s">
        <v>3</v>
      </c>
      <c r="B493" s="50">
        <v>917</v>
      </c>
      <c r="C493" s="47">
        <v>2</v>
      </c>
      <c r="D493" s="47">
        <v>4</v>
      </c>
      <c r="E493" s="37" t="s">
        <v>0</v>
      </c>
      <c r="F493" s="36" t="s">
        <v>0</v>
      </c>
      <c r="G493" s="44">
        <v>409.1</v>
      </c>
    </row>
    <row r="494" spans="1:7">
      <c r="A494" s="45" t="s">
        <v>42</v>
      </c>
      <c r="B494" s="50">
        <v>917</v>
      </c>
      <c r="C494" s="47">
        <v>2</v>
      </c>
      <c r="D494" s="47">
        <v>4</v>
      </c>
      <c r="E494" s="37" t="s">
        <v>41</v>
      </c>
      <c r="F494" s="36" t="s">
        <v>0</v>
      </c>
      <c r="G494" s="44">
        <v>409.1</v>
      </c>
    </row>
    <row r="495" spans="1:7" ht="30">
      <c r="A495" s="45" t="s">
        <v>7</v>
      </c>
      <c r="B495" s="50">
        <v>917</v>
      </c>
      <c r="C495" s="47">
        <v>2</v>
      </c>
      <c r="D495" s="47">
        <v>4</v>
      </c>
      <c r="E495" s="37" t="s">
        <v>6</v>
      </c>
      <c r="F495" s="36" t="s">
        <v>0</v>
      </c>
      <c r="G495" s="44">
        <v>409.1</v>
      </c>
    </row>
    <row r="496" spans="1:7" ht="60">
      <c r="A496" s="45" t="s">
        <v>5</v>
      </c>
      <c r="B496" s="50">
        <v>917</v>
      </c>
      <c r="C496" s="47">
        <v>2</v>
      </c>
      <c r="D496" s="47">
        <v>4</v>
      </c>
      <c r="E496" s="37" t="s">
        <v>2</v>
      </c>
      <c r="F496" s="36" t="s">
        <v>0</v>
      </c>
      <c r="G496" s="44">
        <v>409.1</v>
      </c>
    </row>
    <row r="497" spans="1:7" ht="30">
      <c r="A497" s="45" t="s">
        <v>4</v>
      </c>
      <c r="B497" s="50">
        <v>917</v>
      </c>
      <c r="C497" s="47">
        <v>2</v>
      </c>
      <c r="D497" s="47">
        <v>4</v>
      </c>
      <c r="E497" s="37" t="s">
        <v>2</v>
      </c>
      <c r="F497" s="36" t="s">
        <v>1</v>
      </c>
      <c r="G497" s="44">
        <v>409.1</v>
      </c>
    </row>
    <row r="498" spans="1:7">
      <c r="A498" s="45" t="s">
        <v>492</v>
      </c>
      <c r="B498" s="50">
        <v>917</v>
      </c>
      <c r="C498" s="47">
        <v>4</v>
      </c>
      <c r="D498" s="47">
        <v>0</v>
      </c>
      <c r="E498" s="37" t="s">
        <v>0</v>
      </c>
      <c r="F498" s="36" t="s">
        <v>0</v>
      </c>
      <c r="G498" s="44">
        <v>552.5</v>
      </c>
    </row>
    <row r="499" spans="1:7">
      <c r="A499" s="45" t="s">
        <v>344</v>
      </c>
      <c r="B499" s="50">
        <v>917</v>
      </c>
      <c r="C499" s="47">
        <v>4</v>
      </c>
      <c r="D499" s="47">
        <v>5</v>
      </c>
      <c r="E499" s="37" t="s">
        <v>0</v>
      </c>
      <c r="F499" s="36" t="s">
        <v>0</v>
      </c>
      <c r="G499" s="44">
        <v>542.5</v>
      </c>
    </row>
    <row r="500" spans="1:7" ht="45">
      <c r="A500" s="45" t="s">
        <v>368</v>
      </c>
      <c r="B500" s="50">
        <v>917</v>
      </c>
      <c r="C500" s="47">
        <v>4</v>
      </c>
      <c r="D500" s="47">
        <v>5</v>
      </c>
      <c r="E500" s="37" t="s">
        <v>367</v>
      </c>
      <c r="F500" s="36" t="s">
        <v>0</v>
      </c>
      <c r="G500" s="44">
        <v>542.5</v>
      </c>
    </row>
    <row r="501" spans="1:7" ht="45">
      <c r="A501" s="45" t="s">
        <v>354</v>
      </c>
      <c r="B501" s="50">
        <v>917</v>
      </c>
      <c r="C501" s="47">
        <v>4</v>
      </c>
      <c r="D501" s="47">
        <v>5</v>
      </c>
      <c r="E501" s="37" t="s">
        <v>353</v>
      </c>
      <c r="F501" s="36" t="s">
        <v>0</v>
      </c>
      <c r="G501" s="44">
        <v>542.5</v>
      </c>
    </row>
    <row r="502" spans="1:7" ht="30">
      <c r="A502" s="45" t="s">
        <v>347</v>
      </c>
      <c r="B502" s="50">
        <v>917</v>
      </c>
      <c r="C502" s="47">
        <v>4</v>
      </c>
      <c r="D502" s="47">
        <v>5</v>
      </c>
      <c r="E502" s="37" t="s">
        <v>346</v>
      </c>
      <c r="F502" s="36" t="s">
        <v>0</v>
      </c>
      <c r="G502" s="44">
        <v>542.5</v>
      </c>
    </row>
    <row r="503" spans="1:7" ht="60">
      <c r="A503" s="45" t="s">
        <v>345</v>
      </c>
      <c r="B503" s="50">
        <v>917</v>
      </c>
      <c r="C503" s="47">
        <v>4</v>
      </c>
      <c r="D503" s="47">
        <v>5</v>
      </c>
      <c r="E503" s="37" t="s">
        <v>343</v>
      </c>
      <c r="F503" s="36" t="s">
        <v>0</v>
      </c>
      <c r="G503" s="44">
        <v>542.5</v>
      </c>
    </row>
    <row r="504" spans="1:7" ht="30">
      <c r="A504" s="45" t="s">
        <v>4</v>
      </c>
      <c r="B504" s="50">
        <v>917</v>
      </c>
      <c r="C504" s="47">
        <v>4</v>
      </c>
      <c r="D504" s="47">
        <v>5</v>
      </c>
      <c r="E504" s="37" t="s">
        <v>343</v>
      </c>
      <c r="F504" s="36" t="s">
        <v>1</v>
      </c>
      <c r="G504" s="44">
        <v>542.5</v>
      </c>
    </row>
    <row r="505" spans="1:7">
      <c r="A505" s="45" t="s">
        <v>183</v>
      </c>
      <c r="B505" s="50">
        <v>917</v>
      </c>
      <c r="C505" s="47">
        <v>4</v>
      </c>
      <c r="D505" s="47">
        <v>12</v>
      </c>
      <c r="E505" s="37" t="s">
        <v>0</v>
      </c>
      <c r="F505" s="36" t="s">
        <v>0</v>
      </c>
      <c r="G505" s="44">
        <v>10</v>
      </c>
    </row>
    <row r="506" spans="1:7" ht="45">
      <c r="A506" s="45" t="s">
        <v>238</v>
      </c>
      <c r="B506" s="50">
        <v>917</v>
      </c>
      <c r="C506" s="47">
        <v>4</v>
      </c>
      <c r="D506" s="47">
        <v>12</v>
      </c>
      <c r="E506" s="37" t="s">
        <v>237</v>
      </c>
      <c r="F506" s="36" t="s">
        <v>0</v>
      </c>
      <c r="G506" s="44">
        <v>10</v>
      </c>
    </row>
    <row r="507" spans="1:7" ht="30">
      <c r="A507" s="45" t="s">
        <v>188</v>
      </c>
      <c r="B507" s="50">
        <v>917</v>
      </c>
      <c r="C507" s="47">
        <v>4</v>
      </c>
      <c r="D507" s="47">
        <v>12</v>
      </c>
      <c r="E507" s="37" t="s">
        <v>187</v>
      </c>
      <c r="F507" s="36" t="s">
        <v>0</v>
      </c>
      <c r="G507" s="44">
        <v>10</v>
      </c>
    </row>
    <row r="508" spans="1:7" ht="45">
      <c r="A508" s="45" t="s">
        <v>186</v>
      </c>
      <c r="B508" s="50">
        <v>917</v>
      </c>
      <c r="C508" s="47">
        <v>4</v>
      </c>
      <c r="D508" s="47">
        <v>12</v>
      </c>
      <c r="E508" s="37" t="s">
        <v>185</v>
      </c>
      <c r="F508" s="36" t="s">
        <v>0</v>
      </c>
      <c r="G508" s="44">
        <v>10</v>
      </c>
    </row>
    <row r="509" spans="1:7">
      <c r="A509" s="45" t="s">
        <v>184</v>
      </c>
      <c r="B509" s="50">
        <v>917</v>
      </c>
      <c r="C509" s="47">
        <v>4</v>
      </c>
      <c r="D509" s="47">
        <v>12</v>
      </c>
      <c r="E509" s="37" t="s">
        <v>182</v>
      </c>
      <c r="F509" s="36" t="s">
        <v>0</v>
      </c>
      <c r="G509" s="44">
        <v>10</v>
      </c>
    </row>
    <row r="510" spans="1:7" ht="30">
      <c r="A510" s="45" t="s">
        <v>4</v>
      </c>
      <c r="B510" s="50">
        <v>917</v>
      </c>
      <c r="C510" s="47">
        <v>4</v>
      </c>
      <c r="D510" s="47">
        <v>12</v>
      </c>
      <c r="E510" s="37" t="s">
        <v>182</v>
      </c>
      <c r="F510" s="36" t="s">
        <v>1</v>
      </c>
      <c r="G510" s="44">
        <v>10</v>
      </c>
    </row>
    <row r="511" spans="1:7">
      <c r="A511" s="45" t="s">
        <v>489</v>
      </c>
      <c r="B511" s="50">
        <v>917</v>
      </c>
      <c r="C511" s="47">
        <v>7</v>
      </c>
      <c r="D511" s="47">
        <v>0</v>
      </c>
      <c r="E511" s="37" t="s">
        <v>0</v>
      </c>
      <c r="F511" s="36" t="s">
        <v>0</v>
      </c>
      <c r="G511" s="44">
        <v>594.20000000000005</v>
      </c>
    </row>
    <row r="512" spans="1:7" ht="30">
      <c r="A512" s="45" t="s">
        <v>69</v>
      </c>
      <c r="B512" s="50">
        <v>917</v>
      </c>
      <c r="C512" s="47">
        <v>7</v>
      </c>
      <c r="D512" s="47">
        <v>5</v>
      </c>
      <c r="E512" s="37" t="s">
        <v>0</v>
      </c>
      <c r="F512" s="36" t="s">
        <v>0</v>
      </c>
      <c r="G512" s="44">
        <v>106.2</v>
      </c>
    </row>
    <row r="513" spans="1:7" ht="45">
      <c r="A513" s="45" t="s">
        <v>238</v>
      </c>
      <c r="B513" s="50">
        <v>917</v>
      </c>
      <c r="C513" s="47">
        <v>7</v>
      </c>
      <c r="D513" s="47">
        <v>5</v>
      </c>
      <c r="E513" s="37" t="s">
        <v>237</v>
      </c>
      <c r="F513" s="36" t="s">
        <v>0</v>
      </c>
      <c r="G513" s="44">
        <v>99</v>
      </c>
    </row>
    <row r="514" spans="1:7" ht="30">
      <c r="A514" s="45" t="s">
        <v>236</v>
      </c>
      <c r="B514" s="50">
        <v>917</v>
      </c>
      <c r="C514" s="47">
        <v>7</v>
      </c>
      <c r="D514" s="47">
        <v>5</v>
      </c>
      <c r="E514" s="37" t="s">
        <v>235</v>
      </c>
      <c r="F514" s="36" t="s">
        <v>0</v>
      </c>
      <c r="G514" s="44">
        <v>99</v>
      </c>
    </row>
    <row r="515" spans="1:7" ht="45">
      <c r="A515" s="45" t="s">
        <v>234</v>
      </c>
      <c r="B515" s="50">
        <v>917</v>
      </c>
      <c r="C515" s="47">
        <v>7</v>
      </c>
      <c r="D515" s="47">
        <v>5</v>
      </c>
      <c r="E515" s="37" t="s">
        <v>233</v>
      </c>
      <c r="F515" s="36" t="s">
        <v>0</v>
      </c>
      <c r="G515" s="44">
        <v>99</v>
      </c>
    </row>
    <row r="516" spans="1:7" ht="30">
      <c r="A516" s="45" t="s">
        <v>232</v>
      </c>
      <c r="B516" s="50">
        <v>917</v>
      </c>
      <c r="C516" s="47">
        <v>7</v>
      </c>
      <c r="D516" s="47">
        <v>5</v>
      </c>
      <c r="E516" s="37" t="s">
        <v>231</v>
      </c>
      <c r="F516" s="36" t="s">
        <v>0</v>
      </c>
      <c r="G516" s="44">
        <v>10</v>
      </c>
    </row>
    <row r="517" spans="1:7" ht="30">
      <c r="A517" s="45" t="s">
        <v>4</v>
      </c>
      <c r="B517" s="50">
        <v>917</v>
      </c>
      <c r="C517" s="47">
        <v>7</v>
      </c>
      <c r="D517" s="47">
        <v>5</v>
      </c>
      <c r="E517" s="37" t="s">
        <v>231</v>
      </c>
      <c r="F517" s="36" t="s">
        <v>1</v>
      </c>
      <c r="G517" s="44">
        <v>10</v>
      </c>
    </row>
    <row r="518" spans="1:7" ht="30">
      <c r="A518" s="45" t="s">
        <v>230</v>
      </c>
      <c r="B518" s="50">
        <v>917</v>
      </c>
      <c r="C518" s="47">
        <v>7</v>
      </c>
      <c r="D518" s="47">
        <v>5</v>
      </c>
      <c r="E518" s="37" t="s">
        <v>229</v>
      </c>
      <c r="F518" s="36" t="s">
        <v>0</v>
      </c>
      <c r="G518" s="44">
        <v>77</v>
      </c>
    </row>
    <row r="519" spans="1:7" ht="30">
      <c r="A519" s="45" t="s">
        <v>4</v>
      </c>
      <c r="B519" s="50">
        <v>917</v>
      </c>
      <c r="C519" s="47">
        <v>7</v>
      </c>
      <c r="D519" s="47">
        <v>5</v>
      </c>
      <c r="E519" s="37" t="s">
        <v>229</v>
      </c>
      <c r="F519" s="36" t="s">
        <v>1</v>
      </c>
      <c r="G519" s="44">
        <v>77</v>
      </c>
    </row>
    <row r="520" spans="1:7" ht="45">
      <c r="A520" s="45" t="s">
        <v>228</v>
      </c>
      <c r="B520" s="50">
        <v>917</v>
      </c>
      <c r="C520" s="47">
        <v>7</v>
      </c>
      <c r="D520" s="47">
        <v>5</v>
      </c>
      <c r="E520" s="37" t="s">
        <v>227</v>
      </c>
      <c r="F520" s="36" t="s">
        <v>0</v>
      </c>
      <c r="G520" s="44">
        <v>12</v>
      </c>
    </row>
    <row r="521" spans="1:7" ht="30">
      <c r="A521" s="45" t="s">
        <v>4</v>
      </c>
      <c r="B521" s="50">
        <v>917</v>
      </c>
      <c r="C521" s="47">
        <v>7</v>
      </c>
      <c r="D521" s="47">
        <v>5</v>
      </c>
      <c r="E521" s="37" t="s">
        <v>227</v>
      </c>
      <c r="F521" s="36" t="s">
        <v>1</v>
      </c>
      <c r="G521" s="44">
        <v>12</v>
      </c>
    </row>
    <row r="522" spans="1:7" ht="45">
      <c r="A522" s="45" t="s">
        <v>138</v>
      </c>
      <c r="B522" s="50">
        <v>917</v>
      </c>
      <c r="C522" s="47">
        <v>7</v>
      </c>
      <c r="D522" s="47">
        <v>5</v>
      </c>
      <c r="E522" s="37" t="s">
        <v>137</v>
      </c>
      <c r="F522" s="36" t="s">
        <v>0</v>
      </c>
      <c r="G522" s="44">
        <v>7.2</v>
      </c>
    </row>
    <row r="523" spans="1:7" ht="45">
      <c r="A523" s="45" t="s">
        <v>124</v>
      </c>
      <c r="B523" s="50">
        <v>917</v>
      </c>
      <c r="C523" s="47">
        <v>7</v>
      </c>
      <c r="D523" s="47">
        <v>5</v>
      </c>
      <c r="E523" s="37" t="s">
        <v>123</v>
      </c>
      <c r="F523" s="36" t="s">
        <v>0</v>
      </c>
      <c r="G523" s="44">
        <v>7.2</v>
      </c>
    </row>
    <row r="524" spans="1:7" ht="30">
      <c r="A524" s="45" t="s">
        <v>122</v>
      </c>
      <c r="B524" s="50">
        <v>917</v>
      </c>
      <c r="C524" s="47">
        <v>7</v>
      </c>
      <c r="D524" s="47">
        <v>5</v>
      </c>
      <c r="E524" s="37" t="s">
        <v>121</v>
      </c>
      <c r="F524" s="36" t="s">
        <v>0</v>
      </c>
      <c r="G524" s="44">
        <v>7.2</v>
      </c>
    </row>
    <row r="525" spans="1:7" ht="45">
      <c r="A525" s="45" t="s">
        <v>114</v>
      </c>
      <c r="B525" s="50">
        <v>917</v>
      </c>
      <c r="C525" s="47">
        <v>7</v>
      </c>
      <c r="D525" s="47">
        <v>5</v>
      </c>
      <c r="E525" s="37" t="s">
        <v>113</v>
      </c>
      <c r="F525" s="36" t="s">
        <v>0</v>
      </c>
      <c r="G525" s="44">
        <v>7.2</v>
      </c>
    </row>
    <row r="526" spans="1:7" ht="30">
      <c r="A526" s="45" t="s">
        <v>4</v>
      </c>
      <c r="B526" s="50">
        <v>917</v>
      </c>
      <c r="C526" s="47">
        <v>7</v>
      </c>
      <c r="D526" s="47">
        <v>5</v>
      </c>
      <c r="E526" s="37" t="s">
        <v>113</v>
      </c>
      <c r="F526" s="36" t="s">
        <v>1</v>
      </c>
      <c r="G526" s="44">
        <v>7.2</v>
      </c>
    </row>
    <row r="527" spans="1:7">
      <c r="A527" s="45" t="s">
        <v>91</v>
      </c>
      <c r="B527" s="50">
        <v>917</v>
      </c>
      <c r="C527" s="47">
        <v>7</v>
      </c>
      <c r="D527" s="47">
        <v>7</v>
      </c>
      <c r="E527" s="37" t="s">
        <v>0</v>
      </c>
      <c r="F527" s="36" t="s">
        <v>0</v>
      </c>
      <c r="G527" s="44">
        <v>488</v>
      </c>
    </row>
    <row r="528" spans="1:7" ht="45">
      <c r="A528" s="45" t="s">
        <v>138</v>
      </c>
      <c r="B528" s="50">
        <v>917</v>
      </c>
      <c r="C528" s="47">
        <v>7</v>
      </c>
      <c r="D528" s="47">
        <v>7</v>
      </c>
      <c r="E528" s="37" t="s">
        <v>137</v>
      </c>
      <c r="F528" s="36" t="s">
        <v>0</v>
      </c>
      <c r="G528" s="44">
        <v>488</v>
      </c>
    </row>
    <row r="529" spans="1:7" ht="30">
      <c r="A529" s="45" t="s">
        <v>136</v>
      </c>
      <c r="B529" s="50">
        <v>917</v>
      </c>
      <c r="C529" s="47">
        <v>7</v>
      </c>
      <c r="D529" s="47">
        <v>7</v>
      </c>
      <c r="E529" s="37" t="s">
        <v>135</v>
      </c>
      <c r="F529" s="36" t="s">
        <v>0</v>
      </c>
      <c r="G529" s="44">
        <v>424</v>
      </c>
    </row>
    <row r="530" spans="1:7" ht="45">
      <c r="A530" s="45" t="s">
        <v>134</v>
      </c>
      <c r="B530" s="50">
        <v>917</v>
      </c>
      <c r="C530" s="47">
        <v>7</v>
      </c>
      <c r="D530" s="47">
        <v>7</v>
      </c>
      <c r="E530" s="37" t="s">
        <v>133</v>
      </c>
      <c r="F530" s="36" t="s">
        <v>0</v>
      </c>
      <c r="G530" s="44">
        <v>424</v>
      </c>
    </row>
    <row r="531" spans="1:7" ht="45">
      <c r="A531" s="45" t="s">
        <v>132</v>
      </c>
      <c r="B531" s="50">
        <v>917</v>
      </c>
      <c r="C531" s="47">
        <v>7</v>
      </c>
      <c r="D531" s="47">
        <v>7</v>
      </c>
      <c r="E531" s="37" t="s">
        <v>131</v>
      </c>
      <c r="F531" s="36" t="s">
        <v>0</v>
      </c>
      <c r="G531" s="44">
        <v>104</v>
      </c>
    </row>
    <row r="532" spans="1:7" ht="30">
      <c r="A532" s="45" t="s">
        <v>4</v>
      </c>
      <c r="B532" s="50">
        <v>917</v>
      </c>
      <c r="C532" s="47">
        <v>7</v>
      </c>
      <c r="D532" s="47">
        <v>7</v>
      </c>
      <c r="E532" s="37" t="s">
        <v>131</v>
      </c>
      <c r="F532" s="36" t="s">
        <v>1</v>
      </c>
      <c r="G532" s="44">
        <v>104</v>
      </c>
    </row>
    <row r="533" spans="1:7" ht="45">
      <c r="A533" s="45" t="s">
        <v>130</v>
      </c>
      <c r="B533" s="50">
        <v>917</v>
      </c>
      <c r="C533" s="47">
        <v>7</v>
      </c>
      <c r="D533" s="47">
        <v>7</v>
      </c>
      <c r="E533" s="37" t="s">
        <v>129</v>
      </c>
      <c r="F533" s="36" t="s">
        <v>0</v>
      </c>
      <c r="G533" s="44">
        <v>40</v>
      </c>
    </row>
    <row r="534" spans="1:7" ht="30">
      <c r="A534" s="45" t="s">
        <v>4</v>
      </c>
      <c r="B534" s="50">
        <v>917</v>
      </c>
      <c r="C534" s="47">
        <v>7</v>
      </c>
      <c r="D534" s="47">
        <v>7</v>
      </c>
      <c r="E534" s="37" t="s">
        <v>129</v>
      </c>
      <c r="F534" s="36" t="s">
        <v>1</v>
      </c>
      <c r="G534" s="44">
        <v>40</v>
      </c>
    </row>
    <row r="535" spans="1:7" ht="45">
      <c r="A535" s="45" t="s">
        <v>128</v>
      </c>
      <c r="B535" s="50">
        <v>917</v>
      </c>
      <c r="C535" s="47">
        <v>7</v>
      </c>
      <c r="D535" s="47">
        <v>7</v>
      </c>
      <c r="E535" s="37" t="s">
        <v>127</v>
      </c>
      <c r="F535" s="36" t="s">
        <v>0</v>
      </c>
      <c r="G535" s="44">
        <v>20</v>
      </c>
    </row>
    <row r="536" spans="1:7" ht="30">
      <c r="A536" s="45" t="s">
        <v>4</v>
      </c>
      <c r="B536" s="50">
        <v>917</v>
      </c>
      <c r="C536" s="47">
        <v>7</v>
      </c>
      <c r="D536" s="47">
        <v>7</v>
      </c>
      <c r="E536" s="37" t="s">
        <v>127</v>
      </c>
      <c r="F536" s="36" t="s">
        <v>1</v>
      </c>
      <c r="G536" s="44">
        <v>20</v>
      </c>
    </row>
    <row r="537" spans="1:7">
      <c r="A537" s="45" t="s">
        <v>126</v>
      </c>
      <c r="B537" s="50">
        <v>917</v>
      </c>
      <c r="C537" s="47">
        <v>7</v>
      </c>
      <c r="D537" s="47">
        <v>7</v>
      </c>
      <c r="E537" s="37" t="s">
        <v>125</v>
      </c>
      <c r="F537" s="36" t="s">
        <v>0</v>
      </c>
      <c r="G537" s="44">
        <v>260</v>
      </c>
    </row>
    <row r="538" spans="1:7" ht="30">
      <c r="A538" s="45" t="s">
        <v>4</v>
      </c>
      <c r="B538" s="50">
        <v>917</v>
      </c>
      <c r="C538" s="47">
        <v>7</v>
      </c>
      <c r="D538" s="47">
        <v>7</v>
      </c>
      <c r="E538" s="37" t="s">
        <v>125</v>
      </c>
      <c r="F538" s="36" t="s">
        <v>1</v>
      </c>
      <c r="G538" s="44">
        <v>260</v>
      </c>
    </row>
    <row r="539" spans="1:7" ht="60">
      <c r="A539" s="45" t="s">
        <v>96</v>
      </c>
      <c r="B539" s="50">
        <v>917</v>
      </c>
      <c r="C539" s="47">
        <v>7</v>
      </c>
      <c r="D539" s="47">
        <v>7</v>
      </c>
      <c r="E539" s="37" t="s">
        <v>95</v>
      </c>
      <c r="F539" s="36" t="s">
        <v>0</v>
      </c>
      <c r="G539" s="44">
        <v>64</v>
      </c>
    </row>
    <row r="540" spans="1:7" ht="45">
      <c r="A540" s="45" t="s">
        <v>94</v>
      </c>
      <c r="B540" s="50">
        <v>917</v>
      </c>
      <c r="C540" s="47">
        <v>7</v>
      </c>
      <c r="D540" s="47">
        <v>7</v>
      </c>
      <c r="E540" s="37" t="s">
        <v>93</v>
      </c>
      <c r="F540" s="36" t="s">
        <v>0</v>
      </c>
      <c r="G540" s="44">
        <v>64</v>
      </c>
    </row>
    <row r="541" spans="1:7" ht="30">
      <c r="A541" s="45" t="s">
        <v>92</v>
      </c>
      <c r="B541" s="50">
        <v>917</v>
      </c>
      <c r="C541" s="47">
        <v>7</v>
      </c>
      <c r="D541" s="47">
        <v>7</v>
      </c>
      <c r="E541" s="37" t="s">
        <v>90</v>
      </c>
      <c r="F541" s="36" t="s">
        <v>0</v>
      </c>
      <c r="G541" s="44">
        <v>64</v>
      </c>
    </row>
    <row r="542" spans="1:7" ht="30">
      <c r="A542" s="45" t="s">
        <v>4</v>
      </c>
      <c r="B542" s="50">
        <v>917</v>
      </c>
      <c r="C542" s="47">
        <v>7</v>
      </c>
      <c r="D542" s="47">
        <v>7</v>
      </c>
      <c r="E542" s="37" t="s">
        <v>90</v>
      </c>
      <c r="F542" s="36" t="s">
        <v>1</v>
      </c>
      <c r="G542" s="44">
        <v>64</v>
      </c>
    </row>
    <row r="543" spans="1:7">
      <c r="A543" s="45" t="s">
        <v>495</v>
      </c>
      <c r="B543" s="50">
        <v>917</v>
      </c>
      <c r="C543" s="47">
        <v>9</v>
      </c>
      <c r="D543" s="47">
        <v>0</v>
      </c>
      <c r="E543" s="37" t="s">
        <v>0</v>
      </c>
      <c r="F543" s="36" t="s">
        <v>0</v>
      </c>
      <c r="G543" s="44">
        <v>70</v>
      </c>
    </row>
    <row r="544" spans="1:7">
      <c r="A544" s="45" t="s">
        <v>80</v>
      </c>
      <c r="B544" s="50">
        <v>917</v>
      </c>
      <c r="C544" s="47">
        <v>9</v>
      </c>
      <c r="D544" s="47">
        <v>9</v>
      </c>
      <c r="E544" s="37" t="s">
        <v>0</v>
      </c>
      <c r="F544" s="36" t="s">
        <v>0</v>
      </c>
      <c r="G544" s="44">
        <v>70</v>
      </c>
    </row>
    <row r="545" spans="1:7" ht="45">
      <c r="A545" s="45" t="s">
        <v>89</v>
      </c>
      <c r="B545" s="50">
        <v>917</v>
      </c>
      <c r="C545" s="47">
        <v>9</v>
      </c>
      <c r="D545" s="47">
        <v>9</v>
      </c>
      <c r="E545" s="37" t="s">
        <v>88</v>
      </c>
      <c r="F545" s="36" t="s">
        <v>0</v>
      </c>
      <c r="G545" s="44">
        <v>70</v>
      </c>
    </row>
    <row r="546" spans="1:7" ht="45">
      <c r="A546" s="45" t="s">
        <v>89</v>
      </c>
      <c r="B546" s="50">
        <v>917</v>
      </c>
      <c r="C546" s="47">
        <v>9</v>
      </c>
      <c r="D546" s="47">
        <v>9</v>
      </c>
      <c r="E546" s="37" t="s">
        <v>88</v>
      </c>
      <c r="F546" s="36" t="s">
        <v>0</v>
      </c>
      <c r="G546" s="44">
        <v>70</v>
      </c>
    </row>
    <row r="547" spans="1:7" ht="45">
      <c r="A547" s="45" t="s">
        <v>87</v>
      </c>
      <c r="B547" s="50">
        <v>917</v>
      </c>
      <c r="C547" s="47">
        <v>9</v>
      </c>
      <c r="D547" s="47">
        <v>9</v>
      </c>
      <c r="E547" s="37" t="s">
        <v>86</v>
      </c>
      <c r="F547" s="36" t="s">
        <v>0</v>
      </c>
      <c r="G547" s="44">
        <v>70</v>
      </c>
    </row>
    <row r="548" spans="1:7" ht="45">
      <c r="A548" s="45" t="s">
        <v>85</v>
      </c>
      <c r="B548" s="50">
        <v>917</v>
      </c>
      <c r="C548" s="47">
        <v>9</v>
      </c>
      <c r="D548" s="47">
        <v>9</v>
      </c>
      <c r="E548" s="37" t="s">
        <v>83</v>
      </c>
      <c r="F548" s="36" t="s">
        <v>0</v>
      </c>
      <c r="G548" s="44">
        <v>50</v>
      </c>
    </row>
    <row r="549" spans="1:7">
      <c r="A549" s="45" t="s">
        <v>84</v>
      </c>
      <c r="B549" s="50">
        <v>917</v>
      </c>
      <c r="C549" s="47">
        <v>9</v>
      </c>
      <c r="D549" s="47">
        <v>9</v>
      </c>
      <c r="E549" s="37" t="s">
        <v>83</v>
      </c>
      <c r="F549" s="36" t="s">
        <v>82</v>
      </c>
      <c r="G549" s="44">
        <v>50</v>
      </c>
    </row>
    <row r="550" spans="1:7" ht="30">
      <c r="A550" s="45" t="s">
        <v>81</v>
      </c>
      <c r="B550" s="50">
        <v>917</v>
      </c>
      <c r="C550" s="47">
        <v>9</v>
      </c>
      <c r="D550" s="47">
        <v>9</v>
      </c>
      <c r="E550" s="37" t="s">
        <v>79</v>
      </c>
      <c r="F550" s="36" t="s">
        <v>0</v>
      </c>
      <c r="G550" s="44">
        <v>20</v>
      </c>
    </row>
    <row r="551" spans="1:7" ht="30">
      <c r="A551" s="45" t="s">
        <v>4</v>
      </c>
      <c r="B551" s="50">
        <v>917</v>
      </c>
      <c r="C551" s="47">
        <v>9</v>
      </c>
      <c r="D551" s="47">
        <v>9</v>
      </c>
      <c r="E551" s="37" t="s">
        <v>79</v>
      </c>
      <c r="F551" s="36" t="s">
        <v>1</v>
      </c>
      <c r="G551" s="44">
        <v>20</v>
      </c>
    </row>
    <row r="552" spans="1:7">
      <c r="A552" s="45" t="s">
        <v>488</v>
      </c>
      <c r="B552" s="50">
        <v>917</v>
      </c>
      <c r="C552" s="47">
        <v>10</v>
      </c>
      <c r="D552" s="47">
        <v>0</v>
      </c>
      <c r="E552" s="37" t="s">
        <v>0</v>
      </c>
      <c r="F552" s="36" t="s">
        <v>0</v>
      </c>
      <c r="G552" s="44">
        <v>5868</v>
      </c>
    </row>
    <row r="553" spans="1:7">
      <c r="A553" s="45" t="s">
        <v>223</v>
      </c>
      <c r="B553" s="50">
        <v>917</v>
      </c>
      <c r="C553" s="47">
        <v>10</v>
      </c>
      <c r="D553" s="47">
        <v>1</v>
      </c>
      <c r="E553" s="37" t="s">
        <v>0</v>
      </c>
      <c r="F553" s="36" t="s">
        <v>0</v>
      </c>
      <c r="G553" s="44">
        <v>4962.3999999999996</v>
      </c>
    </row>
    <row r="554" spans="1:7" ht="45">
      <c r="A554" s="45" t="s">
        <v>238</v>
      </c>
      <c r="B554" s="50">
        <v>917</v>
      </c>
      <c r="C554" s="47">
        <v>10</v>
      </c>
      <c r="D554" s="47">
        <v>1</v>
      </c>
      <c r="E554" s="37" t="s">
        <v>237</v>
      </c>
      <c r="F554" s="36" t="s">
        <v>0</v>
      </c>
      <c r="G554" s="44">
        <v>4962.3999999999996</v>
      </c>
    </row>
    <row r="555" spans="1:7" ht="30">
      <c r="A555" s="45" t="s">
        <v>236</v>
      </c>
      <c r="B555" s="50">
        <v>917</v>
      </c>
      <c r="C555" s="47">
        <v>10</v>
      </c>
      <c r="D555" s="47">
        <v>1</v>
      </c>
      <c r="E555" s="37" t="s">
        <v>235</v>
      </c>
      <c r="F555" s="36" t="s">
        <v>0</v>
      </c>
      <c r="G555" s="44">
        <v>4962.3999999999996</v>
      </c>
    </row>
    <row r="556" spans="1:7" ht="30">
      <c r="A556" s="45" t="s">
        <v>226</v>
      </c>
      <c r="B556" s="50">
        <v>917</v>
      </c>
      <c r="C556" s="47">
        <v>10</v>
      </c>
      <c r="D556" s="47">
        <v>1</v>
      </c>
      <c r="E556" s="37" t="s">
        <v>225</v>
      </c>
      <c r="F556" s="36" t="s">
        <v>0</v>
      </c>
      <c r="G556" s="44">
        <v>4962.3999999999996</v>
      </c>
    </row>
    <row r="557" spans="1:7" ht="90">
      <c r="A557" s="45" t="s">
        <v>224</v>
      </c>
      <c r="B557" s="50">
        <v>917</v>
      </c>
      <c r="C557" s="47">
        <v>10</v>
      </c>
      <c r="D557" s="47">
        <v>1</v>
      </c>
      <c r="E557" s="37" t="s">
        <v>222</v>
      </c>
      <c r="F557" s="36" t="s">
        <v>0</v>
      </c>
      <c r="G557" s="44">
        <v>4962.3999999999996</v>
      </c>
    </row>
    <row r="558" spans="1:7">
      <c r="A558" s="45" t="s">
        <v>84</v>
      </c>
      <c r="B558" s="50">
        <v>917</v>
      </c>
      <c r="C558" s="47">
        <v>10</v>
      </c>
      <c r="D558" s="47">
        <v>1</v>
      </c>
      <c r="E558" s="37" t="s">
        <v>222</v>
      </c>
      <c r="F558" s="36" t="s">
        <v>82</v>
      </c>
      <c r="G558" s="44">
        <v>4962.3999999999996</v>
      </c>
    </row>
    <row r="559" spans="1:7">
      <c r="A559" s="45" t="s">
        <v>98</v>
      </c>
      <c r="B559" s="50">
        <v>917</v>
      </c>
      <c r="C559" s="47">
        <v>10</v>
      </c>
      <c r="D559" s="47">
        <v>3</v>
      </c>
      <c r="E559" s="37" t="s">
        <v>0</v>
      </c>
      <c r="F559" s="36" t="s">
        <v>0</v>
      </c>
      <c r="G559" s="44">
        <v>800.6</v>
      </c>
    </row>
    <row r="560" spans="1:7" ht="45">
      <c r="A560" s="45" t="s">
        <v>138</v>
      </c>
      <c r="B560" s="50">
        <v>917</v>
      </c>
      <c r="C560" s="47">
        <v>10</v>
      </c>
      <c r="D560" s="47">
        <v>3</v>
      </c>
      <c r="E560" s="37" t="s">
        <v>137</v>
      </c>
      <c r="F560" s="36" t="s">
        <v>0</v>
      </c>
      <c r="G560" s="44">
        <v>800.6</v>
      </c>
    </row>
    <row r="561" spans="1:7" ht="30">
      <c r="A561" s="45" t="s">
        <v>105</v>
      </c>
      <c r="B561" s="50">
        <v>917</v>
      </c>
      <c r="C561" s="47">
        <v>10</v>
      </c>
      <c r="D561" s="47">
        <v>3</v>
      </c>
      <c r="E561" s="37" t="s">
        <v>104</v>
      </c>
      <c r="F561" s="36" t="s">
        <v>0</v>
      </c>
      <c r="G561" s="44">
        <v>800.6</v>
      </c>
    </row>
    <row r="562" spans="1:7" ht="30">
      <c r="A562" s="45" t="s">
        <v>103</v>
      </c>
      <c r="B562" s="50">
        <v>917</v>
      </c>
      <c r="C562" s="47">
        <v>10</v>
      </c>
      <c r="D562" s="47">
        <v>3</v>
      </c>
      <c r="E562" s="37" t="s">
        <v>102</v>
      </c>
      <c r="F562" s="36" t="s">
        <v>0</v>
      </c>
      <c r="G562" s="44">
        <v>800.6</v>
      </c>
    </row>
    <row r="563" spans="1:7" ht="46.5" customHeight="1">
      <c r="A563" s="45" t="s">
        <v>101</v>
      </c>
      <c r="B563" s="50">
        <v>917</v>
      </c>
      <c r="C563" s="47">
        <v>10</v>
      </c>
      <c r="D563" s="47">
        <v>3</v>
      </c>
      <c r="E563" s="37" t="s">
        <v>100</v>
      </c>
      <c r="F563" s="36" t="s">
        <v>0</v>
      </c>
      <c r="G563" s="44">
        <v>23</v>
      </c>
    </row>
    <row r="564" spans="1:7">
      <c r="A564" s="45" t="s">
        <v>84</v>
      </c>
      <c r="B564" s="50">
        <v>917</v>
      </c>
      <c r="C564" s="47">
        <v>10</v>
      </c>
      <c r="D564" s="47">
        <v>3</v>
      </c>
      <c r="E564" s="37" t="s">
        <v>100</v>
      </c>
      <c r="F564" s="36" t="s">
        <v>82</v>
      </c>
      <c r="G564" s="44">
        <v>23</v>
      </c>
    </row>
    <row r="565" spans="1:7" ht="30">
      <c r="A565" s="45" t="s">
        <v>99</v>
      </c>
      <c r="B565" s="50">
        <v>917</v>
      </c>
      <c r="C565" s="47">
        <v>10</v>
      </c>
      <c r="D565" s="47">
        <v>3</v>
      </c>
      <c r="E565" s="37" t="s">
        <v>97</v>
      </c>
      <c r="F565" s="36" t="s">
        <v>0</v>
      </c>
      <c r="G565" s="44">
        <v>777.6</v>
      </c>
    </row>
    <row r="566" spans="1:7">
      <c r="A566" s="45" t="s">
        <v>84</v>
      </c>
      <c r="B566" s="50">
        <v>917</v>
      </c>
      <c r="C566" s="47">
        <v>10</v>
      </c>
      <c r="D566" s="47">
        <v>3</v>
      </c>
      <c r="E566" s="37" t="s">
        <v>97</v>
      </c>
      <c r="F566" s="36" t="s">
        <v>82</v>
      </c>
      <c r="G566" s="44">
        <v>777.6</v>
      </c>
    </row>
    <row r="567" spans="1:7">
      <c r="A567" s="45" t="s">
        <v>44</v>
      </c>
      <c r="B567" s="50">
        <v>917</v>
      </c>
      <c r="C567" s="47">
        <v>10</v>
      </c>
      <c r="D567" s="47">
        <v>6</v>
      </c>
      <c r="E567" s="37" t="s">
        <v>0</v>
      </c>
      <c r="F567" s="36" t="s">
        <v>0</v>
      </c>
      <c r="G567" s="44">
        <v>105</v>
      </c>
    </row>
    <row r="568" spans="1:7" ht="45">
      <c r="A568" s="45" t="s">
        <v>78</v>
      </c>
      <c r="B568" s="50">
        <v>917</v>
      </c>
      <c r="C568" s="47">
        <v>10</v>
      </c>
      <c r="D568" s="47">
        <v>6</v>
      </c>
      <c r="E568" s="37" t="s">
        <v>77</v>
      </c>
      <c r="F568" s="36" t="s">
        <v>0</v>
      </c>
      <c r="G568" s="44">
        <v>105</v>
      </c>
    </row>
    <row r="569" spans="1:7" ht="45">
      <c r="A569" s="45" t="s">
        <v>76</v>
      </c>
      <c r="B569" s="50">
        <v>917</v>
      </c>
      <c r="C569" s="47">
        <v>10</v>
      </c>
      <c r="D569" s="47">
        <v>6</v>
      </c>
      <c r="E569" s="37" t="s">
        <v>75</v>
      </c>
      <c r="F569" s="36" t="s">
        <v>0</v>
      </c>
      <c r="G569" s="44">
        <v>5</v>
      </c>
    </row>
    <row r="570" spans="1:7" ht="60">
      <c r="A570" s="45" t="s">
        <v>63</v>
      </c>
      <c r="B570" s="50">
        <v>917</v>
      </c>
      <c r="C570" s="47">
        <v>10</v>
      </c>
      <c r="D570" s="47">
        <v>6</v>
      </c>
      <c r="E570" s="37" t="s">
        <v>62</v>
      </c>
      <c r="F570" s="36" t="s">
        <v>0</v>
      </c>
      <c r="G570" s="44">
        <v>5</v>
      </c>
    </row>
    <row r="571" spans="1:7" ht="30">
      <c r="A571" s="45" t="s">
        <v>61</v>
      </c>
      <c r="B571" s="50">
        <v>917</v>
      </c>
      <c r="C571" s="47">
        <v>10</v>
      </c>
      <c r="D571" s="47">
        <v>6</v>
      </c>
      <c r="E571" s="37" t="s">
        <v>60</v>
      </c>
      <c r="F571" s="36" t="s">
        <v>0</v>
      </c>
      <c r="G571" s="44">
        <v>5</v>
      </c>
    </row>
    <row r="572" spans="1:7" ht="30">
      <c r="A572" s="45" t="s">
        <v>4</v>
      </c>
      <c r="B572" s="50">
        <v>917</v>
      </c>
      <c r="C572" s="47">
        <v>10</v>
      </c>
      <c r="D572" s="47">
        <v>6</v>
      </c>
      <c r="E572" s="37" t="s">
        <v>60</v>
      </c>
      <c r="F572" s="36" t="s">
        <v>1</v>
      </c>
      <c r="G572" s="44">
        <v>5</v>
      </c>
    </row>
    <row r="573" spans="1:7" ht="45">
      <c r="A573" s="45" t="s">
        <v>59</v>
      </c>
      <c r="B573" s="50">
        <v>917</v>
      </c>
      <c r="C573" s="47">
        <v>10</v>
      </c>
      <c r="D573" s="47">
        <v>6</v>
      </c>
      <c r="E573" s="37" t="s">
        <v>58</v>
      </c>
      <c r="F573" s="36" t="s">
        <v>0</v>
      </c>
      <c r="G573" s="44">
        <v>100</v>
      </c>
    </row>
    <row r="574" spans="1:7" ht="31.5" customHeight="1">
      <c r="A574" s="45" t="s">
        <v>57</v>
      </c>
      <c r="B574" s="50">
        <v>917</v>
      </c>
      <c r="C574" s="47">
        <v>10</v>
      </c>
      <c r="D574" s="47">
        <v>6</v>
      </c>
      <c r="E574" s="37" t="s">
        <v>56</v>
      </c>
      <c r="F574" s="36" t="s">
        <v>0</v>
      </c>
      <c r="G574" s="44">
        <v>100</v>
      </c>
    </row>
    <row r="575" spans="1:7" ht="30">
      <c r="A575" s="45" t="s">
        <v>55</v>
      </c>
      <c r="B575" s="50">
        <v>917</v>
      </c>
      <c r="C575" s="47">
        <v>10</v>
      </c>
      <c r="D575" s="47">
        <v>6</v>
      </c>
      <c r="E575" s="37" t="s">
        <v>54</v>
      </c>
      <c r="F575" s="36" t="s">
        <v>0</v>
      </c>
      <c r="G575" s="44">
        <v>5</v>
      </c>
    </row>
    <row r="576" spans="1:7" ht="30">
      <c r="A576" s="45" t="s">
        <v>4</v>
      </c>
      <c r="B576" s="50">
        <v>917</v>
      </c>
      <c r="C576" s="47">
        <v>10</v>
      </c>
      <c r="D576" s="47">
        <v>6</v>
      </c>
      <c r="E576" s="37" t="s">
        <v>54</v>
      </c>
      <c r="F576" s="36" t="s">
        <v>1</v>
      </c>
      <c r="G576" s="44">
        <v>5</v>
      </c>
    </row>
    <row r="577" spans="1:7" ht="30">
      <c r="A577" s="45" t="s">
        <v>53</v>
      </c>
      <c r="B577" s="50">
        <v>917</v>
      </c>
      <c r="C577" s="47">
        <v>10</v>
      </c>
      <c r="D577" s="47">
        <v>6</v>
      </c>
      <c r="E577" s="37" t="s">
        <v>52</v>
      </c>
      <c r="F577" s="36" t="s">
        <v>0</v>
      </c>
      <c r="G577" s="44">
        <v>13</v>
      </c>
    </row>
    <row r="578" spans="1:7" ht="30">
      <c r="A578" s="45" t="s">
        <v>4</v>
      </c>
      <c r="B578" s="50">
        <v>917</v>
      </c>
      <c r="C578" s="47">
        <v>10</v>
      </c>
      <c r="D578" s="47">
        <v>6</v>
      </c>
      <c r="E578" s="37" t="s">
        <v>52</v>
      </c>
      <c r="F578" s="36" t="s">
        <v>1</v>
      </c>
      <c r="G578" s="44">
        <v>13</v>
      </c>
    </row>
    <row r="579" spans="1:7" ht="30">
      <c r="A579" s="45" t="s">
        <v>51</v>
      </c>
      <c r="B579" s="50">
        <v>917</v>
      </c>
      <c r="C579" s="47">
        <v>10</v>
      </c>
      <c r="D579" s="47">
        <v>6</v>
      </c>
      <c r="E579" s="37" t="s">
        <v>50</v>
      </c>
      <c r="F579" s="36" t="s">
        <v>0</v>
      </c>
      <c r="G579" s="44">
        <v>30</v>
      </c>
    </row>
    <row r="580" spans="1:7" ht="30">
      <c r="A580" s="45" t="s">
        <v>4</v>
      </c>
      <c r="B580" s="50">
        <v>917</v>
      </c>
      <c r="C580" s="47">
        <v>10</v>
      </c>
      <c r="D580" s="47">
        <v>6</v>
      </c>
      <c r="E580" s="37" t="s">
        <v>50</v>
      </c>
      <c r="F580" s="36" t="s">
        <v>1</v>
      </c>
      <c r="G580" s="44">
        <v>30</v>
      </c>
    </row>
    <row r="581" spans="1:7" ht="30">
      <c r="A581" s="45" t="s">
        <v>49</v>
      </c>
      <c r="B581" s="50">
        <v>917</v>
      </c>
      <c r="C581" s="47">
        <v>10</v>
      </c>
      <c r="D581" s="47">
        <v>6</v>
      </c>
      <c r="E581" s="37" t="s">
        <v>48</v>
      </c>
      <c r="F581" s="36" t="s">
        <v>0</v>
      </c>
      <c r="G581" s="44">
        <v>39</v>
      </c>
    </row>
    <row r="582" spans="1:7" ht="30">
      <c r="A582" s="45" t="s">
        <v>4</v>
      </c>
      <c r="B582" s="50">
        <v>917</v>
      </c>
      <c r="C582" s="47">
        <v>10</v>
      </c>
      <c r="D582" s="47">
        <v>6</v>
      </c>
      <c r="E582" s="37" t="s">
        <v>48</v>
      </c>
      <c r="F582" s="36" t="s">
        <v>1</v>
      </c>
      <c r="G582" s="44">
        <v>39</v>
      </c>
    </row>
    <row r="583" spans="1:7">
      <c r="A583" s="45" t="s">
        <v>47</v>
      </c>
      <c r="B583" s="50">
        <v>917</v>
      </c>
      <c r="C583" s="47">
        <v>10</v>
      </c>
      <c r="D583" s="47">
        <v>6</v>
      </c>
      <c r="E583" s="37" t="s">
        <v>46</v>
      </c>
      <c r="F583" s="36" t="s">
        <v>0</v>
      </c>
      <c r="G583" s="44">
        <v>2</v>
      </c>
    </row>
    <row r="584" spans="1:7" ht="30">
      <c r="A584" s="45" t="s">
        <v>4</v>
      </c>
      <c r="B584" s="50">
        <v>917</v>
      </c>
      <c r="C584" s="47">
        <v>10</v>
      </c>
      <c r="D584" s="47">
        <v>6</v>
      </c>
      <c r="E584" s="37" t="s">
        <v>46</v>
      </c>
      <c r="F584" s="36" t="s">
        <v>1</v>
      </c>
      <c r="G584" s="44">
        <v>2</v>
      </c>
    </row>
    <row r="585" spans="1:7" ht="30">
      <c r="A585" s="45" t="s">
        <v>45</v>
      </c>
      <c r="B585" s="50">
        <v>917</v>
      </c>
      <c r="C585" s="47">
        <v>10</v>
      </c>
      <c r="D585" s="47">
        <v>6</v>
      </c>
      <c r="E585" s="37" t="s">
        <v>43</v>
      </c>
      <c r="F585" s="36" t="s">
        <v>0</v>
      </c>
      <c r="G585" s="44">
        <v>11</v>
      </c>
    </row>
    <row r="586" spans="1:7" ht="30">
      <c r="A586" s="45" t="s">
        <v>4</v>
      </c>
      <c r="B586" s="50">
        <v>917</v>
      </c>
      <c r="C586" s="47">
        <v>10</v>
      </c>
      <c r="D586" s="47">
        <v>6</v>
      </c>
      <c r="E586" s="37" t="s">
        <v>43</v>
      </c>
      <c r="F586" s="36" t="s">
        <v>1</v>
      </c>
      <c r="G586" s="44">
        <v>11</v>
      </c>
    </row>
    <row r="587" spans="1:7">
      <c r="A587" s="45" t="s">
        <v>487</v>
      </c>
      <c r="B587" s="50">
        <v>917</v>
      </c>
      <c r="C587" s="47">
        <v>11</v>
      </c>
      <c r="D587" s="47">
        <v>0</v>
      </c>
      <c r="E587" s="37" t="s">
        <v>0</v>
      </c>
      <c r="F587" s="36" t="s">
        <v>0</v>
      </c>
      <c r="G587" s="44">
        <v>1162.8</v>
      </c>
    </row>
    <row r="588" spans="1:7">
      <c r="A588" s="45" t="s">
        <v>107</v>
      </c>
      <c r="B588" s="50">
        <v>917</v>
      </c>
      <c r="C588" s="47">
        <v>11</v>
      </c>
      <c r="D588" s="47">
        <v>1</v>
      </c>
      <c r="E588" s="37" t="s">
        <v>0</v>
      </c>
      <c r="F588" s="36" t="s">
        <v>0</v>
      </c>
      <c r="G588" s="44">
        <v>1162.8</v>
      </c>
    </row>
    <row r="589" spans="1:7" ht="45">
      <c r="A589" s="45" t="s">
        <v>138</v>
      </c>
      <c r="B589" s="50">
        <v>917</v>
      </c>
      <c r="C589" s="47">
        <v>11</v>
      </c>
      <c r="D589" s="47">
        <v>1</v>
      </c>
      <c r="E589" s="37" t="s">
        <v>137</v>
      </c>
      <c r="F589" s="36" t="s">
        <v>0</v>
      </c>
      <c r="G589" s="44">
        <v>1162.8</v>
      </c>
    </row>
    <row r="590" spans="1:7" ht="45">
      <c r="A590" s="45" t="s">
        <v>124</v>
      </c>
      <c r="B590" s="50">
        <v>917</v>
      </c>
      <c r="C590" s="47">
        <v>11</v>
      </c>
      <c r="D590" s="47">
        <v>1</v>
      </c>
      <c r="E590" s="37" t="s">
        <v>123</v>
      </c>
      <c r="F590" s="36" t="s">
        <v>0</v>
      </c>
      <c r="G590" s="44">
        <v>1162.8</v>
      </c>
    </row>
    <row r="591" spans="1:7" ht="30">
      <c r="A591" s="45" t="s">
        <v>122</v>
      </c>
      <c r="B591" s="50">
        <v>917</v>
      </c>
      <c r="C591" s="47">
        <v>11</v>
      </c>
      <c r="D591" s="47">
        <v>1</v>
      </c>
      <c r="E591" s="37" t="s">
        <v>121</v>
      </c>
      <c r="F591" s="36" t="s">
        <v>0</v>
      </c>
      <c r="G591" s="44">
        <v>263.8</v>
      </c>
    </row>
    <row r="592" spans="1:7" ht="30">
      <c r="A592" s="45" t="s">
        <v>120</v>
      </c>
      <c r="B592" s="50">
        <v>917</v>
      </c>
      <c r="C592" s="47">
        <v>11</v>
      </c>
      <c r="D592" s="47">
        <v>1</v>
      </c>
      <c r="E592" s="37" t="s">
        <v>119</v>
      </c>
      <c r="F592" s="36" t="s">
        <v>0</v>
      </c>
      <c r="G592" s="44">
        <v>241.8</v>
      </c>
    </row>
    <row r="593" spans="1:7" ht="30">
      <c r="A593" s="45" t="s">
        <v>4</v>
      </c>
      <c r="B593" s="50">
        <v>917</v>
      </c>
      <c r="C593" s="47">
        <v>11</v>
      </c>
      <c r="D593" s="47">
        <v>1</v>
      </c>
      <c r="E593" s="37" t="s">
        <v>119</v>
      </c>
      <c r="F593" s="36" t="s">
        <v>1</v>
      </c>
      <c r="G593" s="44">
        <v>241.8</v>
      </c>
    </row>
    <row r="594" spans="1:7" ht="30">
      <c r="A594" s="45" t="s">
        <v>118</v>
      </c>
      <c r="B594" s="50">
        <v>917</v>
      </c>
      <c r="C594" s="47">
        <v>11</v>
      </c>
      <c r="D594" s="47">
        <v>1</v>
      </c>
      <c r="E594" s="37" t="s">
        <v>117</v>
      </c>
      <c r="F594" s="36" t="s">
        <v>0</v>
      </c>
      <c r="G594" s="44">
        <v>12</v>
      </c>
    </row>
    <row r="595" spans="1:7" ht="30">
      <c r="A595" s="45" t="s">
        <v>4</v>
      </c>
      <c r="B595" s="50">
        <v>917</v>
      </c>
      <c r="C595" s="47">
        <v>11</v>
      </c>
      <c r="D595" s="47">
        <v>1</v>
      </c>
      <c r="E595" s="37" t="s">
        <v>117</v>
      </c>
      <c r="F595" s="36" t="s">
        <v>1</v>
      </c>
      <c r="G595" s="44">
        <v>12</v>
      </c>
    </row>
    <row r="596" spans="1:7" ht="45">
      <c r="A596" s="45" t="s">
        <v>116</v>
      </c>
      <c r="B596" s="50">
        <v>917</v>
      </c>
      <c r="C596" s="47">
        <v>11</v>
      </c>
      <c r="D596" s="47">
        <v>1</v>
      </c>
      <c r="E596" s="37" t="s">
        <v>115</v>
      </c>
      <c r="F596" s="36" t="s">
        <v>0</v>
      </c>
      <c r="G596" s="44">
        <v>10</v>
      </c>
    </row>
    <row r="597" spans="1:7" ht="30">
      <c r="A597" s="45" t="s">
        <v>4</v>
      </c>
      <c r="B597" s="50">
        <v>917</v>
      </c>
      <c r="C597" s="47">
        <v>11</v>
      </c>
      <c r="D597" s="47">
        <v>1</v>
      </c>
      <c r="E597" s="37" t="s">
        <v>115</v>
      </c>
      <c r="F597" s="36" t="s">
        <v>1</v>
      </c>
      <c r="G597" s="44">
        <v>10</v>
      </c>
    </row>
    <row r="598" spans="1:7" ht="30">
      <c r="A598" s="45" t="s">
        <v>112</v>
      </c>
      <c r="B598" s="50">
        <v>917</v>
      </c>
      <c r="C598" s="47">
        <v>11</v>
      </c>
      <c r="D598" s="47">
        <v>1</v>
      </c>
      <c r="E598" s="37" t="s">
        <v>111</v>
      </c>
      <c r="F598" s="36" t="s">
        <v>0</v>
      </c>
      <c r="G598" s="44">
        <v>899</v>
      </c>
    </row>
    <row r="599" spans="1:7" ht="30">
      <c r="A599" s="45" t="s">
        <v>110</v>
      </c>
      <c r="B599" s="50">
        <v>917</v>
      </c>
      <c r="C599" s="47">
        <v>11</v>
      </c>
      <c r="D599" s="47">
        <v>1</v>
      </c>
      <c r="E599" s="37" t="s">
        <v>109</v>
      </c>
      <c r="F599" s="36" t="s">
        <v>0</v>
      </c>
      <c r="G599" s="44">
        <v>74</v>
      </c>
    </row>
    <row r="600" spans="1:7" ht="30">
      <c r="A600" s="45" t="s">
        <v>4</v>
      </c>
      <c r="B600" s="50">
        <v>917</v>
      </c>
      <c r="C600" s="47">
        <v>11</v>
      </c>
      <c r="D600" s="47">
        <v>1</v>
      </c>
      <c r="E600" s="37" t="s">
        <v>109</v>
      </c>
      <c r="F600" s="36" t="s">
        <v>1</v>
      </c>
      <c r="G600" s="44">
        <v>74</v>
      </c>
    </row>
    <row r="601" spans="1:7" ht="45">
      <c r="A601" s="45" t="s">
        <v>108</v>
      </c>
      <c r="B601" s="50">
        <v>917</v>
      </c>
      <c r="C601" s="47">
        <v>11</v>
      </c>
      <c r="D601" s="47">
        <v>1</v>
      </c>
      <c r="E601" s="37" t="s">
        <v>106</v>
      </c>
      <c r="F601" s="36" t="s">
        <v>0</v>
      </c>
      <c r="G601" s="44">
        <v>825</v>
      </c>
    </row>
    <row r="602" spans="1:7" ht="30">
      <c r="A602" s="45" t="s">
        <v>4</v>
      </c>
      <c r="B602" s="50">
        <v>917</v>
      </c>
      <c r="C602" s="47">
        <v>11</v>
      </c>
      <c r="D602" s="47">
        <v>1</v>
      </c>
      <c r="E602" s="37" t="s">
        <v>106</v>
      </c>
      <c r="F602" s="36" t="s">
        <v>1</v>
      </c>
      <c r="G602" s="44">
        <v>825</v>
      </c>
    </row>
    <row r="603" spans="1:7" s="42" customFormat="1" ht="28.5">
      <c r="A603" s="49" t="s">
        <v>494</v>
      </c>
      <c r="B603" s="39">
        <v>918</v>
      </c>
      <c r="C603" s="38">
        <v>0</v>
      </c>
      <c r="D603" s="38">
        <v>0</v>
      </c>
      <c r="E603" s="51" t="s">
        <v>0</v>
      </c>
      <c r="F603" s="48" t="s">
        <v>0</v>
      </c>
      <c r="G603" s="43">
        <v>62196</v>
      </c>
    </row>
    <row r="604" spans="1:7" ht="30">
      <c r="A604" s="45" t="s">
        <v>493</v>
      </c>
      <c r="B604" s="50">
        <v>918</v>
      </c>
      <c r="C604" s="47">
        <v>3</v>
      </c>
      <c r="D604" s="47">
        <v>0</v>
      </c>
      <c r="E604" s="37" t="s">
        <v>0</v>
      </c>
      <c r="F604" s="36" t="s">
        <v>0</v>
      </c>
      <c r="G604" s="44">
        <v>2977.5</v>
      </c>
    </row>
    <row r="605" spans="1:7" ht="30">
      <c r="A605" s="45" t="s">
        <v>140</v>
      </c>
      <c r="B605" s="50">
        <v>918</v>
      </c>
      <c r="C605" s="47">
        <v>3</v>
      </c>
      <c r="D605" s="47">
        <v>14</v>
      </c>
      <c r="E605" s="37" t="s">
        <v>0</v>
      </c>
      <c r="F605" s="36" t="s">
        <v>0</v>
      </c>
      <c r="G605" s="44">
        <v>2977.5</v>
      </c>
    </row>
    <row r="606" spans="1:7" ht="45">
      <c r="A606" s="45" t="s">
        <v>181</v>
      </c>
      <c r="B606" s="50">
        <v>918</v>
      </c>
      <c r="C606" s="47">
        <v>3</v>
      </c>
      <c r="D606" s="47">
        <v>14</v>
      </c>
      <c r="E606" s="37" t="s">
        <v>180</v>
      </c>
      <c r="F606" s="36" t="s">
        <v>0</v>
      </c>
      <c r="G606" s="44">
        <v>2977.5</v>
      </c>
    </row>
    <row r="607" spans="1:7" ht="30">
      <c r="A607" s="45" t="s">
        <v>158</v>
      </c>
      <c r="B607" s="50">
        <v>918</v>
      </c>
      <c r="C607" s="47">
        <v>3</v>
      </c>
      <c r="D607" s="47">
        <v>14</v>
      </c>
      <c r="E607" s="37" t="s">
        <v>157</v>
      </c>
      <c r="F607" s="36" t="s">
        <v>0</v>
      </c>
      <c r="G607" s="44">
        <v>2977.5</v>
      </c>
    </row>
    <row r="608" spans="1:7" ht="46.5" customHeight="1">
      <c r="A608" s="45" t="s">
        <v>145</v>
      </c>
      <c r="B608" s="50">
        <v>918</v>
      </c>
      <c r="C608" s="47">
        <v>3</v>
      </c>
      <c r="D608" s="47">
        <v>14</v>
      </c>
      <c r="E608" s="37" t="s">
        <v>144</v>
      </c>
      <c r="F608" s="36" t="s">
        <v>0</v>
      </c>
      <c r="G608" s="44">
        <v>2977.5</v>
      </c>
    </row>
    <row r="609" spans="1:7">
      <c r="A609" s="45" t="s">
        <v>141</v>
      </c>
      <c r="B609" s="50">
        <v>918</v>
      </c>
      <c r="C609" s="47">
        <v>3</v>
      </c>
      <c r="D609" s="47">
        <v>14</v>
      </c>
      <c r="E609" s="37" t="s">
        <v>139</v>
      </c>
      <c r="F609" s="36" t="s">
        <v>0</v>
      </c>
      <c r="G609" s="44">
        <v>2977.5</v>
      </c>
    </row>
    <row r="610" spans="1:7" ht="60">
      <c r="A610" s="45" t="s">
        <v>23</v>
      </c>
      <c r="B610" s="50">
        <v>918</v>
      </c>
      <c r="C610" s="47">
        <v>3</v>
      </c>
      <c r="D610" s="47">
        <v>14</v>
      </c>
      <c r="E610" s="37" t="s">
        <v>139</v>
      </c>
      <c r="F610" s="36" t="s">
        <v>22</v>
      </c>
      <c r="G610" s="44">
        <v>2271.1999999999998</v>
      </c>
    </row>
    <row r="611" spans="1:7" ht="30">
      <c r="A611" s="45" t="s">
        <v>4</v>
      </c>
      <c r="B611" s="50">
        <v>918</v>
      </c>
      <c r="C611" s="47">
        <v>3</v>
      </c>
      <c r="D611" s="47">
        <v>14</v>
      </c>
      <c r="E611" s="37" t="s">
        <v>139</v>
      </c>
      <c r="F611" s="36" t="s">
        <v>1</v>
      </c>
      <c r="G611" s="44">
        <v>702.3</v>
      </c>
    </row>
    <row r="612" spans="1:7">
      <c r="A612" s="45" t="s">
        <v>11</v>
      </c>
      <c r="B612" s="50">
        <v>918</v>
      </c>
      <c r="C612" s="47">
        <v>3</v>
      </c>
      <c r="D612" s="47">
        <v>14</v>
      </c>
      <c r="E612" s="37" t="s">
        <v>139</v>
      </c>
      <c r="F612" s="36" t="s">
        <v>8</v>
      </c>
      <c r="G612" s="44">
        <v>4</v>
      </c>
    </row>
    <row r="613" spans="1:7">
      <c r="A613" s="45" t="s">
        <v>492</v>
      </c>
      <c r="B613" s="50">
        <v>918</v>
      </c>
      <c r="C613" s="47">
        <v>4</v>
      </c>
      <c r="D613" s="47">
        <v>0</v>
      </c>
      <c r="E613" s="37" t="s">
        <v>0</v>
      </c>
      <c r="F613" s="36" t="s">
        <v>0</v>
      </c>
      <c r="G613" s="44">
        <v>395.8</v>
      </c>
    </row>
    <row r="614" spans="1:7">
      <c r="A614" s="45" t="s">
        <v>171</v>
      </c>
      <c r="B614" s="50">
        <v>918</v>
      </c>
      <c r="C614" s="47">
        <v>4</v>
      </c>
      <c r="D614" s="47">
        <v>9</v>
      </c>
      <c r="E614" s="37" t="s">
        <v>0</v>
      </c>
      <c r="F614" s="36" t="s">
        <v>0</v>
      </c>
      <c r="G614" s="44">
        <v>295.8</v>
      </c>
    </row>
    <row r="615" spans="1:7" ht="45">
      <c r="A615" s="45" t="s">
        <v>181</v>
      </c>
      <c r="B615" s="50">
        <v>918</v>
      </c>
      <c r="C615" s="47">
        <v>4</v>
      </c>
      <c r="D615" s="47">
        <v>9</v>
      </c>
      <c r="E615" s="37" t="s">
        <v>180</v>
      </c>
      <c r="F615" s="36" t="s">
        <v>0</v>
      </c>
      <c r="G615" s="44">
        <v>295.8</v>
      </c>
    </row>
    <row r="616" spans="1:7" ht="45">
      <c r="A616" s="45" t="s">
        <v>179</v>
      </c>
      <c r="B616" s="50">
        <v>918</v>
      </c>
      <c r="C616" s="47">
        <v>4</v>
      </c>
      <c r="D616" s="47">
        <v>9</v>
      </c>
      <c r="E616" s="37" t="s">
        <v>178</v>
      </c>
      <c r="F616" s="36" t="s">
        <v>0</v>
      </c>
      <c r="G616" s="44">
        <v>295.8</v>
      </c>
    </row>
    <row r="617" spans="1:7" ht="45">
      <c r="A617" s="45" t="s">
        <v>177</v>
      </c>
      <c r="B617" s="50">
        <v>918</v>
      </c>
      <c r="C617" s="47">
        <v>4</v>
      </c>
      <c r="D617" s="47">
        <v>9</v>
      </c>
      <c r="E617" s="37" t="s">
        <v>176</v>
      </c>
      <c r="F617" s="36" t="s">
        <v>0</v>
      </c>
      <c r="G617" s="44">
        <v>295.8</v>
      </c>
    </row>
    <row r="618" spans="1:7">
      <c r="A618" s="45" t="s">
        <v>172</v>
      </c>
      <c r="B618" s="50">
        <v>918</v>
      </c>
      <c r="C618" s="47">
        <v>4</v>
      </c>
      <c r="D618" s="47">
        <v>9</v>
      </c>
      <c r="E618" s="37" t="s">
        <v>170</v>
      </c>
      <c r="F618" s="36" t="s">
        <v>0</v>
      </c>
      <c r="G618" s="44">
        <v>295.8</v>
      </c>
    </row>
    <row r="619" spans="1:7" ht="30">
      <c r="A619" s="45" t="s">
        <v>4</v>
      </c>
      <c r="B619" s="50">
        <v>918</v>
      </c>
      <c r="C619" s="47">
        <v>4</v>
      </c>
      <c r="D619" s="47">
        <v>9</v>
      </c>
      <c r="E619" s="37" t="s">
        <v>170</v>
      </c>
      <c r="F619" s="36" t="s">
        <v>1</v>
      </c>
      <c r="G619" s="44">
        <v>295.8</v>
      </c>
    </row>
    <row r="620" spans="1:7">
      <c r="A620" s="45" t="s">
        <v>183</v>
      </c>
      <c r="B620" s="50">
        <v>918</v>
      </c>
      <c r="C620" s="47">
        <v>4</v>
      </c>
      <c r="D620" s="47">
        <v>12</v>
      </c>
      <c r="E620" s="37" t="s">
        <v>0</v>
      </c>
      <c r="F620" s="36" t="s">
        <v>0</v>
      </c>
      <c r="G620" s="44">
        <v>100</v>
      </c>
    </row>
    <row r="621" spans="1:7" ht="45">
      <c r="A621" s="45" t="s">
        <v>368</v>
      </c>
      <c r="B621" s="50">
        <v>918</v>
      </c>
      <c r="C621" s="47">
        <v>4</v>
      </c>
      <c r="D621" s="47">
        <v>12</v>
      </c>
      <c r="E621" s="37" t="s">
        <v>367</v>
      </c>
      <c r="F621" s="36" t="s">
        <v>0</v>
      </c>
      <c r="G621" s="44">
        <v>100</v>
      </c>
    </row>
    <row r="622" spans="1:7" ht="45">
      <c r="A622" s="45" t="s">
        <v>320</v>
      </c>
      <c r="B622" s="50">
        <v>918</v>
      </c>
      <c r="C622" s="47">
        <v>4</v>
      </c>
      <c r="D622" s="47">
        <v>12</v>
      </c>
      <c r="E622" s="37" t="s">
        <v>319</v>
      </c>
      <c r="F622" s="36" t="s">
        <v>0</v>
      </c>
      <c r="G622" s="44">
        <v>100</v>
      </c>
    </row>
    <row r="623" spans="1:7" ht="30">
      <c r="A623" s="45" t="s">
        <v>318</v>
      </c>
      <c r="B623" s="50">
        <v>918</v>
      </c>
      <c r="C623" s="47">
        <v>4</v>
      </c>
      <c r="D623" s="47">
        <v>12</v>
      </c>
      <c r="E623" s="37" t="s">
        <v>317</v>
      </c>
      <c r="F623" s="36" t="s">
        <v>0</v>
      </c>
      <c r="G623" s="44">
        <v>100</v>
      </c>
    </row>
    <row r="624" spans="1:7" ht="30">
      <c r="A624" s="45" t="s">
        <v>316</v>
      </c>
      <c r="B624" s="50">
        <v>918</v>
      </c>
      <c r="C624" s="47">
        <v>4</v>
      </c>
      <c r="D624" s="47">
        <v>12</v>
      </c>
      <c r="E624" s="37" t="s">
        <v>315</v>
      </c>
      <c r="F624" s="36" t="s">
        <v>0</v>
      </c>
      <c r="G624" s="44">
        <v>100</v>
      </c>
    </row>
    <row r="625" spans="1:7" ht="30">
      <c r="A625" s="45" t="s">
        <v>4</v>
      </c>
      <c r="B625" s="50">
        <v>918</v>
      </c>
      <c r="C625" s="47">
        <v>4</v>
      </c>
      <c r="D625" s="47">
        <v>12</v>
      </c>
      <c r="E625" s="37" t="s">
        <v>315</v>
      </c>
      <c r="F625" s="36" t="s">
        <v>1</v>
      </c>
      <c r="G625" s="44">
        <v>100</v>
      </c>
    </row>
    <row r="626" spans="1:7">
      <c r="A626" s="45" t="s">
        <v>491</v>
      </c>
      <c r="B626" s="50">
        <v>918</v>
      </c>
      <c r="C626" s="47">
        <v>5</v>
      </c>
      <c r="D626" s="47">
        <v>0</v>
      </c>
      <c r="E626" s="37" t="s">
        <v>0</v>
      </c>
      <c r="F626" s="36" t="s">
        <v>0</v>
      </c>
      <c r="G626" s="44">
        <v>12044</v>
      </c>
    </row>
    <row r="627" spans="1:7">
      <c r="A627" s="45" t="s">
        <v>168</v>
      </c>
      <c r="B627" s="50">
        <v>918</v>
      </c>
      <c r="C627" s="47">
        <v>5</v>
      </c>
      <c r="D627" s="47">
        <v>3</v>
      </c>
      <c r="E627" s="37" t="s">
        <v>0</v>
      </c>
      <c r="F627" s="36" t="s">
        <v>0</v>
      </c>
      <c r="G627" s="44">
        <v>4900</v>
      </c>
    </row>
    <row r="628" spans="1:7" ht="45">
      <c r="A628" s="45" t="s">
        <v>181</v>
      </c>
      <c r="B628" s="50">
        <v>918</v>
      </c>
      <c r="C628" s="47">
        <v>5</v>
      </c>
      <c r="D628" s="47">
        <v>3</v>
      </c>
      <c r="E628" s="37" t="s">
        <v>180</v>
      </c>
      <c r="F628" s="36" t="s">
        <v>0</v>
      </c>
      <c r="G628" s="44">
        <v>4900</v>
      </c>
    </row>
    <row r="629" spans="1:7" ht="45">
      <c r="A629" s="45" t="s">
        <v>179</v>
      </c>
      <c r="B629" s="50">
        <v>918</v>
      </c>
      <c r="C629" s="47">
        <v>5</v>
      </c>
      <c r="D629" s="47">
        <v>3</v>
      </c>
      <c r="E629" s="37" t="s">
        <v>178</v>
      </c>
      <c r="F629" s="36" t="s">
        <v>0</v>
      </c>
      <c r="G629" s="44">
        <v>4900</v>
      </c>
    </row>
    <row r="630" spans="1:7" ht="45">
      <c r="A630" s="45" t="s">
        <v>177</v>
      </c>
      <c r="B630" s="50">
        <v>918</v>
      </c>
      <c r="C630" s="47">
        <v>5</v>
      </c>
      <c r="D630" s="47">
        <v>3</v>
      </c>
      <c r="E630" s="37" t="s">
        <v>176</v>
      </c>
      <c r="F630" s="36" t="s">
        <v>0</v>
      </c>
      <c r="G630" s="44">
        <v>4900</v>
      </c>
    </row>
    <row r="631" spans="1:7" ht="45">
      <c r="A631" s="45" t="s">
        <v>169</v>
      </c>
      <c r="B631" s="50">
        <v>918</v>
      </c>
      <c r="C631" s="47">
        <v>5</v>
      </c>
      <c r="D631" s="47">
        <v>3</v>
      </c>
      <c r="E631" s="37" t="s">
        <v>167</v>
      </c>
      <c r="F631" s="36" t="s">
        <v>0</v>
      </c>
      <c r="G631" s="44">
        <v>4900</v>
      </c>
    </row>
    <row r="632" spans="1:7" ht="30">
      <c r="A632" s="45" t="s">
        <v>4</v>
      </c>
      <c r="B632" s="50">
        <v>918</v>
      </c>
      <c r="C632" s="47">
        <v>5</v>
      </c>
      <c r="D632" s="47">
        <v>3</v>
      </c>
      <c r="E632" s="37" t="s">
        <v>167</v>
      </c>
      <c r="F632" s="36" t="s">
        <v>1</v>
      </c>
      <c r="G632" s="44">
        <v>4900</v>
      </c>
    </row>
    <row r="633" spans="1:7" ht="18.75" customHeight="1">
      <c r="A633" s="45" t="s">
        <v>324</v>
      </c>
      <c r="B633" s="50">
        <v>918</v>
      </c>
      <c r="C633" s="47">
        <v>5</v>
      </c>
      <c r="D633" s="47">
        <v>5</v>
      </c>
      <c r="E633" s="37" t="s">
        <v>0</v>
      </c>
      <c r="F633" s="36" t="s">
        <v>0</v>
      </c>
      <c r="G633" s="44">
        <v>7144</v>
      </c>
    </row>
    <row r="634" spans="1:7" ht="45">
      <c r="A634" s="45" t="s">
        <v>368</v>
      </c>
      <c r="B634" s="50">
        <v>918</v>
      </c>
      <c r="C634" s="47">
        <v>5</v>
      </c>
      <c r="D634" s="47">
        <v>5</v>
      </c>
      <c r="E634" s="37" t="s">
        <v>367</v>
      </c>
      <c r="F634" s="36" t="s">
        <v>0</v>
      </c>
      <c r="G634" s="44">
        <v>7144</v>
      </c>
    </row>
    <row r="635" spans="1:7" ht="45">
      <c r="A635" s="45" t="s">
        <v>332</v>
      </c>
      <c r="B635" s="50">
        <v>918</v>
      </c>
      <c r="C635" s="47">
        <v>5</v>
      </c>
      <c r="D635" s="47">
        <v>5</v>
      </c>
      <c r="E635" s="37" t="s">
        <v>331</v>
      </c>
      <c r="F635" s="36" t="s">
        <v>0</v>
      </c>
      <c r="G635" s="44">
        <v>7144</v>
      </c>
    </row>
    <row r="636" spans="1:7" ht="30">
      <c r="A636" s="45" t="s">
        <v>330</v>
      </c>
      <c r="B636" s="50">
        <v>918</v>
      </c>
      <c r="C636" s="47">
        <v>5</v>
      </c>
      <c r="D636" s="47">
        <v>5</v>
      </c>
      <c r="E636" s="37" t="s">
        <v>329</v>
      </c>
      <c r="F636" s="36" t="s">
        <v>0</v>
      </c>
      <c r="G636" s="44">
        <v>6236</v>
      </c>
    </row>
    <row r="637" spans="1:7" ht="30">
      <c r="A637" s="45" t="s">
        <v>208</v>
      </c>
      <c r="B637" s="50">
        <v>918</v>
      </c>
      <c r="C637" s="47">
        <v>5</v>
      </c>
      <c r="D637" s="47">
        <v>5</v>
      </c>
      <c r="E637" s="37" t="s">
        <v>328</v>
      </c>
      <c r="F637" s="36" t="s">
        <v>0</v>
      </c>
      <c r="G637" s="44">
        <v>6236</v>
      </c>
    </row>
    <row r="638" spans="1:7" ht="60">
      <c r="A638" s="45" t="s">
        <v>23</v>
      </c>
      <c r="B638" s="50">
        <v>918</v>
      </c>
      <c r="C638" s="47">
        <v>5</v>
      </c>
      <c r="D638" s="47">
        <v>5</v>
      </c>
      <c r="E638" s="37" t="s">
        <v>328</v>
      </c>
      <c r="F638" s="36" t="s">
        <v>22</v>
      </c>
      <c r="G638" s="44">
        <v>6188.2</v>
      </c>
    </row>
    <row r="639" spans="1:7" ht="30">
      <c r="A639" s="45" t="s">
        <v>4</v>
      </c>
      <c r="B639" s="50">
        <v>918</v>
      </c>
      <c r="C639" s="47">
        <v>5</v>
      </c>
      <c r="D639" s="47">
        <v>5</v>
      </c>
      <c r="E639" s="37" t="s">
        <v>328</v>
      </c>
      <c r="F639" s="36" t="s">
        <v>1</v>
      </c>
      <c r="G639" s="44">
        <v>46.9</v>
      </c>
    </row>
    <row r="640" spans="1:7">
      <c r="A640" s="45" t="s">
        <v>11</v>
      </c>
      <c r="B640" s="50">
        <v>918</v>
      </c>
      <c r="C640" s="47">
        <v>5</v>
      </c>
      <c r="D640" s="47">
        <v>5</v>
      </c>
      <c r="E640" s="37" t="s">
        <v>328</v>
      </c>
      <c r="F640" s="36" t="s">
        <v>8</v>
      </c>
      <c r="G640" s="44">
        <v>0.9</v>
      </c>
    </row>
    <row r="641" spans="1:7" ht="30">
      <c r="A641" s="45" t="s">
        <v>327</v>
      </c>
      <c r="B641" s="50">
        <v>918</v>
      </c>
      <c r="C641" s="47">
        <v>5</v>
      </c>
      <c r="D641" s="47">
        <v>5</v>
      </c>
      <c r="E641" s="37" t="s">
        <v>326</v>
      </c>
      <c r="F641" s="36" t="s">
        <v>0</v>
      </c>
      <c r="G641" s="44">
        <v>908</v>
      </c>
    </row>
    <row r="642" spans="1:7" ht="60">
      <c r="A642" s="45" t="s">
        <v>325</v>
      </c>
      <c r="B642" s="50">
        <v>918</v>
      </c>
      <c r="C642" s="47">
        <v>5</v>
      </c>
      <c r="D642" s="47">
        <v>5</v>
      </c>
      <c r="E642" s="37" t="s">
        <v>323</v>
      </c>
      <c r="F642" s="36" t="s">
        <v>0</v>
      </c>
      <c r="G642" s="44">
        <v>908</v>
      </c>
    </row>
    <row r="643" spans="1:7" ht="60">
      <c r="A643" s="45" t="s">
        <v>23</v>
      </c>
      <c r="B643" s="50">
        <v>918</v>
      </c>
      <c r="C643" s="47">
        <v>5</v>
      </c>
      <c r="D643" s="47">
        <v>5</v>
      </c>
      <c r="E643" s="37" t="s">
        <v>323</v>
      </c>
      <c r="F643" s="36" t="s">
        <v>22</v>
      </c>
      <c r="G643" s="44">
        <v>864.8</v>
      </c>
    </row>
    <row r="644" spans="1:7" ht="30">
      <c r="A644" s="45" t="s">
        <v>4</v>
      </c>
      <c r="B644" s="50">
        <v>918</v>
      </c>
      <c r="C644" s="47">
        <v>5</v>
      </c>
      <c r="D644" s="47">
        <v>5</v>
      </c>
      <c r="E644" s="37" t="s">
        <v>323</v>
      </c>
      <c r="F644" s="36" t="s">
        <v>1</v>
      </c>
      <c r="G644" s="44">
        <v>43.2</v>
      </c>
    </row>
    <row r="645" spans="1:7">
      <c r="A645" s="45" t="s">
        <v>490</v>
      </c>
      <c r="B645" s="50">
        <v>918</v>
      </c>
      <c r="C645" s="47">
        <v>6</v>
      </c>
      <c r="D645" s="47">
        <v>0</v>
      </c>
      <c r="E645" s="37" t="s">
        <v>0</v>
      </c>
      <c r="F645" s="36" t="s">
        <v>0</v>
      </c>
      <c r="G645" s="44">
        <v>33972</v>
      </c>
    </row>
    <row r="646" spans="1:7">
      <c r="A646" s="45" t="s">
        <v>349</v>
      </c>
      <c r="B646" s="50">
        <v>918</v>
      </c>
      <c r="C646" s="47">
        <v>6</v>
      </c>
      <c r="D646" s="47">
        <v>5</v>
      </c>
      <c r="E646" s="37" t="s">
        <v>0</v>
      </c>
      <c r="F646" s="36" t="s">
        <v>0</v>
      </c>
      <c r="G646" s="44">
        <v>33972</v>
      </c>
    </row>
    <row r="647" spans="1:7" ht="45">
      <c r="A647" s="45" t="s">
        <v>368</v>
      </c>
      <c r="B647" s="50">
        <v>918</v>
      </c>
      <c r="C647" s="47">
        <v>6</v>
      </c>
      <c r="D647" s="47">
        <v>5</v>
      </c>
      <c r="E647" s="37" t="s">
        <v>367</v>
      </c>
      <c r="F647" s="36" t="s">
        <v>0</v>
      </c>
      <c r="G647" s="44">
        <v>33972</v>
      </c>
    </row>
    <row r="648" spans="1:7" ht="45">
      <c r="A648" s="45" t="s">
        <v>354</v>
      </c>
      <c r="B648" s="50">
        <v>918</v>
      </c>
      <c r="C648" s="47">
        <v>6</v>
      </c>
      <c r="D648" s="47">
        <v>5</v>
      </c>
      <c r="E648" s="37" t="s">
        <v>353</v>
      </c>
      <c r="F648" s="36" t="s">
        <v>0</v>
      </c>
      <c r="G648" s="44">
        <v>33972</v>
      </c>
    </row>
    <row r="649" spans="1:7" ht="45">
      <c r="A649" s="45" t="s">
        <v>352</v>
      </c>
      <c r="B649" s="50">
        <v>918</v>
      </c>
      <c r="C649" s="47">
        <v>6</v>
      </c>
      <c r="D649" s="47">
        <v>5</v>
      </c>
      <c r="E649" s="37" t="s">
        <v>351</v>
      </c>
      <c r="F649" s="36" t="s">
        <v>0</v>
      </c>
      <c r="G649" s="44">
        <v>33972</v>
      </c>
    </row>
    <row r="650" spans="1:7" ht="30">
      <c r="A650" s="45" t="s">
        <v>350</v>
      </c>
      <c r="B650" s="50">
        <v>918</v>
      </c>
      <c r="C650" s="47">
        <v>6</v>
      </c>
      <c r="D650" s="47">
        <v>5</v>
      </c>
      <c r="E650" s="37" t="s">
        <v>348</v>
      </c>
      <c r="F650" s="36" t="s">
        <v>0</v>
      </c>
      <c r="G650" s="44">
        <v>33972</v>
      </c>
    </row>
    <row r="651" spans="1:7" ht="30">
      <c r="A651" s="45" t="s">
        <v>266</v>
      </c>
      <c r="B651" s="50">
        <v>918</v>
      </c>
      <c r="C651" s="47">
        <v>6</v>
      </c>
      <c r="D651" s="47">
        <v>5</v>
      </c>
      <c r="E651" s="37" t="s">
        <v>348</v>
      </c>
      <c r="F651" s="36" t="s">
        <v>264</v>
      </c>
      <c r="G651" s="44">
        <v>33972</v>
      </c>
    </row>
    <row r="652" spans="1:7">
      <c r="A652" s="45" t="s">
        <v>489</v>
      </c>
      <c r="B652" s="50">
        <v>918</v>
      </c>
      <c r="C652" s="47">
        <v>7</v>
      </c>
      <c r="D652" s="47">
        <v>0</v>
      </c>
      <c r="E652" s="37" t="s">
        <v>0</v>
      </c>
      <c r="F652" s="36" t="s">
        <v>0</v>
      </c>
      <c r="G652" s="44">
        <v>40</v>
      </c>
    </row>
    <row r="653" spans="1:7" ht="30">
      <c r="A653" s="45" t="s">
        <v>69</v>
      </c>
      <c r="B653" s="50">
        <v>918</v>
      </c>
      <c r="C653" s="47">
        <v>7</v>
      </c>
      <c r="D653" s="47">
        <v>5</v>
      </c>
      <c r="E653" s="37" t="s">
        <v>0</v>
      </c>
      <c r="F653" s="36" t="s">
        <v>0</v>
      </c>
      <c r="G653" s="44">
        <v>40</v>
      </c>
    </row>
    <row r="654" spans="1:7" ht="45">
      <c r="A654" s="45" t="s">
        <v>181</v>
      </c>
      <c r="B654" s="50">
        <v>918</v>
      </c>
      <c r="C654" s="47">
        <v>7</v>
      </c>
      <c r="D654" s="47">
        <v>5</v>
      </c>
      <c r="E654" s="37" t="s">
        <v>180</v>
      </c>
      <c r="F654" s="36" t="s">
        <v>0</v>
      </c>
      <c r="G654" s="44">
        <v>40</v>
      </c>
    </row>
    <row r="655" spans="1:7" ht="30">
      <c r="A655" s="45" t="s">
        <v>158</v>
      </c>
      <c r="B655" s="50">
        <v>918</v>
      </c>
      <c r="C655" s="47">
        <v>7</v>
      </c>
      <c r="D655" s="47">
        <v>5</v>
      </c>
      <c r="E655" s="37" t="s">
        <v>157</v>
      </c>
      <c r="F655" s="36" t="s">
        <v>0</v>
      </c>
      <c r="G655" s="44">
        <v>40</v>
      </c>
    </row>
    <row r="656" spans="1:7" ht="46.5" customHeight="1">
      <c r="A656" s="45" t="s">
        <v>145</v>
      </c>
      <c r="B656" s="50">
        <v>918</v>
      </c>
      <c r="C656" s="47">
        <v>7</v>
      </c>
      <c r="D656" s="47">
        <v>5</v>
      </c>
      <c r="E656" s="37" t="s">
        <v>144</v>
      </c>
      <c r="F656" s="36" t="s">
        <v>0</v>
      </c>
      <c r="G656" s="44">
        <v>40</v>
      </c>
    </row>
    <row r="657" spans="1:7" ht="30">
      <c r="A657" s="45" t="s">
        <v>143</v>
      </c>
      <c r="B657" s="50">
        <v>918</v>
      </c>
      <c r="C657" s="47">
        <v>7</v>
      </c>
      <c r="D657" s="47">
        <v>5</v>
      </c>
      <c r="E657" s="37" t="s">
        <v>142</v>
      </c>
      <c r="F657" s="36" t="s">
        <v>0</v>
      </c>
      <c r="G657" s="44">
        <v>40</v>
      </c>
    </row>
    <row r="658" spans="1:7" ht="30">
      <c r="A658" s="45" t="s">
        <v>4</v>
      </c>
      <c r="B658" s="50">
        <v>918</v>
      </c>
      <c r="C658" s="47">
        <v>7</v>
      </c>
      <c r="D658" s="47">
        <v>5</v>
      </c>
      <c r="E658" s="37" t="s">
        <v>142</v>
      </c>
      <c r="F658" s="36" t="s">
        <v>1</v>
      </c>
      <c r="G658" s="44">
        <v>40</v>
      </c>
    </row>
    <row r="659" spans="1:7">
      <c r="A659" s="45" t="s">
        <v>488</v>
      </c>
      <c r="B659" s="50">
        <v>918</v>
      </c>
      <c r="C659" s="47">
        <v>10</v>
      </c>
      <c r="D659" s="47">
        <v>0</v>
      </c>
      <c r="E659" s="37" t="s">
        <v>0</v>
      </c>
      <c r="F659" s="36" t="s">
        <v>0</v>
      </c>
      <c r="G659" s="44">
        <v>9122.5</v>
      </c>
    </row>
    <row r="660" spans="1:7">
      <c r="A660" s="45" t="s">
        <v>98</v>
      </c>
      <c r="B660" s="50">
        <v>918</v>
      </c>
      <c r="C660" s="47">
        <v>10</v>
      </c>
      <c r="D660" s="47">
        <v>3</v>
      </c>
      <c r="E660" s="37" t="s">
        <v>0</v>
      </c>
      <c r="F660" s="36" t="s">
        <v>0</v>
      </c>
      <c r="G660" s="44">
        <v>9122.5</v>
      </c>
    </row>
    <row r="661" spans="1:7" ht="45">
      <c r="A661" s="45" t="s">
        <v>368</v>
      </c>
      <c r="B661" s="50">
        <v>918</v>
      </c>
      <c r="C661" s="47">
        <v>10</v>
      </c>
      <c r="D661" s="47">
        <v>3</v>
      </c>
      <c r="E661" s="37" t="s">
        <v>367</v>
      </c>
      <c r="F661" s="36" t="s">
        <v>0</v>
      </c>
      <c r="G661" s="44">
        <v>9122.5</v>
      </c>
    </row>
    <row r="662" spans="1:7" ht="45">
      <c r="A662" s="45" t="s">
        <v>332</v>
      </c>
      <c r="B662" s="50">
        <v>918</v>
      </c>
      <c r="C662" s="47">
        <v>10</v>
      </c>
      <c r="D662" s="47">
        <v>3</v>
      </c>
      <c r="E662" s="37" t="s">
        <v>331</v>
      </c>
      <c r="F662" s="36" t="s">
        <v>0</v>
      </c>
      <c r="G662" s="44">
        <v>9122.5</v>
      </c>
    </row>
    <row r="663" spans="1:7" ht="30">
      <c r="A663" s="45" t="s">
        <v>327</v>
      </c>
      <c r="B663" s="50">
        <v>918</v>
      </c>
      <c r="C663" s="47">
        <v>10</v>
      </c>
      <c r="D663" s="47">
        <v>3</v>
      </c>
      <c r="E663" s="37" t="s">
        <v>326</v>
      </c>
      <c r="F663" s="36" t="s">
        <v>0</v>
      </c>
      <c r="G663" s="44">
        <v>9122.5</v>
      </c>
    </row>
    <row r="664" spans="1:7" ht="30">
      <c r="A664" s="45" t="s">
        <v>322</v>
      </c>
      <c r="B664" s="50">
        <v>918</v>
      </c>
      <c r="C664" s="47">
        <v>10</v>
      </c>
      <c r="D664" s="47">
        <v>3</v>
      </c>
      <c r="E664" s="37" t="s">
        <v>321</v>
      </c>
      <c r="F664" s="36" t="s">
        <v>0</v>
      </c>
      <c r="G664" s="44">
        <v>9122.5</v>
      </c>
    </row>
    <row r="665" spans="1:7" ht="30">
      <c r="A665" s="45" t="s">
        <v>4</v>
      </c>
      <c r="B665" s="50">
        <v>918</v>
      </c>
      <c r="C665" s="47">
        <v>10</v>
      </c>
      <c r="D665" s="47">
        <v>3</v>
      </c>
      <c r="E665" s="37" t="s">
        <v>321</v>
      </c>
      <c r="F665" s="36" t="s">
        <v>1</v>
      </c>
      <c r="G665" s="44">
        <v>230</v>
      </c>
    </row>
    <row r="666" spans="1:7">
      <c r="A666" s="45" t="s">
        <v>84</v>
      </c>
      <c r="B666" s="50">
        <v>918</v>
      </c>
      <c r="C666" s="47">
        <v>10</v>
      </c>
      <c r="D666" s="47">
        <v>3</v>
      </c>
      <c r="E666" s="37" t="s">
        <v>321</v>
      </c>
      <c r="F666" s="36" t="s">
        <v>82</v>
      </c>
      <c r="G666" s="44">
        <v>8892.5</v>
      </c>
    </row>
    <row r="667" spans="1:7">
      <c r="A667" s="45" t="s">
        <v>487</v>
      </c>
      <c r="B667" s="50">
        <v>918</v>
      </c>
      <c r="C667" s="47">
        <v>11</v>
      </c>
      <c r="D667" s="47">
        <v>0</v>
      </c>
      <c r="E667" s="37" t="s">
        <v>0</v>
      </c>
      <c r="F667" s="36" t="s">
        <v>0</v>
      </c>
      <c r="G667" s="44">
        <v>3644.2</v>
      </c>
    </row>
    <row r="668" spans="1:7">
      <c r="A668" s="45" t="s">
        <v>107</v>
      </c>
      <c r="B668" s="50">
        <v>918</v>
      </c>
      <c r="C668" s="47">
        <v>11</v>
      </c>
      <c r="D668" s="47">
        <v>1</v>
      </c>
      <c r="E668" s="37" t="s">
        <v>0</v>
      </c>
      <c r="F668" s="36" t="s">
        <v>0</v>
      </c>
      <c r="G668" s="44">
        <v>3644.2</v>
      </c>
    </row>
    <row r="669" spans="1:7" ht="45">
      <c r="A669" s="45" t="s">
        <v>368</v>
      </c>
      <c r="B669" s="50">
        <v>918</v>
      </c>
      <c r="C669" s="47">
        <v>11</v>
      </c>
      <c r="D669" s="47">
        <v>1</v>
      </c>
      <c r="E669" s="37" t="s">
        <v>367</v>
      </c>
      <c r="F669" s="36" t="s">
        <v>0</v>
      </c>
      <c r="G669" s="44">
        <v>3644.2</v>
      </c>
    </row>
    <row r="670" spans="1:7" ht="45">
      <c r="A670" s="45" t="s">
        <v>366</v>
      </c>
      <c r="B670" s="50">
        <v>918</v>
      </c>
      <c r="C670" s="47">
        <v>11</v>
      </c>
      <c r="D670" s="47">
        <v>1</v>
      </c>
      <c r="E670" s="37" t="s">
        <v>365</v>
      </c>
      <c r="F670" s="36" t="s">
        <v>0</v>
      </c>
      <c r="G670" s="44">
        <v>3644.2</v>
      </c>
    </row>
    <row r="671" spans="1:7" ht="45">
      <c r="A671" s="45" t="s">
        <v>364</v>
      </c>
      <c r="B671" s="50">
        <v>918</v>
      </c>
      <c r="C671" s="47">
        <v>11</v>
      </c>
      <c r="D671" s="47">
        <v>1</v>
      </c>
      <c r="E671" s="37" t="s">
        <v>363</v>
      </c>
      <c r="F671" s="36" t="s">
        <v>0</v>
      </c>
      <c r="G671" s="44">
        <v>3644.2</v>
      </c>
    </row>
    <row r="672" spans="1:7" ht="30">
      <c r="A672" s="45" t="s">
        <v>362</v>
      </c>
      <c r="B672" s="50">
        <v>918</v>
      </c>
      <c r="C672" s="47">
        <v>11</v>
      </c>
      <c r="D672" s="47">
        <v>1</v>
      </c>
      <c r="E672" s="37" t="s">
        <v>361</v>
      </c>
      <c r="F672" s="36" t="s">
        <v>0</v>
      </c>
      <c r="G672" s="44">
        <v>77</v>
      </c>
    </row>
    <row r="673" spans="1:7" ht="30">
      <c r="A673" s="45" t="s">
        <v>266</v>
      </c>
      <c r="B673" s="50">
        <v>918</v>
      </c>
      <c r="C673" s="47">
        <v>11</v>
      </c>
      <c r="D673" s="47">
        <v>1</v>
      </c>
      <c r="E673" s="37" t="s">
        <v>361</v>
      </c>
      <c r="F673" s="36" t="s">
        <v>264</v>
      </c>
      <c r="G673" s="44">
        <v>77</v>
      </c>
    </row>
    <row r="674" spans="1:7" ht="30">
      <c r="A674" s="45" t="s">
        <v>360</v>
      </c>
      <c r="B674" s="50">
        <v>918</v>
      </c>
      <c r="C674" s="47">
        <v>11</v>
      </c>
      <c r="D674" s="47">
        <v>1</v>
      </c>
      <c r="E674" s="37" t="s">
        <v>359</v>
      </c>
      <c r="F674" s="36" t="s">
        <v>0</v>
      </c>
      <c r="G674" s="44">
        <v>3567.2</v>
      </c>
    </row>
    <row r="675" spans="1:7" ht="30">
      <c r="A675" s="45" t="s">
        <v>266</v>
      </c>
      <c r="B675" s="50">
        <v>918</v>
      </c>
      <c r="C675" s="47">
        <v>11</v>
      </c>
      <c r="D675" s="47">
        <v>1</v>
      </c>
      <c r="E675" s="37" t="s">
        <v>359</v>
      </c>
      <c r="F675" s="36" t="s">
        <v>264</v>
      </c>
      <c r="G675" s="44">
        <v>3567.2</v>
      </c>
    </row>
    <row r="676" spans="1:7" s="42" customFormat="1" ht="14.25">
      <c r="A676" s="49" t="s">
        <v>486</v>
      </c>
      <c r="B676" s="39">
        <v>923</v>
      </c>
      <c r="C676" s="38">
        <v>0</v>
      </c>
      <c r="D676" s="38">
        <v>0</v>
      </c>
      <c r="E676" s="51" t="s">
        <v>0</v>
      </c>
      <c r="F676" s="48" t="s">
        <v>0</v>
      </c>
      <c r="G676" s="43">
        <v>1797.7</v>
      </c>
    </row>
    <row r="677" spans="1:7">
      <c r="A677" s="45" t="s">
        <v>485</v>
      </c>
      <c r="B677" s="50">
        <v>923</v>
      </c>
      <c r="C677" s="47">
        <v>1</v>
      </c>
      <c r="D677" s="47">
        <v>0</v>
      </c>
      <c r="E677" s="37" t="s">
        <v>0</v>
      </c>
      <c r="F677" s="36" t="s">
        <v>0</v>
      </c>
      <c r="G677" s="44">
        <v>1797.7</v>
      </c>
    </row>
    <row r="678" spans="1:7" ht="45">
      <c r="A678" s="45" t="s">
        <v>21</v>
      </c>
      <c r="B678" s="50">
        <v>923</v>
      </c>
      <c r="C678" s="47">
        <v>1</v>
      </c>
      <c r="D678" s="47">
        <v>6</v>
      </c>
      <c r="E678" s="37" t="s">
        <v>0</v>
      </c>
      <c r="F678" s="36" t="s">
        <v>0</v>
      </c>
      <c r="G678" s="44">
        <v>1797.7</v>
      </c>
    </row>
    <row r="679" spans="1:7">
      <c r="A679" s="45" t="s">
        <v>42</v>
      </c>
      <c r="B679" s="50">
        <v>923</v>
      </c>
      <c r="C679" s="47">
        <v>1</v>
      </c>
      <c r="D679" s="47">
        <v>6</v>
      </c>
      <c r="E679" s="37" t="s">
        <v>41</v>
      </c>
      <c r="F679" s="36" t="s">
        <v>0</v>
      </c>
      <c r="G679" s="44">
        <v>1797.7</v>
      </c>
    </row>
    <row r="680" spans="1:7" ht="30">
      <c r="A680" s="45" t="s">
        <v>31</v>
      </c>
      <c r="B680" s="50">
        <v>923</v>
      </c>
      <c r="C680" s="47">
        <v>1</v>
      </c>
      <c r="D680" s="47">
        <v>6</v>
      </c>
      <c r="E680" s="37" t="s">
        <v>30</v>
      </c>
      <c r="F680" s="36" t="s">
        <v>0</v>
      </c>
      <c r="G680" s="44">
        <v>1797.7</v>
      </c>
    </row>
    <row r="681" spans="1:7" ht="30">
      <c r="A681" s="45" t="s">
        <v>29</v>
      </c>
      <c r="B681" s="50">
        <v>923</v>
      </c>
      <c r="C681" s="47">
        <v>1</v>
      </c>
      <c r="D681" s="47">
        <v>6</v>
      </c>
      <c r="E681" s="37" t="s">
        <v>28</v>
      </c>
      <c r="F681" s="36" t="s">
        <v>0</v>
      </c>
      <c r="G681" s="44">
        <v>1534.6</v>
      </c>
    </row>
    <row r="682" spans="1:7">
      <c r="A682" s="45" t="s">
        <v>24</v>
      </c>
      <c r="B682" s="50">
        <v>923</v>
      </c>
      <c r="C682" s="47">
        <v>1</v>
      </c>
      <c r="D682" s="47">
        <v>6</v>
      </c>
      <c r="E682" s="37" t="s">
        <v>27</v>
      </c>
      <c r="F682" s="36" t="s">
        <v>0</v>
      </c>
      <c r="G682" s="44">
        <v>1534.6</v>
      </c>
    </row>
    <row r="683" spans="1:7" ht="60">
      <c r="A683" s="45" t="s">
        <v>23</v>
      </c>
      <c r="B683" s="50">
        <v>923</v>
      </c>
      <c r="C683" s="47">
        <v>1</v>
      </c>
      <c r="D683" s="47">
        <v>6</v>
      </c>
      <c r="E683" s="37" t="s">
        <v>27</v>
      </c>
      <c r="F683" s="36" t="s">
        <v>22</v>
      </c>
      <c r="G683" s="44">
        <v>1534.6</v>
      </c>
    </row>
    <row r="684" spans="1:7" ht="30">
      <c r="A684" s="45" t="s">
        <v>26</v>
      </c>
      <c r="B684" s="50">
        <v>923</v>
      </c>
      <c r="C684" s="47">
        <v>1</v>
      </c>
      <c r="D684" s="47">
        <v>6</v>
      </c>
      <c r="E684" s="37" t="s">
        <v>25</v>
      </c>
      <c r="F684" s="36" t="s">
        <v>0</v>
      </c>
      <c r="G684" s="44">
        <v>263.10000000000002</v>
      </c>
    </row>
    <row r="685" spans="1:7">
      <c r="A685" s="45" t="s">
        <v>24</v>
      </c>
      <c r="B685" s="50">
        <v>923</v>
      </c>
      <c r="C685" s="47">
        <v>1</v>
      </c>
      <c r="D685" s="47">
        <v>6</v>
      </c>
      <c r="E685" s="37" t="s">
        <v>20</v>
      </c>
      <c r="F685" s="36" t="s">
        <v>0</v>
      </c>
      <c r="G685" s="44">
        <v>263.10000000000002</v>
      </c>
    </row>
    <row r="686" spans="1:7" ht="60">
      <c r="A686" s="45" t="s">
        <v>23</v>
      </c>
      <c r="B686" s="50">
        <v>923</v>
      </c>
      <c r="C686" s="47">
        <v>1</v>
      </c>
      <c r="D686" s="47">
        <v>6</v>
      </c>
      <c r="E686" s="37" t="s">
        <v>20</v>
      </c>
      <c r="F686" s="36" t="s">
        <v>22</v>
      </c>
      <c r="G686" s="44">
        <v>259.3</v>
      </c>
    </row>
    <row r="687" spans="1:7" ht="30">
      <c r="A687" s="45" t="s">
        <v>4</v>
      </c>
      <c r="B687" s="50">
        <v>923</v>
      </c>
      <c r="C687" s="47">
        <v>1</v>
      </c>
      <c r="D687" s="47">
        <v>6</v>
      </c>
      <c r="E687" s="37" t="s">
        <v>20</v>
      </c>
      <c r="F687" s="36" t="s">
        <v>1</v>
      </c>
      <c r="G687" s="44">
        <v>3.8</v>
      </c>
    </row>
    <row r="688" spans="1:7">
      <c r="A688" s="252" t="s">
        <v>514</v>
      </c>
      <c r="B688" s="253"/>
      <c r="C688" s="253"/>
      <c r="D688" s="253"/>
      <c r="E688" s="253"/>
      <c r="F688" s="254"/>
      <c r="G688" s="43">
        <f>1113792.9+1844.9</f>
        <v>1115637.7999999998</v>
      </c>
    </row>
    <row r="689" spans="1:7" ht="25.5" customHeight="1">
      <c r="A689" s="46"/>
      <c r="B689" s="35"/>
      <c r="C689" s="35"/>
      <c r="D689" s="35"/>
      <c r="E689" s="40"/>
      <c r="F689" s="40"/>
      <c r="G689" s="1"/>
    </row>
    <row r="690" spans="1:7" s="42" customFormat="1" ht="14.25">
      <c r="A690" s="34" t="s">
        <v>521</v>
      </c>
      <c r="B690" s="33"/>
      <c r="C690" s="33"/>
      <c r="D690" s="33"/>
      <c r="E690" s="33"/>
      <c r="F690" s="256" t="s">
        <v>516</v>
      </c>
      <c r="G690" s="256"/>
    </row>
  </sheetData>
  <autoFilter ref="A18:G688"/>
  <mergeCells count="6">
    <mergeCell ref="A688:F688"/>
    <mergeCell ref="A14:G14"/>
    <mergeCell ref="F690:G690"/>
    <mergeCell ref="G16:G17"/>
    <mergeCell ref="A16:A17"/>
    <mergeCell ref="B16:F16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43"/>
  <sheetViews>
    <sheetView workbookViewId="0">
      <selection activeCell="I27" sqref="I27"/>
    </sheetView>
  </sheetViews>
  <sheetFormatPr defaultColWidth="9.140625" defaultRowHeight="15"/>
  <cols>
    <col min="1" max="1" width="10.42578125" style="69" customWidth="1"/>
    <col min="2" max="2" width="34.42578125" style="69" customWidth="1"/>
    <col min="3" max="3" width="17.28515625" style="69" customWidth="1"/>
    <col min="4" max="4" width="17" style="71" customWidth="1"/>
    <col min="5" max="5" width="15.7109375" style="71" customWidth="1"/>
    <col min="6" max="256" width="9.140625" style="69"/>
    <col min="257" max="257" width="10.42578125" style="69" customWidth="1"/>
    <col min="258" max="258" width="34.42578125" style="69" customWidth="1"/>
    <col min="259" max="259" width="17.28515625" style="69" customWidth="1"/>
    <col min="260" max="260" width="17" style="69" customWidth="1"/>
    <col min="261" max="261" width="15.7109375" style="69" customWidth="1"/>
    <col min="262" max="512" width="9.140625" style="69"/>
    <col min="513" max="513" width="10.42578125" style="69" customWidth="1"/>
    <col min="514" max="514" width="34.42578125" style="69" customWidth="1"/>
    <col min="515" max="515" width="17.28515625" style="69" customWidth="1"/>
    <col min="516" max="516" width="17" style="69" customWidth="1"/>
    <col min="517" max="517" width="15.7109375" style="69" customWidth="1"/>
    <col min="518" max="768" width="9.140625" style="69"/>
    <col min="769" max="769" width="10.42578125" style="69" customWidth="1"/>
    <col min="770" max="770" width="34.42578125" style="69" customWidth="1"/>
    <col min="771" max="771" width="17.28515625" style="69" customWidth="1"/>
    <col min="772" max="772" width="17" style="69" customWidth="1"/>
    <col min="773" max="773" width="15.7109375" style="69" customWidth="1"/>
    <col min="774" max="1024" width="9.140625" style="69"/>
    <col min="1025" max="1025" width="10.42578125" style="69" customWidth="1"/>
    <col min="1026" max="1026" width="34.42578125" style="69" customWidth="1"/>
    <col min="1027" max="1027" width="17.28515625" style="69" customWidth="1"/>
    <col min="1028" max="1028" width="17" style="69" customWidth="1"/>
    <col min="1029" max="1029" width="15.7109375" style="69" customWidth="1"/>
    <col min="1030" max="1280" width="9.140625" style="69"/>
    <col min="1281" max="1281" width="10.42578125" style="69" customWidth="1"/>
    <col min="1282" max="1282" width="34.42578125" style="69" customWidth="1"/>
    <col min="1283" max="1283" width="17.28515625" style="69" customWidth="1"/>
    <col min="1284" max="1284" width="17" style="69" customWidth="1"/>
    <col min="1285" max="1285" width="15.7109375" style="69" customWidth="1"/>
    <col min="1286" max="1536" width="9.140625" style="69"/>
    <col min="1537" max="1537" width="10.42578125" style="69" customWidth="1"/>
    <col min="1538" max="1538" width="34.42578125" style="69" customWidth="1"/>
    <col min="1539" max="1539" width="17.28515625" style="69" customWidth="1"/>
    <col min="1540" max="1540" width="17" style="69" customWidth="1"/>
    <col min="1541" max="1541" width="15.7109375" style="69" customWidth="1"/>
    <col min="1542" max="1792" width="9.140625" style="69"/>
    <col min="1793" max="1793" width="10.42578125" style="69" customWidth="1"/>
    <col min="1794" max="1794" width="34.42578125" style="69" customWidth="1"/>
    <col min="1795" max="1795" width="17.28515625" style="69" customWidth="1"/>
    <col min="1796" max="1796" width="17" style="69" customWidth="1"/>
    <col min="1797" max="1797" width="15.7109375" style="69" customWidth="1"/>
    <col min="1798" max="2048" width="9.140625" style="69"/>
    <col min="2049" max="2049" width="10.42578125" style="69" customWidth="1"/>
    <col min="2050" max="2050" width="34.42578125" style="69" customWidth="1"/>
    <col min="2051" max="2051" width="17.28515625" style="69" customWidth="1"/>
    <col min="2052" max="2052" width="17" style="69" customWidth="1"/>
    <col min="2053" max="2053" width="15.7109375" style="69" customWidth="1"/>
    <col min="2054" max="2304" width="9.140625" style="69"/>
    <col min="2305" max="2305" width="10.42578125" style="69" customWidth="1"/>
    <col min="2306" max="2306" width="34.42578125" style="69" customWidth="1"/>
    <col min="2307" max="2307" width="17.28515625" style="69" customWidth="1"/>
    <col min="2308" max="2308" width="17" style="69" customWidth="1"/>
    <col min="2309" max="2309" width="15.7109375" style="69" customWidth="1"/>
    <col min="2310" max="2560" width="9.140625" style="69"/>
    <col min="2561" max="2561" width="10.42578125" style="69" customWidth="1"/>
    <col min="2562" max="2562" width="34.42578125" style="69" customWidth="1"/>
    <col min="2563" max="2563" width="17.28515625" style="69" customWidth="1"/>
    <col min="2564" max="2564" width="17" style="69" customWidth="1"/>
    <col min="2565" max="2565" width="15.7109375" style="69" customWidth="1"/>
    <col min="2566" max="2816" width="9.140625" style="69"/>
    <col min="2817" max="2817" width="10.42578125" style="69" customWidth="1"/>
    <col min="2818" max="2818" width="34.42578125" style="69" customWidth="1"/>
    <col min="2819" max="2819" width="17.28515625" style="69" customWidth="1"/>
    <col min="2820" max="2820" width="17" style="69" customWidth="1"/>
    <col min="2821" max="2821" width="15.7109375" style="69" customWidth="1"/>
    <col min="2822" max="3072" width="9.140625" style="69"/>
    <col min="3073" max="3073" width="10.42578125" style="69" customWidth="1"/>
    <col min="3074" max="3074" width="34.42578125" style="69" customWidth="1"/>
    <col min="3075" max="3075" width="17.28515625" style="69" customWidth="1"/>
    <col min="3076" max="3076" width="17" style="69" customWidth="1"/>
    <col min="3077" max="3077" width="15.7109375" style="69" customWidth="1"/>
    <col min="3078" max="3328" width="9.140625" style="69"/>
    <col min="3329" max="3329" width="10.42578125" style="69" customWidth="1"/>
    <col min="3330" max="3330" width="34.42578125" style="69" customWidth="1"/>
    <col min="3331" max="3331" width="17.28515625" style="69" customWidth="1"/>
    <col min="3332" max="3332" width="17" style="69" customWidth="1"/>
    <col min="3333" max="3333" width="15.7109375" style="69" customWidth="1"/>
    <col min="3334" max="3584" width="9.140625" style="69"/>
    <col min="3585" max="3585" width="10.42578125" style="69" customWidth="1"/>
    <col min="3586" max="3586" width="34.42578125" style="69" customWidth="1"/>
    <col min="3587" max="3587" width="17.28515625" style="69" customWidth="1"/>
    <col min="3588" max="3588" width="17" style="69" customWidth="1"/>
    <col min="3589" max="3589" width="15.7109375" style="69" customWidth="1"/>
    <col min="3590" max="3840" width="9.140625" style="69"/>
    <col min="3841" max="3841" width="10.42578125" style="69" customWidth="1"/>
    <col min="3842" max="3842" width="34.42578125" style="69" customWidth="1"/>
    <col min="3843" max="3843" width="17.28515625" style="69" customWidth="1"/>
    <col min="3844" max="3844" width="17" style="69" customWidth="1"/>
    <col min="3845" max="3845" width="15.7109375" style="69" customWidth="1"/>
    <col min="3846" max="4096" width="9.140625" style="69"/>
    <col min="4097" max="4097" width="10.42578125" style="69" customWidth="1"/>
    <col min="4098" max="4098" width="34.42578125" style="69" customWidth="1"/>
    <col min="4099" max="4099" width="17.28515625" style="69" customWidth="1"/>
    <col min="4100" max="4100" width="17" style="69" customWidth="1"/>
    <col min="4101" max="4101" width="15.7109375" style="69" customWidth="1"/>
    <col min="4102" max="4352" width="9.140625" style="69"/>
    <col min="4353" max="4353" width="10.42578125" style="69" customWidth="1"/>
    <col min="4354" max="4354" width="34.42578125" style="69" customWidth="1"/>
    <col min="4355" max="4355" width="17.28515625" style="69" customWidth="1"/>
    <col min="4356" max="4356" width="17" style="69" customWidth="1"/>
    <col min="4357" max="4357" width="15.7109375" style="69" customWidth="1"/>
    <col min="4358" max="4608" width="9.140625" style="69"/>
    <col min="4609" max="4609" width="10.42578125" style="69" customWidth="1"/>
    <col min="4610" max="4610" width="34.42578125" style="69" customWidth="1"/>
    <col min="4611" max="4611" width="17.28515625" style="69" customWidth="1"/>
    <col min="4612" max="4612" width="17" style="69" customWidth="1"/>
    <col min="4613" max="4613" width="15.7109375" style="69" customWidth="1"/>
    <col min="4614" max="4864" width="9.140625" style="69"/>
    <col min="4865" max="4865" width="10.42578125" style="69" customWidth="1"/>
    <col min="4866" max="4866" width="34.42578125" style="69" customWidth="1"/>
    <col min="4867" max="4867" width="17.28515625" style="69" customWidth="1"/>
    <col min="4868" max="4868" width="17" style="69" customWidth="1"/>
    <col min="4869" max="4869" width="15.7109375" style="69" customWidth="1"/>
    <col min="4870" max="5120" width="9.140625" style="69"/>
    <col min="5121" max="5121" width="10.42578125" style="69" customWidth="1"/>
    <col min="5122" max="5122" width="34.42578125" style="69" customWidth="1"/>
    <col min="5123" max="5123" width="17.28515625" style="69" customWidth="1"/>
    <col min="5124" max="5124" width="17" style="69" customWidth="1"/>
    <col min="5125" max="5125" width="15.7109375" style="69" customWidth="1"/>
    <col min="5126" max="5376" width="9.140625" style="69"/>
    <col min="5377" max="5377" width="10.42578125" style="69" customWidth="1"/>
    <col min="5378" max="5378" width="34.42578125" style="69" customWidth="1"/>
    <col min="5379" max="5379" width="17.28515625" style="69" customWidth="1"/>
    <col min="5380" max="5380" width="17" style="69" customWidth="1"/>
    <col min="5381" max="5381" width="15.7109375" style="69" customWidth="1"/>
    <col min="5382" max="5632" width="9.140625" style="69"/>
    <col min="5633" max="5633" width="10.42578125" style="69" customWidth="1"/>
    <col min="5634" max="5634" width="34.42578125" style="69" customWidth="1"/>
    <col min="5635" max="5635" width="17.28515625" style="69" customWidth="1"/>
    <col min="5636" max="5636" width="17" style="69" customWidth="1"/>
    <col min="5637" max="5637" width="15.7109375" style="69" customWidth="1"/>
    <col min="5638" max="5888" width="9.140625" style="69"/>
    <col min="5889" max="5889" width="10.42578125" style="69" customWidth="1"/>
    <col min="5890" max="5890" width="34.42578125" style="69" customWidth="1"/>
    <col min="5891" max="5891" width="17.28515625" style="69" customWidth="1"/>
    <col min="5892" max="5892" width="17" style="69" customWidth="1"/>
    <col min="5893" max="5893" width="15.7109375" style="69" customWidth="1"/>
    <col min="5894" max="6144" width="9.140625" style="69"/>
    <col min="6145" max="6145" width="10.42578125" style="69" customWidth="1"/>
    <col min="6146" max="6146" width="34.42578125" style="69" customWidth="1"/>
    <col min="6147" max="6147" width="17.28515625" style="69" customWidth="1"/>
    <col min="6148" max="6148" width="17" style="69" customWidth="1"/>
    <col min="6149" max="6149" width="15.7109375" style="69" customWidth="1"/>
    <col min="6150" max="6400" width="9.140625" style="69"/>
    <col min="6401" max="6401" width="10.42578125" style="69" customWidth="1"/>
    <col min="6402" max="6402" width="34.42578125" style="69" customWidth="1"/>
    <col min="6403" max="6403" width="17.28515625" style="69" customWidth="1"/>
    <col min="6404" max="6404" width="17" style="69" customWidth="1"/>
    <col min="6405" max="6405" width="15.7109375" style="69" customWidth="1"/>
    <col min="6406" max="6656" width="9.140625" style="69"/>
    <col min="6657" max="6657" width="10.42578125" style="69" customWidth="1"/>
    <col min="6658" max="6658" width="34.42578125" style="69" customWidth="1"/>
    <col min="6659" max="6659" width="17.28515625" style="69" customWidth="1"/>
    <col min="6660" max="6660" width="17" style="69" customWidth="1"/>
    <col min="6661" max="6661" width="15.7109375" style="69" customWidth="1"/>
    <col min="6662" max="6912" width="9.140625" style="69"/>
    <col min="6913" max="6913" width="10.42578125" style="69" customWidth="1"/>
    <col min="6914" max="6914" width="34.42578125" style="69" customWidth="1"/>
    <col min="6915" max="6915" width="17.28515625" style="69" customWidth="1"/>
    <col min="6916" max="6916" width="17" style="69" customWidth="1"/>
    <col min="6917" max="6917" width="15.7109375" style="69" customWidth="1"/>
    <col min="6918" max="7168" width="9.140625" style="69"/>
    <col min="7169" max="7169" width="10.42578125" style="69" customWidth="1"/>
    <col min="7170" max="7170" width="34.42578125" style="69" customWidth="1"/>
    <col min="7171" max="7171" width="17.28515625" style="69" customWidth="1"/>
    <col min="7172" max="7172" width="17" style="69" customWidth="1"/>
    <col min="7173" max="7173" width="15.7109375" style="69" customWidth="1"/>
    <col min="7174" max="7424" width="9.140625" style="69"/>
    <col min="7425" max="7425" width="10.42578125" style="69" customWidth="1"/>
    <col min="7426" max="7426" width="34.42578125" style="69" customWidth="1"/>
    <col min="7427" max="7427" width="17.28515625" style="69" customWidth="1"/>
    <col min="7428" max="7428" width="17" style="69" customWidth="1"/>
    <col min="7429" max="7429" width="15.7109375" style="69" customWidth="1"/>
    <col min="7430" max="7680" width="9.140625" style="69"/>
    <col min="7681" max="7681" width="10.42578125" style="69" customWidth="1"/>
    <col min="7682" max="7682" width="34.42578125" style="69" customWidth="1"/>
    <col min="7683" max="7683" width="17.28515625" style="69" customWidth="1"/>
    <col min="7684" max="7684" width="17" style="69" customWidth="1"/>
    <col min="7685" max="7685" width="15.7109375" style="69" customWidth="1"/>
    <col min="7686" max="7936" width="9.140625" style="69"/>
    <col min="7937" max="7937" width="10.42578125" style="69" customWidth="1"/>
    <col min="7938" max="7938" width="34.42578125" style="69" customWidth="1"/>
    <col min="7939" max="7939" width="17.28515625" style="69" customWidth="1"/>
    <col min="7940" max="7940" width="17" style="69" customWidth="1"/>
    <col min="7941" max="7941" width="15.7109375" style="69" customWidth="1"/>
    <col min="7942" max="8192" width="9.140625" style="69"/>
    <col min="8193" max="8193" width="10.42578125" style="69" customWidth="1"/>
    <col min="8194" max="8194" width="34.42578125" style="69" customWidth="1"/>
    <col min="8195" max="8195" width="17.28515625" style="69" customWidth="1"/>
    <col min="8196" max="8196" width="17" style="69" customWidth="1"/>
    <col min="8197" max="8197" width="15.7109375" style="69" customWidth="1"/>
    <col min="8198" max="8448" width="9.140625" style="69"/>
    <col min="8449" max="8449" width="10.42578125" style="69" customWidth="1"/>
    <col min="8450" max="8450" width="34.42578125" style="69" customWidth="1"/>
    <col min="8451" max="8451" width="17.28515625" style="69" customWidth="1"/>
    <col min="8452" max="8452" width="17" style="69" customWidth="1"/>
    <col min="8453" max="8453" width="15.7109375" style="69" customWidth="1"/>
    <col min="8454" max="8704" width="9.140625" style="69"/>
    <col min="8705" max="8705" width="10.42578125" style="69" customWidth="1"/>
    <col min="8706" max="8706" width="34.42578125" style="69" customWidth="1"/>
    <col min="8707" max="8707" width="17.28515625" style="69" customWidth="1"/>
    <col min="8708" max="8708" width="17" style="69" customWidth="1"/>
    <col min="8709" max="8709" width="15.7109375" style="69" customWidth="1"/>
    <col min="8710" max="8960" width="9.140625" style="69"/>
    <col min="8961" max="8961" width="10.42578125" style="69" customWidth="1"/>
    <col min="8962" max="8962" width="34.42578125" style="69" customWidth="1"/>
    <col min="8963" max="8963" width="17.28515625" style="69" customWidth="1"/>
    <col min="8964" max="8964" width="17" style="69" customWidth="1"/>
    <col min="8965" max="8965" width="15.7109375" style="69" customWidth="1"/>
    <col min="8966" max="9216" width="9.140625" style="69"/>
    <col min="9217" max="9217" width="10.42578125" style="69" customWidth="1"/>
    <col min="9218" max="9218" width="34.42578125" style="69" customWidth="1"/>
    <col min="9219" max="9219" width="17.28515625" style="69" customWidth="1"/>
    <col min="9220" max="9220" width="17" style="69" customWidth="1"/>
    <col min="9221" max="9221" width="15.7109375" style="69" customWidth="1"/>
    <col min="9222" max="9472" width="9.140625" style="69"/>
    <col min="9473" max="9473" width="10.42578125" style="69" customWidth="1"/>
    <col min="9474" max="9474" width="34.42578125" style="69" customWidth="1"/>
    <col min="9475" max="9475" width="17.28515625" style="69" customWidth="1"/>
    <col min="9476" max="9476" width="17" style="69" customWidth="1"/>
    <col min="9477" max="9477" width="15.7109375" style="69" customWidth="1"/>
    <col min="9478" max="9728" width="9.140625" style="69"/>
    <col min="9729" max="9729" width="10.42578125" style="69" customWidth="1"/>
    <col min="9730" max="9730" width="34.42578125" style="69" customWidth="1"/>
    <col min="9731" max="9731" width="17.28515625" style="69" customWidth="1"/>
    <col min="9732" max="9732" width="17" style="69" customWidth="1"/>
    <col min="9733" max="9733" width="15.7109375" style="69" customWidth="1"/>
    <col min="9734" max="9984" width="9.140625" style="69"/>
    <col min="9985" max="9985" width="10.42578125" style="69" customWidth="1"/>
    <col min="9986" max="9986" width="34.42578125" style="69" customWidth="1"/>
    <col min="9987" max="9987" width="17.28515625" style="69" customWidth="1"/>
    <col min="9988" max="9988" width="17" style="69" customWidth="1"/>
    <col min="9989" max="9989" width="15.7109375" style="69" customWidth="1"/>
    <col min="9990" max="10240" width="9.140625" style="69"/>
    <col min="10241" max="10241" width="10.42578125" style="69" customWidth="1"/>
    <col min="10242" max="10242" width="34.42578125" style="69" customWidth="1"/>
    <col min="10243" max="10243" width="17.28515625" style="69" customWidth="1"/>
    <col min="10244" max="10244" width="17" style="69" customWidth="1"/>
    <col min="10245" max="10245" width="15.7109375" style="69" customWidth="1"/>
    <col min="10246" max="10496" width="9.140625" style="69"/>
    <col min="10497" max="10497" width="10.42578125" style="69" customWidth="1"/>
    <col min="10498" max="10498" width="34.42578125" style="69" customWidth="1"/>
    <col min="10499" max="10499" width="17.28515625" style="69" customWidth="1"/>
    <col min="10500" max="10500" width="17" style="69" customWidth="1"/>
    <col min="10501" max="10501" width="15.7109375" style="69" customWidth="1"/>
    <col min="10502" max="10752" width="9.140625" style="69"/>
    <col min="10753" max="10753" width="10.42578125" style="69" customWidth="1"/>
    <col min="10754" max="10754" width="34.42578125" style="69" customWidth="1"/>
    <col min="10755" max="10755" width="17.28515625" style="69" customWidth="1"/>
    <col min="10756" max="10756" width="17" style="69" customWidth="1"/>
    <col min="10757" max="10757" width="15.7109375" style="69" customWidth="1"/>
    <col min="10758" max="11008" width="9.140625" style="69"/>
    <col min="11009" max="11009" width="10.42578125" style="69" customWidth="1"/>
    <col min="11010" max="11010" width="34.42578125" style="69" customWidth="1"/>
    <col min="11011" max="11011" width="17.28515625" style="69" customWidth="1"/>
    <col min="11012" max="11012" width="17" style="69" customWidth="1"/>
    <col min="11013" max="11013" width="15.7109375" style="69" customWidth="1"/>
    <col min="11014" max="11264" width="9.140625" style="69"/>
    <col min="11265" max="11265" width="10.42578125" style="69" customWidth="1"/>
    <col min="11266" max="11266" width="34.42578125" style="69" customWidth="1"/>
    <col min="11267" max="11267" width="17.28515625" style="69" customWidth="1"/>
    <col min="11268" max="11268" width="17" style="69" customWidth="1"/>
    <col min="11269" max="11269" width="15.7109375" style="69" customWidth="1"/>
    <col min="11270" max="11520" width="9.140625" style="69"/>
    <col min="11521" max="11521" width="10.42578125" style="69" customWidth="1"/>
    <col min="11522" max="11522" width="34.42578125" style="69" customWidth="1"/>
    <col min="11523" max="11523" width="17.28515625" style="69" customWidth="1"/>
    <col min="11524" max="11524" width="17" style="69" customWidth="1"/>
    <col min="11525" max="11525" width="15.7109375" style="69" customWidth="1"/>
    <col min="11526" max="11776" width="9.140625" style="69"/>
    <col min="11777" max="11777" width="10.42578125" style="69" customWidth="1"/>
    <col min="11778" max="11778" width="34.42578125" style="69" customWidth="1"/>
    <col min="11779" max="11779" width="17.28515625" style="69" customWidth="1"/>
    <col min="11780" max="11780" width="17" style="69" customWidth="1"/>
    <col min="11781" max="11781" width="15.7109375" style="69" customWidth="1"/>
    <col min="11782" max="12032" width="9.140625" style="69"/>
    <col min="12033" max="12033" width="10.42578125" style="69" customWidth="1"/>
    <col min="12034" max="12034" width="34.42578125" style="69" customWidth="1"/>
    <col min="12035" max="12035" width="17.28515625" style="69" customWidth="1"/>
    <col min="12036" max="12036" width="17" style="69" customWidth="1"/>
    <col min="12037" max="12037" width="15.7109375" style="69" customWidth="1"/>
    <col min="12038" max="12288" width="9.140625" style="69"/>
    <col min="12289" max="12289" width="10.42578125" style="69" customWidth="1"/>
    <col min="12290" max="12290" width="34.42578125" style="69" customWidth="1"/>
    <col min="12291" max="12291" width="17.28515625" style="69" customWidth="1"/>
    <col min="12292" max="12292" width="17" style="69" customWidth="1"/>
    <col min="12293" max="12293" width="15.7109375" style="69" customWidth="1"/>
    <col min="12294" max="12544" width="9.140625" style="69"/>
    <col min="12545" max="12545" width="10.42578125" style="69" customWidth="1"/>
    <col min="12546" max="12546" width="34.42578125" style="69" customWidth="1"/>
    <col min="12547" max="12547" width="17.28515625" style="69" customWidth="1"/>
    <col min="12548" max="12548" width="17" style="69" customWidth="1"/>
    <col min="12549" max="12549" width="15.7109375" style="69" customWidth="1"/>
    <col min="12550" max="12800" width="9.140625" style="69"/>
    <col min="12801" max="12801" width="10.42578125" style="69" customWidth="1"/>
    <col min="12802" max="12802" width="34.42578125" style="69" customWidth="1"/>
    <col min="12803" max="12803" width="17.28515625" style="69" customWidth="1"/>
    <col min="12804" max="12804" width="17" style="69" customWidth="1"/>
    <col min="12805" max="12805" width="15.7109375" style="69" customWidth="1"/>
    <col min="12806" max="13056" width="9.140625" style="69"/>
    <col min="13057" max="13057" width="10.42578125" style="69" customWidth="1"/>
    <col min="13058" max="13058" width="34.42578125" style="69" customWidth="1"/>
    <col min="13059" max="13059" width="17.28515625" style="69" customWidth="1"/>
    <col min="13060" max="13060" width="17" style="69" customWidth="1"/>
    <col min="13061" max="13061" width="15.7109375" style="69" customWidth="1"/>
    <col min="13062" max="13312" width="9.140625" style="69"/>
    <col min="13313" max="13313" width="10.42578125" style="69" customWidth="1"/>
    <col min="13314" max="13314" width="34.42578125" style="69" customWidth="1"/>
    <col min="13315" max="13315" width="17.28515625" style="69" customWidth="1"/>
    <col min="13316" max="13316" width="17" style="69" customWidth="1"/>
    <col min="13317" max="13317" width="15.7109375" style="69" customWidth="1"/>
    <col min="13318" max="13568" width="9.140625" style="69"/>
    <col min="13569" max="13569" width="10.42578125" style="69" customWidth="1"/>
    <col min="13570" max="13570" width="34.42578125" style="69" customWidth="1"/>
    <col min="13571" max="13571" width="17.28515625" style="69" customWidth="1"/>
    <col min="13572" max="13572" width="17" style="69" customWidth="1"/>
    <col min="13573" max="13573" width="15.7109375" style="69" customWidth="1"/>
    <col min="13574" max="13824" width="9.140625" style="69"/>
    <col min="13825" max="13825" width="10.42578125" style="69" customWidth="1"/>
    <col min="13826" max="13826" width="34.42578125" style="69" customWidth="1"/>
    <col min="13827" max="13827" width="17.28515625" style="69" customWidth="1"/>
    <col min="13828" max="13828" width="17" style="69" customWidth="1"/>
    <col min="13829" max="13829" width="15.7109375" style="69" customWidth="1"/>
    <col min="13830" max="14080" width="9.140625" style="69"/>
    <col min="14081" max="14081" width="10.42578125" style="69" customWidth="1"/>
    <col min="14082" max="14082" width="34.42578125" style="69" customWidth="1"/>
    <col min="14083" max="14083" width="17.28515625" style="69" customWidth="1"/>
    <col min="14084" max="14084" width="17" style="69" customWidth="1"/>
    <col min="14085" max="14085" width="15.7109375" style="69" customWidth="1"/>
    <col min="14086" max="14336" width="9.140625" style="69"/>
    <col min="14337" max="14337" width="10.42578125" style="69" customWidth="1"/>
    <col min="14338" max="14338" width="34.42578125" style="69" customWidth="1"/>
    <col min="14339" max="14339" width="17.28515625" style="69" customWidth="1"/>
    <col min="14340" max="14340" width="17" style="69" customWidth="1"/>
    <col min="14341" max="14341" width="15.7109375" style="69" customWidth="1"/>
    <col min="14342" max="14592" width="9.140625" style="69"/>
    <col min="14593" max="14593" width="10.42578125" style="69" customWidth="1"/>
    <col min="14594" max="14594" width="34.42578125" style="69" customWidth="1"/>
    <col min="14595" max="14595" width="17.28515625" style="69" customWidth="1"/>
    <col min="14596" max="14596" width="17" style="69" customWidth="1"/>
    <col min="14597" max="14597" width="15.7109375" style="69" customWidth="1"/>
    <col min="14598" max="14848" width="9.140625" style="69"/>
    <col min="14849" max="14849" width="10.42578125" style="69" customWidth="1"/>
    <col min="14850" max="14850" width="34.42578125" style="69" customWidth="1"/>
    <col min="14851" max="14851" width="17.28515625" style="69" customWidth="1"/>
    <col min="14852" max="14852" width="17" style="69" customWidth="1"/>
    <col min="14853" max="14853" width="15.7109375" style="69" customWidth="1"/>
    <col min="14854" max="15104" width="9.140625" style="69"/>
    <col min="15105" max="15105" width="10.42578125" style="69" customWidth="1"/>
    <col min="15106" max="15106" width="34.42578125" style="69" customWidth="1"/>
    <col min="15107" max="15107" width="17.28515625" style="69" customWidth="1"/>
    <col min="15108" max="15108" width="17" style="69" customWidth="1"/>
    <col min="15109" max="15109" width="15.7109375" style="69" customWidth="1"/>
    <col min="15110" max="15360" width="9.140625" style="69"/>
    <col min="15361" max="15361" width="10.42578125" style="69" customWidth="1"/>
    <col min="15362" max="15362" width="34.42578125" style="69" customWidth="1"/>
    <col min="15363" max="15363" width="17.28515625" style="69" customWidth="1"/>
    <col min="15364" max="15364" width="17" style="69" customWidth="1"/>
    <col min="15365" max="15365" width="15.7109375" style="69" customWidth="1"/>
    <col min="15366" max="15616" width="9.140625" style="69"/>
    <col min="15617" max="15617" width="10.42578125" style="69" customWidth="1"/>
    <col min="15618" max="15618" width="34.42578125" style="69" customWidth="1"/>
    <col min="15619" max="15619" width="17.28515625" style="69" customWidth="1"/>
    <col min="15620" max="15620" width="17" style="69" customWidth="1"/>
    <col min="15621" max="15621" width="15.7109375" style="69" customWidth="1"/>
    <col min="15622" max="15872" width="9.140625" style="69"/>
    <col min="15873" max="15873" width="10.42578125" style="69" customWidth="1"/>
    <col min="15874" max="15874" width="34.42578125" style="69" customWidth="1"/>
    <col min="15875" max="15875" width="17.28515625" style="69" customWidth="1"/>
    <col min="15876" max="15876" width="17" style="69" customWidth="1"/>
    <col min="15877" max="15877" width="15.7109375" style="69" customWidth="1"/>
    <col min="15878" max="16128" width="9.140625" style="69"/>
    <col min="16129" max="16129" width="10.42578125" style="69" customWidth="1"/>
    <col min="16130" max="16130" width="34.42578125" style="69" customWidth="1"/>
    <col min="16131" max="16131" width="17.28515625" style="69" customWidth="1"/>
    <col min="16132" max="16132" width="17" style="69" customWidth="1"/>
    <col min="16133" max="16133" width="15.7109375" style="69" customWidth="1"/>
    <col min="16134" max="16384" width="9.140625" style="69"/>
  </cols>
  <sheetData>
    <row r="9" spans="1:8">
      <c r="C9" s="70"/>
    </row>
    <row r="10" spans="1:8">
      <c r="C10" s="70"/>
    </row>
    <row r="11" spans="1:8">
      <c r="C11" s="70"/>
    </row>
    <row r="12" spans="1:8">
      <c r="C12" s="70"/>
    </row>
    <row r="15" spans="1:8">
      <c r="A15" s="72"/>
      <c r="B15" s="72"/>
      <c r="C15" s="72"/>
      <c r="D15" s="73"/>
      <c r="E15" s="73"/>
      <c r="F15" s="72"/>
      <c r="G15" s="72"/>
      <c r="H15" s="72"/>
    </row>
    <row r="16" spans="1:8" ht="60.6" customHeight="1">
      <c r="A16" s="257" t="s">
        <v>523</v>
      </c>
      <c r="B16" s="257"/>
      <c r="C16" s="257"/>
      <c r="D16" s="257"/>
      <c r="E16" s="257"/>
      <c r="F16" s="72"/>
      <c r="G16" s="72"/>
      <c r="H16" s="72"/>
    </row>
    <row r="17" spans="1:8">
      <c r="A17" s="72"/>
      <c r="B17" s="72"/>
      <c r="C17" s="72"/>
      <c r="D17" s="73"/>
      <c r="E17" s="73"/>
      <c r="F17" s="72"/>
      <c r="G17" s="72"/>
      <c r="H17" s="72"/>
    </row>
    <row r="18" spans="1:8">
      <c r="A18" s="72"/>
      <c r="B18" s="72"/>
      <c r="D18" s="73"/>
      <c r="E18" s="74" t="s">
        <v>524</v>
      </c>
      <c r="F18" s="72"/>
      <c r="G18" s="72"/>
      <c r="H18" s="72"/>
    </row>
    <row r="19" spans="1:8" ht="34.9" customHeight="1">
      <c r="A19" s="258" t="s">
        <v>525</v>
      </c>
      <c r="B19" s="260" t="s">
        <v>526</v>
      </c>
      <c r="C19" s="262" t="s">
        <v>527</v>
      </c>
      <c r="D19" s="263"/>
      <c r="E19" s="264"/>
      <c r="F19" s="72"/>
      <c r="G19" s="72"/>
      <c r="H19" s="72"/>
    </row>
    <row r="20" spans="1:8" ht="15.75">
      <c r="A20" s="259"/>
      <c r="B20" s="261"/>
      <c r="C20" s="75">
        <v>2018</v>
      </c>
      <c r="D20" s="76">
        <v>2019</v>
      </c>
      <c r="E20" s="76">
        <v>2020</v>
      </c>
      <c r="F20" s="72"/>
      <c r="G20" s="72"/>
      <c r="H20" s="72"/>
    </row>
    <row r="21" spans="1:8" ht="18.75">
      <c r="A21" s="77">
        <v>1</v>
      </c>
      <c r="B21" s="78" t="s">
        <v>528</v>
      </c>
      <c r="C21" s="79">
        <v>3461.96</v>
      </c>
      <c r="D21" s="80">
        <v>540.6</v>
      </c>
      <c r="E21" s="81">
        <v>408.2</v>
      </c>
      <c r="F21" s="72"/>
      <c r="G21" s="72"/>
      <c r="H21" s="72"/>
    </row>
    <row r="22" spans="1:8" ht="18.75">
      <c r="A22" s="77">
        <v>2</v>
      </c>
      <c r="B22" s="78" t="s">
        <v>529</v>
      </c>
      <c r="C22" s="79">
        <v>6887.86</v>
      </c>
      <c r="D22" s="81">
        <v>4036.6</v>
      </c>
      <c r="E22" s="81">
        <v>4044.9</v>
      </c>
      <c r="F22" s="72"/>
      <c r="G22" s="72"/>
      <c r="H22" s="72"/>
    </row>
    <row r="23" spans="1:8" ht="18.75">
      <c r="A23" s="77">
        <v>3</v>
      </c>
      <c r="B23" s="78" t="s">
        <v>530</v>
      </c>
      <c r="C23" s="79">
        <v>4965.34</v>
      </c>
      <c r="D23" s="81">
        <v>2944.9</v>
      </c>
      <c r="E23" s="81">
        <v>2917</v>
      </c>
      <c r="F23" s="72"/>
      <c r="G23" s="72"/>
      <c r="H23" s="72"/>
    </row>
    <row r="24" spans="1:8" ht="18.75">
      <c r="A24" s="77">
        <v>4</v>
      </c>
      <c r="B24" s="78" t="s">
        <v>531</v>
      </c>
      <c r="C24" s="79">
        <v>8326.6</v>
      </c>
      <c r="D24" s="81">
        <v>5038.8999999999996</v>
      </c>
      <c r="E24" s="81">
        <v>5013</v>
      </c>
      <c r="F24" s="72"/>
      <c r="G24" s="72"/>
      <c r="H24" s="72"/>
    </row>
    <row r="25" spans="1:8" ht="18.75">
      <c r="A25" s="77">
        <v>5</v>
      </c>
      <c r="B25" s="78" t="s">
        <v>532</v>
      </c>
      <c r="C25" s="79">
        <f>2781.91+493.02</f>
        <v>3274.93</v>
      </c>
      <c r="D25" s="81">
        <v>963.6</v>
      </c>
      <c r="E25" s="81">
        <v>913.9</v>
      </c>
      <c r="F25" s="72"/>
      <c r="G25" s="72"/>
      <c r="H25" s="72"/>
    </row>
    <row r="26" spans="1:8" ht="18.75">
      <c r="A26" s="77">
        <v>6</v>
      </c>
      <c r="B26" s="78" t="s">
        <v>533</v>
      </c>
      <c r="C26" s="79">
        <v>2085.7199999999998</v>
      </c>
      <c r="D26" s="81">
        <v>1174.3</v>
      </c>
      <c r="E26" s="81">
        <v>1171.7</v>
      </c>
      <c r="F26" s="72"/>
      <c r="G26" s="72"/>
      <c r="H26" s="72"/>
    </row>
    <row r="27" spans="1:8" ht="18.75">
      <c r="A27" s="77">
        <v>7</v>
      </c>
      <c r="B27" s="78" t="s">
        <v>534</v>
      </c>
      <c r="C27" s="79">
        <v>5915.02</v>
      </c>
      <c r="D27" s="81">
        <v>3021.8</v>
      </c>
      <c r="E27" s="81">
        <v>2983.7</v>
      </c>
      <c r="F27" s="72"/>
      <c r="G27" s="72"/>
      <c r="H27" s="72"/>
    </row>
    <row r="28" spans="1:8" ht="18.75">
      <c r="A28" s="77">
        <v>8</v>
      </c>
      <c r="B28" s="78" t="s">
        <v>535</v>
      </c>
      <c r="C28" s="79">
        <v>5143.79</v>
      </c>
      <c r="D28" s="81">
        <v>23</v>
      </c>
      <c r="E28" s="81">
        <v>0</v>
      </c>
      <c r="F28" s="72"/>
      <c r="G28" s="72"/>
      <c r="H28" s="72"/>
    </row>
    <row r="29" spans="1:8" ht="18.75">
      <c r="A29" s="77">
        <v>9</v>
      </c>
      <c r="B29" s="78" t="s">
        <v>536</v>
      </c>
      <c r="C29" s="79">
        <v>3897.85</v>
      </c>
      <c r="D29" s="81">
        <v>2243.1999999999998</v>
      </c>
      <c r="E29" s="81">
        <v>2246.9</v>
      </c>
      <c r="F29" s="72"/>
      <c r="G29" s="72"/>
      <c r="H29" s="72"/>
    </row>
    <row r="30" spans="1:8" ht="18.75">
      <c r="A30" s="77">
        <v>10</v>
      </c>
      <c r="B30" s="78" t="s">
        <v>537</v>
      </c>
      <c r="C30" s="79">
        <v>6257.15</v>
      </c>
      <c r="D30" s="81">
        <v>3598.9</v>
      </c>
      <c r="E30" s="81">
        <v>3585.8</v>
      </c>
      <c r="F30" s="72"/>
      <c r="G30" s="72"/>
      <c r="H30" s="72"/>
    </row>
    <row r="31" spans="1:8" ht="18.75">
      <c r="A31" s="77">
        <v>11</v>
      </c>
      <c r="B31" s="78" t="s">
        <v>538</v>
      </c>
      <c r="C31" s="79">
        <v>2506.59</v>
      </c>
      <c r="D31" s="81">
        <v>1508.3</v>
      </c>
      <c r="E31" s="81">
        <v>1486</v>
      </c>
      <c r="F31" s="72"/>
      <c r="G31" s="72"/>
      <c r="H31" s="72"/>
    </row>
    <row r="32" spans="1:8" ht="18.75">
      <c r="A32" s="77">
        <v>12</v>
      </c>
      <c r="B32" s="78" t="s">
        <v>539</v>
      </c>
      <c r="C32" s="79">
        <v>2941.08</v>
      </c>
      <c r="D32" s="81">
        <v>1758.7</v>
      </c>
      <c r="E32" s="81">
        <v>1724</v>
      </c>
      <c r="F32" s="72"/>
      <c r="G32" s="72"/>
      <c r="H32" s="72"/>
    </row>
    <row r="33" spans="1:9" ht="18.75">
      <c r="A33" s="77">
        <v>13</v>
      </c>
      <c r="B33" s="78" t="s">
        <v>540</v>
      </c>
      <c r="C33" s="79">
        <v>7759.11</v>
      </c>
      <c r="D33" s="81">
        <v>4140.8999999999996</v>
      </c>
      <c r="E33" s="81">
        <v>4145.3999999999996</v>
      </c>
      <c r="F33" s="72"/>
      <c r="G33" s="72"/>
      <c r="H33" s="72"/>
    </row>
    <row r="34" spans="1:9" ht="18.75">
      <c r="A34" s="77">
        <v>14</v>
      </c>
      <c r="B34" s="78" t="s">
        <v>541</v>
      </c>
      <c r="C34" s="79">
        <v>4118.2700000000004</v>
      </c>
      <c r="D34" s="81">
        <v>2492.3000000000002</v>
      </c>
      <c r="E34" s="81">
        <v>2500.6</v>
      </c>
      <c r="F34" s="72"/>
      <c r="G34" s="72"/>
      <c r="H34" s="72"/>
    </row>
    <row r="35" spans="1:9" ht="18.75">
      <c r="A35" s="77">
        <v>15</v>
      </c>
      <c r="B35" s="78" t="s">
        <v>542</v>
      </c>
      <c r="C35" s="79">
        <f>2943.89+549.3</f>
        <v>3493.1899999999996</v>
      </c>
      <c r="D35" s="81">
        <v>2142.4</v>
      </c>
      <c r="E35" s="81">
        <v>2123.1</v>
      </c>
      <c r="F35" s="72"/>
      <c r="G35" s="72"/>
      <c r="H35" s="72"/>
    </row>
    <row r="36" spans="1:9" ht="18.75">
      <c r="A36" s="77">
        <v>16</v>
      </c>
      <c r="B36" s="78" t="s">
        <v>543</v>
      </c>
      <c r="C36" s="79">
        <v>1580.2</v>
      </c>
      <c r="D36" s="81">
        <v>953.9</v>
      </c>
      <c r="E36" s="81">
        <v>941</v>
      </c>
      <c r="F36" s="72"/>
      <c r="G36" s="72"/>
      <c r="H36" s="72"/>
    </row>
    <row r="37" spans="1:9" ht="18.75">
      <c r="A37" s="77">
        <v>17</v>
      </c>
      <c r="B37" s="78" t="s">
        <v>544</v>
      </c>
      <c r="C37" s="79">
        <v>3248.14</v>
      </c>
      <c r="D37" s="82">
        <v>1812.9</v>
      </c>
      <c r="E37" s="83">
        <v>1812.9</v>
      </c>
    </row>
    <row r="38" spans="1:9" ht="19.5" customHeight="1">
      <c r="A38" s="77">
        <v>18</v>
      </c>
      <c r="B38" s="78" t="s">
        <v>545</v>
      </c>
      <c r="C38" s="79">
        <v>7553.52</v>
      </c>
      <c r="D38" s="82">
        <v>4080.7</v>
      </c>
      <c r="E38" s="82">
        <v>4040.4</v>
      </c>
    </row>
    <row r="39" spans="1:9" ht="18.75">
      <c r="A39" s="84" t="s">
        <v>546</v>
      </c>
      <c r="B39" s="85" t="s">
        <v>547</v>
      </c>
      <c r="C39" s="86">
        <f>C21+C22+C23+C24+C25+C26+C27+C28+C29+C30+C31+C32+C33+C34+C35+C36+C37+C38</f>
        <v>83416.320000000022</v>
      </c>
      <c r="D39" s="86">
        <f>D21+D22+D23+D24+D25+D26+D27+D28+D29+D30+D31+D32+D33+D34+D35+D36+D37+D38</f>
        <v>42475.900000000009</v>
      </c>
      <c r="E39" s="86">
        <f>E21+E22+E23+E24+E25+E26+E27+E28+E29+E30+E31+E32+E33+E34+E35+E36+E37+E38</f>
        <v>42058.5</v>
      </c>
    </row>
    <row r="40" spans="1:9">
      <c r="A40" s="87"/>
      <c r="B40" s="87"/>
      <c r="C40" s="87"/>
    </row>
    <row r="41" spans="1:9">
      <c r="A41" s="87"/>
      <c r="B41" s="87"/>
      <c r="C41" s="87"/>
    </row>
    <row r="42" spans="1:9">
      <c r="A42" s="87"/>
      <c r="B42" s="87"/>
      <c r="C42" s="87"/>
    </row>
    <row r="43" spans="1:9" s="88" customFormat="1" ht="15.75">
      <c r="A43" s="88" t="s">
        <v>548</v>
      </c>
      <c r="B43" s="89"/>
      <c r="C43" s="89"/>
      <c r="D43" s="265" t="s">
        <v>516</v>
      </c>
      <c r="E43" s="265"/>
      <c r="G43" s="90"/>
      <c r="H43" s="90"/>
      <c r="I43" s="90"/>
    </row>
  </sheetData>
  <mergeCells count="5">
    <mergeCell ref="A16:E16"/>
    <mergeCell ref="A19:A20"/>
    <mergeCell ref="B19:B20"/>
    <mergeCell ref="C19:E19"/>
    <mergeCell ref="D43:E43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8"/>
  <sheetViews>
    <sheetView workbookViewId="0">
      <selection activeCell="C8" sqref="C8"/>
    </sheetView>
  </sheetViews>
  <sheetFormatPr defaultRowHeight="15"/>
  <cols>
    <col min="3" max="3" width="118.85546875" customWidth="1"/>
  </cols>
  <sheetData>
    <row r="7" spans="3:3" ht="16.5">
      <c r="C7" s="199" t="s">
        <v>792</v>
      </c>
    </row>
    <row r="8" spans="3:3" ht="79.5" customHeight="1">
      <c r="C8" s="200" t="s">
        <v>793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39"/>
  <sheetViews>
    <sheetView workbookViewId="0">
      <selection activeCell="J21" sqref="J21"/>
    </sheetView>
  </sheetViews>
  <sheetFormatPr defaultColWidth="9.140625" defaultRowHeight="15"/>
  <cols>
    <col min="1" max="1" width="10.42578125" style="69" customWidth="1"/>
    <col min="2" max="2" width="34.42578125" style="69" customWidth="1"/>
    <col min="3" max="3" width="17.28515625" style="69" customWidth="1"/>
    <col min="4" max="4" width="17" style="71" customWidth="1"/>
    <col min="5" max="5" width="15.7109375" style="71" customWidth="1"/>
    <col min="6" max="256" width="9.140625" style="69"/>
    <col min="257" max="257" width="10.42578125" style="69" customWidth="1"/>
    <col min="258" max="258" width="34.42578125" style="69" customWidth="1"/>
    <col min="259" max="259" width="17.28515625" style="69" customWidth="1"/>
    <col min="260" max="260" width="17" style="69" customWidth="1"/>
    <col min="261" max="261" width="15.7109375" style="69" customWidth="1"/>
    <col min="262" max="512" width="9.140625" style="69"/>
    <col min="513" max="513" width="10.42578125" style="69" customWidth="1"/>
    <col min="514" max="514" width="34.42578125" style="69" customWidth="1"/>
    <col min="515" max="515" width="17.28515625" style="69" customWidth="1"/>
    <col min="516" max="516" width="17" style="69" customWidth="1"/>
    <col min="517" max="517" width="15.7109375" style="69" customWidth="1"/>
    <col min="518" max="768" width="9.140625" style="69"/>
    <col min="769" max="769" width="10.42578125" style="69" customWidth="1"/>
    <col min="770" max="770" width="34.42578125" style="69" customWidth="1"/>
    <col min="771" max="771" width="17.28515625" style="69" customWidth="1"/>
    <col min="772" max="772" width="17" style="69" customWidth="1"/>
    <col min="773" max="773" width="15.7109375" style="69" customWidth="1"/>
    <col min="774" max="1024" width="9.140625" style="69"/>
    <col min="1025" max="1025" width="10.42578125" style="69" customWidth="1"/>
    <col min="1026" max="1026" width="34.42578125" style="69" customWidth="1"/>
    <col min="1027" max="1027" width="17.28515625" style="69" customWidth="1"/>
    <col min="1028" max="1028" width="17" style="69" customWidth="1"/>
    <col min="1029" max="1029" width="15.7109375" style="69" customWidth="1"/>
    <col min="1030" max="1280" width="9.140625" style="69"/>
    <col min="1281" max="1281" width="10.42578125" style="69" customWidth="1"/>
    <col min="1282" max="1282" width="34.42578125" style="69" customWidth="1"/>
    <col min="1283" max="1283" width="17.28515625" style="69" customWidth="1"/>
    <col min="1284" max="1284" width="17" style="69" customWidth="1"/>
    <col min="1285" max="1285" width="15.7109375" style="69" customWidth="1"/>
    <col min="1286" max="1536" width="9.140625" style="69"/>
    <col min="1537" max="1537" width="10.42578125" style="69" customWidth="1"/>
    <col min="1538" max="1538" width="34.42578125" style="69" customWidth="1"/>
    <col min="1539" max="1539" width="17.28515625" style="69" customWidth="1"/>
    <col min="1540" max="1540" width="17" style="69" customWidth="1"/>
    <col min="1541" max="1541" width="15.7109375" style="69" customWidth="1"/>
    <col min="1542" max="1792" width="9.140625" style="69"/>
    <col min="1793" max="1793" width="10.42578125" style="69" customWidth="1"/>
    <col min="1794" max="1794" width="34.42578125" style="69" customWidth="1"/>
    <col min="1795" max="1795" width="17.28515625" style="69" customWidth="1"/>
    <col min="1796" max="1796" width="17" style="69" customWidth="1"/>
    <col min="1797" max="1797" width="15.7109375" style="69" customWidth="1"/>
    <col min="1798" max="2048" width="9.140625" style="69"/>
    <col min="2049" max="2049" width="10.42578125" style="69" customWidth="1"/>
    <col min="2050" max="2050" width="34.42578125" style="69" customWidth="1"/>
    <col min="2051" max="2051" width="17.28515625" style="69" customWidth="1"/>
    <col min="2052" max="2052" width="17" style="69" customWidth="1"/>
    <col min="2053" max="2053" width="15.7109375" style="69" customWidth="1"/>
    <col min="2054" max="2304" width="9.140625" style="69"/>
    <col min="2305" max="2305" width="10.42578125" style="69" customWidth="1"/>
    <col min="2306" max="2306" width="34.42578125" style="69" customWidth="1"/>
    <col min="2307" max="2307" width="17.28515625" style="69" customWidth="1"/>
    <col min="2308" max="2308" width="17" style="69" customWidth="1"/>
    <col min="2309" max="2309" width="15.7109375" style="69" customWidth="1"/>
    <col min="2310" max="2560" width="9.140625" style="69"/>
    <col min="2561" max="2561" width="10.42578125" style="69" customWidth="1"/>
    <col min="2562" max="2562" width="34.42578125" style="69" customWidth="1"/>
    <col min="2563" max="2563" width="17.28515625" style="69" customWidth="1"/>
    <col min="2564" max="2564" width="17" style="69" customWidth="1"/>
    <col min="2565" max="2565" width="15.7109375" style="69" customWidth="1"/>
    <col min="2566" max="2816" width="9.140625" style="69"/>
    <col min="2817" max="2817" width="10.42578125" style="69" customWidth="1"/>
    <col min="2818" max="2818" width="34.42578125" style="69" customWidth="1"/>
    <col min="2819" max="2819" width="17.28515625" style="69" customWidth="1"/>
    <col min="2820" max="2820" width="17" style="69" customWidth="1"/>
    <col min="2821" max="2821" width="15.7109375" style="69" customWidth="1"/>
    <col min="2822" max="3072" width="9.140625" style="69"/>
    <col min="3073" max="3073" width="10.42578125" style="69" customWidth="1"/>
    <col min="3074" max="3074" width="34.42578125" style="69" customWidth="1"/>
    <col min="3075" max="3075" width="17.28515625" style="69" customWidth="1"/>
    <col min="3076" max="3076" width="17" style="69" customWidth="1"/>
    <col min="3077" max="3077" width="15.7109375" style="69" customWidth="1"/>
    <col min="3078" max="3328" width="9.140625" style="69"/>
    <col min="3329" max="3329" width="10.42578125" style="69" customWidth="1"/>
    <col min="3330" max="3330" width="34.42578125" style="69" customWidth="1"/>
    <col min="3331" max="3331" width="17.28515625" style="69" customWidth="1"/>
    <col min="3332" max="3332" width="17" style="69" customWidth="1"/>
    <col min="3333" max="3333" width="15.7109375" style="69" customWidth="1"/>
    <col min="3334" max="3584" width="9.140625" style="69"/>
    <col min="3585" max="3585" width="10.42578125" style="69" customWidth="1"/>
    <col min="3586" max="3586" width="34.42578125" style="69" customWidth="1"/>
    <col min="3587" max="3587" width="17.28515625" style="69" customWidth="1"/>
    <col min="3588" max="3588" width="17" style="69" customWidth="1"/>
    <col min="3589" max="3589" width="15.7109375" style="69" customWidth="1"/>
    <col min="3590" max="3840" width="9.140625" style="69"/>
    <col min="3841" max="3841" width="10.42578125" style="69" customWidth="1"/>
    <col min="3842" max="3842" width="34.42578125" style="69" customWidth="1"/>
    <col min="3843" max="3843" width="17.28515625" style="69" customWidth="1"/>
    <col min="3844" max="3844" width="17" style="69" customWidth="1"/>
    <col min="3845" max="3845" width="15.7109375" style="69" customWidth="1"/>
    <col min="3846" max="4096" width="9.140625" style="69"/>
    <col min="4097" max="4097" width="10.42578125" style="69" customWidth="1"/>
    <col min="4098" max="4098" width="34.42578125" style="69" customWidth="1"/>
    <col min="4099" max="4099" width="17.28515625" style="69" customWidth="1"/>
    <col min="4100" max="4100" width="17" style="69" customWidth="1"/>
    <col min="4101" max="4101" width="15.7109375" style="69" customWidth="1"/>
    <col min="4102" max="4352" width="9.140625" style="69"/>
    <col min="4353" max="4353" width="10.42578125" style="69" customWidth="1"/>
    <col min="4354" max="4354" width="34.42578125" style="69" customWidth="1"/>
    <col min="4355" max="4355" width="17.28515625" style="69" customWidth="1"/>
    <col min="4356" max="4356" width="17" style="69" customWidth="1"/>
    <col min="4357" max="4357" width="15.7109375" style="69" customWidth="1"/>
    <col min="4358" max="4608" width="9.140625" style="69"/>
    <col min="4609" max="4609" width="10.42578125" style="69" customWidth="1"/>
    <col min="4610" max="4610" width="34.42578125" style="69" customWidth="1"/>
    <col min="4611" max="4611" width="17.28515625" style="69" customWidth="1"/>
    <col min="4612" max="4612" width="17" style="69" customWidth="1"/>
    <col min="4613" max="4613" width="15.7109375" style="69" customWidth="1"/>
    <col min="4614" max="4864" width="9.140625" style="69"/>
    <col min="4865" max="4865" width="10.42578125" style="69" customWidth="1"/>
    <col min="4866" max="4866" width="34.42578125" style="69" customWidth="1"/>
    <col min="4867" max="4867" width="17.28515625" style="69" customWidth="1"/>
    <col min="4868" max="4868" width="17" style="69" customWidth="1"/>
    <col min="4869" max="4869" width="15.7109375" style="69" customWidth="1"/>
    <col min="4870" max="5120" width="9.140625" style="69"/>
    <col min="5121" max="5121" width="10.42578125" style="69" customWidth="1"/>
    <col min="5122" max="5122" width="34.42578125" style="69" customWidth="1"/>
    <col min="5123" max="5123" width="17.28515625" style="69" customWidth="1"/>
    <col min="5124" max="5124" width="17" style="69" customWidth="1"/>
    <col min="5125" max="5125" width="15.7109375" style="69" customWidth="1"/>
    <col min="5126" max="5376" width="9.140625" style="69"/>
    <col min="5377" max="5377" width="10.42578125" style="69" customWidth="1"/>
    <col min="5378" max="5378" width="34.42578125" style="69" customWidth="1"/>
    <col min="5379" max="5379" width="17.28515625" style="69" customWidth="1"/>
    <col min="5380" max="5380" width="17" style="69" customWidth="1"/>
    <col min="5381" max="5381" width="15.7109375" style="69" customWidth="1"/>
    <col min="5382" max="5632" width="9.140625" style="69"/>
    <col min="5633" max="5633" width="10.42578125" style="69" customWidth="1"/>
    <col min="5634" max="5634" width="34.42578125" style="69" customWidth="1"/>
    <col min="5635" max="5635" width="17.28515625" style="69" customWidth="1"/>
    <col min="5636" max="5636" width="17" style="69" customWidth="1"/>
    <col min="5637" max="5637" width="15.7109375" style="69" customWidth="1"/>
    <col min="5638" max="5888" width="9.140625" style="69"/>
    <col min="5889" max="5889" width="10.42578125" style="69" customWidth="1"/>
    <col min="5890" max="5890" width="34.42578125" style="69" customWidth="1"/>
    <col min="5891" max="5891" width="17.28515625" style="69" customWidth="1"/>
    <col min="5892" max="5892" width="17" style="69" customWidth="1"/>
    <col min="5893" max="5893" width="15.7109375" style="69" customWidth="1"/>
    <col min="5894" max="6144" width="9.140625" style="69"/>
    <col min="6145" max="6145" width="10.42578125" style="69" customWidth="1"/>
    <col min="6146" max="6146" width="34.42578125" style="69" customWidth="1"/>
    <col min="6147" max="6147" width="17.28515625" style="69" customWidth="1"/>
    <col min="6148" max="6148" width="17" style="69" customWidth="1"/>
    <col min="6149" max="6149" width="15.7109375" style="69" customWidth="1"/>
    <col min="6150" max="6400" width="9.140625" style="69"/>
    <col min="6401" max="6401" width="10.42578125" style="69" customWidth="1"/>
    <col min="6402" max="6402" width="34.42578125" style="69" customWidth="1"/>
    <col min="6403" max="6403" width="17.28515625" style="69" customWidth="1"/>
    <col min="6404" max="6404" width="17" style="69" customWidth="1"/>
    <col min="6405" max="6405" width="15.7109375" style="69" customWidth="1"/>
    <col min="6406" max="6656" width="9.140625" style="69"/>
    <col min="6657" max="6657" width="10.42578125" style="69" customWidth="1"/>
    <col min="6658" max="6658" width="34.42578125" style="69" customWidth="1"/>
    <col min="6659" max="6659" width="17.28515625" style="69" customWidth="1"/>
    <col min="6660" max="6660" width="17" style="69" customWidth="1"/>
    <col min="6661" max="6661" width="15.7109375" style="69" customWidth="1"/>
    <col min="6662" max="6912" width="9.140625" style="69"/>
    <col min="6913" max="6913" width="10.42578125" style="69" customWidth="1"/>
    <col min="6914" max="6914" width="34.42578125" style="69" customWidth="1"/>
    <col min="6915" max="6915" width="17.28515625" style="69" customWidth="1"/>
    <col min="6916" max="6916" width="17" style="69" customWidth="1"/>
    <col min="6917" max="6917" width="15.7109375" style="69" customWidth="1"/>
    <col min="6918" max="7168" width="9.140625" style="69"/>
    <col min="7169" max="7169" width="10.42578125" style="69" customWidth="1"/>
    <col min="7170" max="7170" width="34.42578125" style="69" customWidth="1"/>
    <col min="7171" max="7171" width="17.28515625" style="69" customWidth="1"/>
    <col min="7172" max="7172" width="17" style="69" customWidth="1"/>
    <col min="7173" max="7173" width="15.7109375" style="69" customWidth="1"/>
    <col min="7174" max="7424" width="9.140625" style="69"/>
    <col min="7425" max="7425" width="10.42578125" style="69" customWidth="1"/>
    <col min="7426" max="7426" width="34.42578125" style="69" customWidth="1"/>
    <col min="7427" max="7427" width="17.28515625" style="69" customWidth="1"/>
    <col min="7428" max="7428" width="17" style="69" customWidth="1"/>
    <col min="7429" max="7429" width="15.7109375" style="69" customWidth="1"/>
    <col min="7430" max="7680" width="9.140625" style="69"/>
    <col min="7681" max="7681" width="10.42578125" style="69" customWidth="1"/>
    <col min="7682" max="7682" width="34.42578125" style="69" customWidth="1"/>
    <col min="7683" max="7683" width="17.28515625" style="69" customWidth="1"/>
    <col min="7684" max="7684" width="17" style="69" customWidth="1"/>
    <col min="7685" max="7685" width="15.7109375" style="69" customWidth="1"/>
    <col min="7686" max="7936" width="9.140625" style="69"/>
    <col min="7937" max="7937" width="10.42578125" style="69" customWidth="1"/>
    <col min="7938" max="7938" width="34.42578125" style="69" customWidth="1"/>
    <col min="7939" max="7939" width="17.28515625" style="69" customWidth="1"/>
    <col min="7940" max="7940" width="17" style="69" customWidth="1"/>
    <col min="7941" max="7941" width="15.7109375" style="69" customWidth="1"/>
    <col min="7942" max="8192" width="9.140625" style="69"/>
    <col min="8193" max="8193" width="10.42578125" style="69" customWidth="1"/>
    <col min="8194" max="8194" width="34.42578125" style="69" customWidth="1"/>
    <col min="8195" max="8195" width="17.28515625" style="69" customWidth="1"/>
    <col min="8196" max="8196" width="17" style="69" customWidth="1"/>
    <col min="8197" max="8197" width="15.7109375" style="69" customWidth="1"/>
    <col min="8198" max="8448" width="9.140625" style="69"/>
    <col min="8449" max="8449" width="10.42578125" style="69" customWidth="1"/>
    <col min="8450" max="8450" width="34.42578125" style="69" customWidth="1"/>
    <col min="8451" max="8451" width="17.28515625" style="69" customWidth="1"/>
    <col min="8452" max="8452" width="17" style="69" customWidth="1"/>
    <col min="8453" max="8453" width="15.7109375" style="69" customWidth="1"/>
    <col min="8454" max="8704" width="9.140625" style="69"/>
    <col min="8705" max="8705" width="10.42578125" style="69" customWidth="1"/>
    <col min="8706" max="8706" width="34.42578125" style="69" customWidth="1"/>
    <col min="8707" max="8707" width="17.28515625" style="69" customWidth="1"/>
    <col min="8708" max="8708" width="17" style="69" customWidth="1"/>
    <col min="8709" max="8709" width="15.7109375" style="69" customWidth="1"/>
    <col min="8710" max="8960" width="9.140625" style="69"/>
    <col min="8961" max="8961" width="10.42578125" style="69" customWidth="1"/>
    <col min="8962" max="8962" width="34.42578125" style="69" customWidth="1"/>
    <col min="8963" max="8963" width="17.28515625" style="69" customWidth="1"/>
    <col min="8964" max="8964" width="17" style="69" customWidth="1"/>
    <col min="8965" max="8965" width="15.7109375" style="69" customWidth="1"/>
    <col min="8966" max="9216" width="9.140625" style="69"/>
    <col min="9217" max="9217" width="10.42578125" style="69" customWidth="1"/>
    <col min="9218" max="9218" width="34.42578125" style="69" customWidth="1"/>
    <col min="9219" max="9219" width="17.28515625" style="69" customWidth="1"/>
    <col min="9220" max="9220" width="17" style="69" customWidth="1"/>
    <col min="9221" max="9221" width="15.7109375" style="69" customWidth="1"/>
    <col min="9222" max="9472" width="9.140625" style="69"/>
    <col min="9473" max="9473" width="10.42578125" style="69" customWidth="1"/>
    <col min="9474" max="9474" width="34.42578125" style="69" customWidth="1"/>
    <col min="9475" max="9475" width="17.28515625" style="69" customWidth="1"/>
    <col min="9476" max="9476" width="17" style="69" customWidth="1"/>
    <col min="9477" max="9477" width="15.7109375" style="69" customWidth="1"/>
    <col min="9478" max="9728" width="9.140625" style="69"/>
    <col min="9729" max="9729" width="10.42578125" style="69" customWidth="1"/>
    <col min="9730" max="9730" width="34.42578125" style="69" customWidth="1"/>
    <col min="9731" max="9731" width="17.28515625" style="69" customWidth="1"/>
    <col min="9732" max="9732" width="17" style="69" customWidth="1"/>
    <col min="9733" max="9733" width="15.7109375" style="69" customWidth="1"/>
    <col min="9734" max="9984" width="9.140625" style="69"/>
    <col min="9985" max="9985" width="10.42578125" style="69" customWidth="1"/>
    <col min="9986" max="9986" width="34.42578125" style="69" customWidth="1"/>
    <col min="9987" max="9987" width="17.28515625" style="69" customWidth="1"/>
    <col min="9988" max="9988" width="17" style="69" customWidth="1"/>
    <col min="9989" max="9989" width="15.7109375" style="69" customWidth="1"/>
    <col min="9990" max="10240" width="9.140625" style="69"/>
    <col min="10241" max="10241" width="10.42578125" style="69" customWidth="1"/>
    <col min="10242" max="10242" width="34.42578125" style="69" customWidth="1"/>
    <col min="10243" max="10243" width="17.28515625" style="69" customWidth="1"/>
    <col min="10244" max="10244" width="17" style="69" customWidth="1"/>
    <col min="10245" max="10245" width="15.7109375" style="69" customWidth="1"/>
    <col min="10246" max="10496" width="9.140625" style="69"/>
    <col min="10497" max="10497" width="10.42578125" style="69" customWidth="1"/>
    <col min="10498" max="10498" width="34.42578125" style="69" customWidth="1"/>
    <col min="10499" max="10499" width="17.28515625" style="69" customWidth="1"/>
    <col min="10500" max="10500" width="17" style="69" customWidth="1"/>
    <col min="10501" max="10501" width="15.7109375" style="69" customWidth="1"/>
    <col min="10502" max="10752" width="9.140625" style="69"/>
    <col min="10753" max="10753" width="10.42578125" style="69" customWidth="1"/>
    <col min="10754" max="10754" width="34.42578125" style="69" customWidth="1"/>
    <col min="10755" max="10755" width="17.28515625" style="69" customWidth="1"/>
    <col min="10756" max="10756" width="17" style="69" customWidth="1"/>
    <col min="10757" max="10757" width="15.7109375" style="69" customWidth="1"/>
    <col min="10758" max="11008" width="9.140625" style="69"/>
    <col min="11009" max="11009" width="10.42578125" style="69" customWidth="1"/>
    <col min="11010" max="11010" width="34.42578125" style="69" customWidth="1"/>
    <col min="11011" max="11011" width="17.28515625" style="69" customWidth="1"/>
    <col min="11012" max="11012" width="17" style="69" customWidth="1"/>
    <col min="11013" max="11013" width="15.7109375" style="69" customWidth="1"/>
    <col min="11014" max="11264" width="9.140625" style="69"/>
    <col min="11265" max="11265" width="10.42578125" style="69" customWidth="1"/>
    <col min="11266" max="11266" width="34.42578125" style="69" customWidth="1"/>
    <col min="11267" max="11267" width="17.28515625" style="69" customWidth="1"/>
    <col min="11268" max="11268" width="17" style="69" customWidth="1"/>
    <col min="11269" max="11269" width="15.7109375" style="69" customWidth="1"/>
    <col min="11270" max="11520" width="9.140625" style="69"/>
    <col min="11521" max="11521" width="10.42578125" style="69" customWidth="1"/>
    <col min="11522" max="11522" width="34.42578125" style="69" customWidth="1"/>
    <col min="11523" max="11523" width="17.28515625" style="69" customWidth="1"/>
    <col min="11524" max="11524" width="17" style="69" customWidth="1"/>
    <col min="11525" max="11525" width="15.7109375" style="69" customWidth="1"/>
    <col min="11526" max="11776" width="9.140625" style="69"/>
    <col min="11777" max="11777" width="10.42578125" style="69" customWidth="1"/>
    <col min="11778" max="11778" width="34.42578125" style="69" customWidth="1"/>
    <col min="11779" max="11779" width="17.28515625" style="69" customWidth="1"/>
    <col min="11780" max="11780" width="17" style="69" customWidth="1"/>
    <col min="11781" max="11781" width="15.7109375" style="69" customWidth="1"/>
    <col min="11782" max="12032" width="9.140625" style="69"/>
    <col min="12033" max="12033" width="10.42578125" style="69" customWidth="1"/>
    <col min="12034" max="12034" width="34.42578125" style="69" customWidth="1"/>
    <col min="12035" max="12035" width="17.28515625" style="69" customWidth="1"/>
    <col min="12036" max="12036" width="17" style="69" customWidth="1"/>
    <col min="12037" max="12037" width="15.7109375" style="69" customWidth="1"/>
    <col min="12038" max="12288" width="9.140625" style="69"/>
    <col min="12289" max="12289" width="10.42578125" style="69" customWidth="1"/>
    <col min="12290" max="12290" width="34.42578125" style="69" customWidth="1"/>
    <col min="12291" max="12291" width="17.28515625" style="69" customWidth="1"/>
    <col min="12292" max="12292" width="17" style="69" customWidth="1"/>
    <col min="12293" max="12293" width="15.7109375" style="69" customWidth="1"/>
    <col min="12294" max="12544" width="9.140625" style="69"/>
    <col min="12545" max="12545" width="10.42578125" style="69" customWidth="1"/>
    <col min="12546" max="12546" width="34.42578125" style="69" customWidth="1"/>
    <col min="12547" max="12547" width="17.28515625" style="69" customWidth="1"/>
    <col min="12548" max="12548" width="17" style="69" customWidth="1"/>
    <col min="12549" max="12549" width="15.7109375" style="69" customWidth="1"/>
    <col min="12550" max="12800" width="9.140625" style="69"/>
    <col min="12801" max="12801" width="10.42578125" style="69" customWidth="1"/>
    <col min="12802" max="12802" width="34.42578125" style="69" customWidth="1"/>
    <col min="12803" max="12803" width="17.28515625" style="69" customWidth="1"/>
    <col min="12804" max="12804" width="17" style="69" customWidth="1"/>
    <col min="12805" max="12805" width="15.7109375" style="69" customWidth="1"/>
    <col min="12806" max="13056" width="9.140625" style="69"/>
    <col min="13057" max="13057" width="10.42578125" style="69" customWidth="1"/>
    <col min="13058" max="13058" width="34.42578125" style="69" customWidth="1"/>
    <col min="13059" max="13059" width="17.28515625" style="69" customWidth="1"/>
    <col min="13060" max="13060" width="17" style="69" customWidth="1"/>
    <col min="13061" max="13061" width="15.7109375" style="69" customWidth="1"/>
    <col min="13062" max="13312" width="9.140625" style="69"/>
    <col min="13313" max="13313" width="10.42578125" style="69" customWidth="1"/>
    <col min="13314" max="13314" width="34.42578125" style="69" customWidth="1"/>
    <col min="13315" max="13315" width="17.28515625" style="69" customWidth="1"/>
    <col min="13316" max="13316" width="17" style="69" customWidth="1"/>
    <col min="13317" max="13317" width="15.7109375" style="69" customWidth="1"/>
    <col min="13318" max="13568" width="9.140625" style="69"/>
    <col min="13569" max="13569" width="10.42578125" style="69" customWidth="1"/>
    <col min="13570" max="13570" width="34.42578125" style="69" customWidth="1"/>
    <col min="13571" max="13571" width="17.28515625" style="69" customWidth="1"/>
    <col min="13572" max="13572" width="17" style="69" customWidth="1"/>
    <col min="13573" max="13573" width="15.7109375" style="69" customWidth="1"/>
    <col min="13574" max="13824" width="9.140625" style="69"/>
    <col min="13825" max="13825" width="10.42578125" style="69" customWidth="1"/>
    <col min="13826" max="13826" width="34.42578125" style="69" customWidth="1"/>
    <col min="13827" max="13827" width="17.28515625" style="69" customWidth="1"/>
    <col min="13828" max="13828" width="17" style="69" customWidth="1"/>
    <col min="13829" max="13829" width="15.7109375" style="69" customWidth="1"/>
    <col min="13830" max="14080" width="9.140625" style="69"/>
    <col min="14081" max="14081" width="10.42578125" style="69" customWidth="1"/>
    <col min="14082" max="14082" width="34.42578125" style="69" customWidth="1"/>
    <col min="14083" max="14083" width="17.28515625" style="69" customWidth="1"/>
    <col min="14084" max="14084" width="17" style="69" customWidth="1"/>
    <col min="14085" max="14085" width="15.7109375" style="69" customWidth="1"/>
    <col min="14086" max="14336" width="9.140625" style="69"/>
    <col min="14337" max="14337" width="10.42578125" style="69" customWidth="1"/>
    <col min="14338" max="14338" width="34.42578125" style="69" customWidth="1"/>
    <col min="14339" max="14339" width="17.28515625" style="69" customWidth="1"/>
    <col min="14340" max="14340" width="17" style="69" customWidth="1"/>
    <col min="14341" max="14341" width="15.7109375" style="69" customWidth="1"/>
    <col min="14342" max="14592" width="9.140625" style="69"/>
    <col min="14593" max="14593" width="10.42578125" style="69" customWidth="1"/>
    <col min="14594" max="14594" width="34.42578125" style="69" customWidth="1"/>
    <col min="14595" max="14595" width="17.28515625" style="69" customWidth="1"/>
    <col min="14596" max="14596" width="17" style="69" customWidth="1"/>
    <col min="14597" max="14597" width="15.7109375" style="69" customWidth="1"/>
    <col min="14598" max="14848" width="9.140625" style="69"/>
    <col min="14849" max="14849" width="10.42578125" style="69" customWidth="1"/>
    <col min="14850" max="14850" width="34.42578125" style="69" customWidth="1"/>
    <col min="14851" max="14851" width="17.28515625" style="69" customWidth="1"/>
    <col min="14852" max="14852" width="17" style="69" customWidth="1"/>
    <col min="14853" max="14853" width="15.7109375" style="69" customWidth="1"/>
    <col min="14854" max="15104" width="9.140625" style="69"/>
    <col min="15105" max="15105" width="10.42578125" style="69" customWidth="1"/>
    <col min="15106" max="15106" width="34.42578125" style="69" customWidth="1"/>
    <col min="15107" max="15107" width="17.28515625" style="69" customWidth="1"/>
    <col min="15108" max="15108" width="17" style="69" customWidth="1"/>
    <col min="15109" max="15109" width="15.7109375" style="69" customWidth="1"/>
    <col min="15110" max="15360" width="9.140625" style="69"/>
    <col min="15361" max="15361" width="10.42578125" style="69" customWidth="1"/>
    <col min="15362" max="15362" width="34.42578125" style="69" customWidth="1"/>
    <col min="15363" max="15363" width="17.28515625" style="69" customWidth="1"/>
    <col min="15364" max="15364" width="17" style="69" customWidth="1"/>
    <col min="15365" max="15365" width="15.7109375" style="69" customWidth="1"/>
    <col min="15366" max="15616" width="9.140625" style="69"/>
    <col min="15617" max="15617" width="10.42578125" style="69" customWidth="1"/>
    <col min="15618" max="15618" width="34.42578125" style="69" customWidth="1"/>
    <col min="15619" max="15619" width="17.28515625" style="69" customWidth="1"/>
    <col min="15620" max="15620" width="17" style="69" customWidth="1"/>
    <col min="15621" max="15621" width="15.7109375" style="69" customWidth="1"/>
    <col min="15622" max="15872" width="9.140625" style="69"/>
    <col min="15873" max="15873" width="10.42578125" style="69" customWidth="1"/>
    <col min="15874" max="15874" width="34.42578125" style="69" customWidth="1"/>
    <col min="15875" max="15875" width="17.28515625" style="69" customWidth="1"/>
    <col min="15876" max="15876" width="17" style="69" customWidth="1"/>
    <col min="15877" max="15877" width="15.7109375" style="69" customWidth="1"/>
    <col min="15878" max="16128" width="9.140625" style="69"/>
    <col min="16129" max="16129" width="10.42578125" style="69" customWidth="1"/>
    <col min="16130" max="16130" width="34.42578125" style="69" customWidth="1"/>
    <col min="16131" max="16131" width="17.28515625" style="69" customWidth="1"/>
    <col min="16132" max="16132" width="17" style="69" customWidth="1"/>
    <col min="16133" max="16133" width="15.7109375" style="69" customWidth="1"/>
    <col min="16134" max="16384" width="9.140625" style="69"/>
  </cols>
  <sheetData>
    <row r="9" spans="1:8">
      <c r="C9" s="70"/>
    </row>
    <row r="10" spans="1:8">
      <c r="C10" s="70"/>
    </row>
    <row r="11" spans="1:8">
      <c r="C11" s="70"/>
    </row>
    <row r="12" spans="1:8">
      <c r="C12" s="70"/>
    </row>
    <row r="15" spans="1:8">
      <c r="A15" s="72"/>
      <c r="B15" s="72"/>
      <c r="C15" s="72"/>
      <c r="D15" s="73"/>
      <c r="E15" s="73"/>
      <c r="F15" s="72"/>
      <c r="G15" s="72"/>
      <c r="H15" s="72"/>
    </row>
    <row r="16" spans="1:8" ht="60.6" customHeight="1">
      <c r="A16" s="257" t="s">
        <v>549</v>
      </c>
      <c r="B16" s="257"/>
      <c r="C16" s="257"/>
      <c r="D16" s="257"/>
      <c r="E16" s="257"/>
      <c r="F16" s="72"/>
      <c r="G16" s="72"/>
      <c r="H16" s="72"/>
    </row>
    <row r="17" spans="1:8">
      <c r="A17" s="72"/>
      <c r="B17" s="72"/>
      <c r="C17" s="72"/>
      <c r="D17" s="73"/>
      <c r="E17" s="73"/>
      <c r="F17" s="72"/>
      <c r="G17" s="72"/>
      <c r="H17" s="72"/>
    </row>
    <row r="18" spans="1:8">
      <c r="A18" s="72"/>
      <c r="B18" s="72"/>
      <c r="D18" s="73"/>
      <c r="E18" s="74" t="s">
        <v>524</v>
      </c>
      <c r="F18" s="72"/>
      <c r="G18" s="72"/>
      <c r="H18" s="72"/>
    </row>
    <row r="19" spans="1:8" ht="34.9" customHeight="1">
      <c r="A19" s="266" t="s">
        <v>525</v>
      </c>
      <c r="B19" s="267" t="s">
        <v>526</v>
      </c>
      <c r="C19" s="267" t="s">
        <v>550</v>
      </c>
      <c r="D19" s="267"/>
      <c r="E19" s="267"/>
      <c r="F19" s="72"/>
      <c r="G19" s="72"/>
      <c r="H19" s="72"/>
    </row>
    <row r="20" spans="1:8" ht="15.75">
      <c r="A20" s="266"/>
      <c r="B20" s="267"/>
      <c r="C20" s="75">
        <v>2018</v>
      </c>
      <c r="D20" s="76">
        <v>2019</v>
      </c>
      <c r="E20" s="76">
        <v>2020</v>
      </c>
      <c r="F20" s="72"/>
      <c r="G20" s="72"/>
      <c r="H20" s="72"/>
    </row>
    <row r="21" spans="1:8" ht="18.75">
      <c r="A21" s="77">
        <v>1</v>
      </c>
      <c r="B21" s="78" t="s">
        <v>551</v>
      </c>
      <c r="C21" s="91">
        <v>926.9</v>
      </c>
      <c r="D21" s="80">
        <v>0</v>
      </c>
      <c r="E21" s="80">
        <v>0</v>
      </c>
      <c r="F21" s="72"/>
      <c r="G21" s="72"/>
      <c r="H21" s="72"/>
    </row>
    <row r="22" spans="1:8" ht="18.75">
      <c r="A22" s="77">
        <v>2</v>
      </c>
      <c r="B22" s="78" t="s">
        <v>530</v>
      </c>
      <c r="C22" s="91">
        <v>933.4</v>
      </c>
      <c r="D22" s="80">
        <v>0</v>
      </c>
      <c r="E22" s="80">
        <v>0</v>
      </c>
      <c r="F22" s="72"/>
      <c r="G22" s="72"/>
      <c r="H22" s="72"/>
    </row>
    <row r="23" spans="1:8" ht="18.75">
      <c r="A23" s="77">
        <v>3</v>
      </c>
      <c r="B23" s="78" t="s">
        <v>531</v>
      </c>
      <c r="C23" s="91">
        <v>35.5</v>
      </c>
      <c r="D23" s="80">
        <v>0</v>
      </c>
      <c r="E23" s="80">
        <v>0</v>
      </c>
      <c r="F23" s="72"/>
      <c r="G23" s="72"/>
      <c r="H23" s="72"/>
    </row>
    <row r="24" spans="1:8" ht="18.75">
      <c r="A24" s="77">
        <v>4</v>
      </c>
      <c r="B24" s="78" t="s">
        <v>532</v>
      </c>
      <c r="C24" s="91">
        <v>2274.1</v>
      </c>
      <c r="D24" s="80">
        <v>0</v>
      </c>
      <c r="E24" s="80">
        <v>0</v>
      </c>
      <c r="F24" s="72"/>
      <c r="G24" s="72"/>
      <c r="H24" s="72"/>
    </row>
    <row r="25" spans="1:8" ht="18.75">
      <c r="A25" s="77">
        <v>5</v>
      </c>
      <c r="B25" s="78" t="s">
        <v>533</v>
      </c>
      <c r="C25" s="91">
        <f>668</f>
        <v>668</v>
      </c>
      <c r="D25" s="80">
        <v>0</v>
      </c>
      <c r="E25" s="80">
        <v>0</v>
      </c>
      <c r="F25" s="72"/>
      <c r="G25" s="72"/>
      <c r="H25" s="72"/>
    </row>
    <row r="26" spans="1:8" ht="18.75">
      <c r="A26" s="77">
        <v>6</v>
      </c>
      <c r="B26" s="78" t="s">
        <v>536</v>
      </c>
      <c r="C26" s="91">
        <v>302.10000000000002</v>
      </c>
      <c r="D26" s="80">
        <v>0</v>
      </c>
      <c r="E26" s="80">
        <v>0</v>
      </c>
      <c r="F26" s="72"/>
      <c r="G26" s="72"/>
      <c r="H26" s="72"/>
    </row>
    <row r="27" spans="1:8" ht="18.75">
      <c r="A27" s="77">
        <v>7</v>
      </c>
      <c r="B27" s="78" t="s">
        <v>537</v>
      </c>
      <c r="C27" s="91">
        <v>1214.9000000000001</v>
      </c>
      <c r="D27" s="80">
        <v>0</v>
      </c>
      <c r="E27" s="80">
        <v>0</v>
      </c>
      <c r="F27" s="72"/>
      <c r="G27" s="72"/>
      <c r="H27" s="72"/>
    </row>
    <row r="28" spans="1:8" ht="18.75">
      <c r="A28" s="77">
        <v>8</v>
      </c>
      <c r="B28" s="78" t="s">
        <v>538</v>
      </c>
      <c r="C28" s="91">
        <v>1759.2</v>
      </c>
      <c r="D28" s="80">
        <v>0</v>
      </c>
      <c r="E28" s="80">
        <v>0</v>
      </c>
      <c r="F28" s="72"/>
      <c r="G28" s="72"/>
      <c r="H28" s="72"/>
    </row>
    <row r="29" spans="1:8" ht="18.75">
      <c r="A29" s="77">
        <v>9</v>
      </c>
      <c r="B29" s="78" t="s">
        <v>539</v>
      </c>
      <c r="C29" s="91">
        <v>606</v>
      </c>
      <c r="D29" s="80">
        <v>0</v>
      </c>
      <c r="E29" s="80">
        <v>0</v>
      </c>
      <c r="F29" s="72"/>
      <c r="G29" s="72"/>
      <c r="H29" s="72"/>
    </row>
    <row r="30" spans="1:8" ht="18.75">
      <c r="A30" s="77">
        <v>10</v>
      </c>
      <c r="B30" s="78" t="s">
        <v>541</v>
      </c>
      <c r="C30" s="91">
        <v>872.4</v>
      </c>
      <c r="D30" s="80">
        <v>0</v>
      </c>
      <c r="E30" s="80">
        <v>0</v>
      </c>
      <c r="F30" s="72"/>
      <c r="G30" s="72"/>
      <c r="H30" s="72"/>
    </row>
    <row r="31" spans="1:8" ht="18.75">
      <c r="A31" s="77">
        <v>11</v>
      </c>
      <c r="B31" s="78" t="s">
        <v>542</v>
      </c>
      <c r="C31" s="91">
        <v>1545.5</v>
      </c>
      <c r="D31" s="80">
        <v>0</v>
      </c>
      <c r="E31" s="80">
        <v>0</v>
      </c>
      <c r="F31" s="72"/>
      <c r="G31" s="72"/>
      <c r="H31" s="72"/>
    </row>
    <row r="32" spans="1:8" ht="18.75">
      <c r="A32" s="77">
        <v>12</v>
      </c>
      <c r="B32" s="78" t="s">
        <v>543</v>
      </c>
      <c r="C32" s="91">
        <v>1661.6</v>
      </c>
      <c r="D32" s="80">
        <v>0</v>
      </c>
      <c r="E32" s="80">
        <v>0</v>
      </c>
      <c r="F32" s="72"/>
      <c r="G32" s="72"/>
      <c r="H32" s="72"/>
    </row>
    <row r="33" spans="1:9" ht="18.75">
      <c r="A33" s="77">
        <v>13</v>
      </c>
      <c r="B33" s="78" t="s">
        <v>544</v>
      </c>
      <c r="C33" s="91">
        <v>786.5</v>
      </c>
      <c r="D33" s="80">
        <v>0</v>
      </c>
      <c r="E33" s="80">
        <v>0</v>
      </c>
    </row>
    <row r="34" spans="1:9" ht="19.5" customHeight="1">
      <c r="A34" s="77">
        <v>14</v>
      </c>
      <c r="B34" s="78" t="s">
        <v>545</v>
      </c>
      <c r="C34" s="91">
        <v>574.79999999999995</v>
      </c>
      <c r="D34" s="80">
        <v>0</v>
      </c>
      <c r="E34" s="80">
        <v>0</v>
      </c>
    </row>
    <row r="35" spans="1:9" ht="18.75">
      <c r="A35" s="84" t="s">
        <v>546</v>
      </c>
      <c r="B35" s="85" t="s">
        <v>547</v>
      </c>
      <c r="C35" s="86">
        <f>SUM(C21:C34)</f>
        <v>14160.899999999998</v>
      </c>
      <c r="D35" s="86">
        <f t="shared" ref="D35:E35" si="0">SUM(D21:D34)</f>
        <v>0</v>
      </c>
      <c r="E35" s="86">
        <f t="shared" si="0"/>
        <v>0</v>
      </c>
    </row>
    <row r="36" spans="1:9">
      <c r="A36" s="87"/>
      <c r="B36" s="87"/>
      <c r="C36" s="87"/>
    </row>
    <row r="37" spans="1:9">
      <c r="A37" s="87"/>
      <c r="B37" s="87"/>
      <c r="C37" s="87"/>
    </row>
    <row r="38" spans="1:9">
      <c r="A38" s="87"/>
      <c r="B38" s="87"/>
      <c r="C38" s="87"/>
    </row>
    <row r="39" spans="1:9" s="88" customFormat="1" ht="15.75">
      <c r="A39" s="88" t="s">
        <v>548</v>
      </c>
      <c r="B39" s="89"/>
      <c r="C39" s="89"/>
      <c r="D39" s="265" t="s">
        <v>516</v>
      </c>
      <c r="E39" s="265"/>
      <c r="G39" s="90"/>
      <c r="H39" s="90"/>
      <c r="I39" s="90"/>
    </row>
  </sheetData>
  <mergeCells count="5">
    <mergeCell ref="A16:E16"/>
    <mergeCell ref="A19:A20"/>
    <mergeCell ref="B19:B20"/>
    <mergeCell ref="C19:E19"/>
    <mergeCell ref="D39:E39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1" sqref="E11"/>
    </sheetView>
  </sheetViews>
  <sheetFormatPr defaultRowHeight="15"/>
  <cols>
    <col min="1" max="1" width="27.42578125" customWidth="1"/>
    <col min="2" max="2" width="19.28515625" customWidth="1"/>
    <col min="3" max="3" width="23.5703125" customWidth="1"/>
    <col min="4" max="4" width="16.5703125" customWidth="1"/>
    <col min="5" max="5" width="14.7109375" customWidth="1"/>
    <col min="6" max="6" width="22.7109375" customWidth="1"/>
    <col min="7" max="7" width="19.140625" customWidth="1"/>
  </cols>
  <sheetData>
    <row r="1" spans="1:6">
      <c r="A1" s="201"/>
      <c r="B1" s="201"/>
      <c r="C1" s="201"/>
      <c r="D1" s="118" t="s">
        <v>816</v>
      </c>
      <c r="E1" s="172"/>
    </row>
    <row r="2" spans="1:6">
      <c r="A2" s="201"/>
      <c r="B2" s="201"/>
      <c r="C2" s="201"/>
      <c r="D2" s="171" t="s">
        <v>737</v>
      </c>
      <c r="E2" s="172"/>
    </row>
    <row r="3" spans="1:6">
      <c r="A3" s="201"/>
      <c r="B3" s="201"/>
      <c r="C3" s="201"/>
      <c r="D3" s="171" t="s">
        <v>794</v>
      </c>
      <c r="E3" s="172"/>
    </row>
    <row r="4" spans="1:6">
      <c r="A4" s="201"/>
      <c r="B4" s="201"/>
      <c r="C4" s="201"/>
      <c r="D4" s="173" t="s">
        <v>739</v>
      </c>
      <c r="E4" s="172"/>
    </row>
    <row r="5" spans="1:6">
      <c r="A5" s="201"/>
      <c r="B5" s="201"/>
      <c r="C5" s="201"/>
      <c r="D5" s="173" t="s">
        <v>818</v>
      </c>
      <c r="E5" s="173"/>
    </row>
    <row r="6" spans="1:6">
      <c r="A6" s="201"/>
      <c r="B6" s="201"/>
      <c r="C6" s="201"/>
      <c r="D6" s="201"/>
      <c r="E6" s="201"/>
      <c r="F6" s="173"/>
    </row>
    <row r="7" spans="1:6">
      <c r="A7" s="201"/>
      <c r="B7" s="201"/>
      <c r="C7" s="201"/>
      <c r="D7" s="171" t="s">
        <v>817</v>
      </c>
      <c r="E7" s="172"/>
    </row>
    <row r="8" spans="1:6">
      <c r="A8" s="201"/>
      <c r="B8" s="201"/>
      <c r="C8" s="201"/>
      <c r="D8" s="171" t="s">
        <v>794</v>
      </c>
      <c r="E8" s="172"/>
    </row>
    <row r="9" spans="1:6">
      <c r="A9" s="201"/>
      <c r="B9" s="201"/>
      <c r="C9" s="201"/>
      <c r="D9" s="173" t="s">
        <v>739</v>
      </c>
      <c r="E9" s="172"/>
    </row>
    <row r="10" spans="1:6">
      <c r="A10" s="201"/>
      <c r="B10" s="201"/>
      <c r="C10" s="201"/>
      <c r="D10" s="173" t="s">
        <v>741</v>
      </c>
      <c r="E10" s="173"/>
    </row>
    <row r="11" spans="1:6">
      <c r="A11" s="201"/>
      <c r="B11" s="201"/>
      <c r="C11" s="201"/>
      <c r="D11" s="201"/>
      <c r="E11" s="201"/>
      <c r="F11" s="173"/>
    </row>
    <row r="12" spans="1:6" ht="17.45" customHeight="1">
      <c r="A12" s="268" t="s">
        <v>795</v>
      </c>
      <c r="B12" s="268"/>
      <c r="C12" s="268"/>
      <c r="D12" s="268"/>
      <c r="E12" s="268"/>
      <c r="F12" s="268"/>
    </row>
    <row r="13" spans="1:6" ht="14.45" customHeight="1">
      <c r="A13" s="268" t="s">
        <v>796</v>
      </c>
      <c r="B13" s="268"/>
      <c r="C13" s="268"/>
      <c r="D13" s="268"/>
      <c r="E13" s="268"/>
      <c r="F13" s="268"/>
    </row>
    <row r="14" spans="1:6" ht="15.75">
      <c r="A14" s="202"/>
      <c r="B14" s="202"/>
      <c r="C14" s="202"/>
      <c r="D14" s="202"/>
      <c r="E14" s="202"/>
      <c r="F14" s="203" t="s">
        <v>743</v>
      </c>
    </row>
    <row r="15" spans="1:6" ht="104.45" customHeight="1">
      <c r="A15" s="204" t="s">
        <v>797</v>
      </c>
      <c r="B15" s="204" t="s">
        <v>798</v>
      </c>
      <c r="C15" s="204" t="s">
        <v>799</v>
      </c>
      <c r="D15" s="204" t="s">
        <v>800</v>
      </c>
      <c r="E15" s="204" t="s">
        <v>801</v>
      </c>
      <c r="F15" s="204" t="s">
        <v>802</v>
      </c>
    </row>
    <row r="16" spans="1:6" ht="48" customHeight="1">
      <c r="A16" s="205" t="s">
        <v>803</v>
      </c>
      <c r="B16" s="206">
        <v>17218</v>
      </c>
      <c r="C16" s="206"/>
      <c r="D16" s="206">
        <f>D18+D19</f>
        <v>4591.6225800000002</v>
      </c>
      <c r="E16" s="206">
        <f>E18+E19</f>
        <v>861.45352000000003</v>
      </c>
      <c r="F16" s="206">
        <f>F18+F19</f>
        <v>20959.239440000001</v>
      </c>
    </row>
    <row r="17" spans="1:7" ht="15.75">
      <c r="A17" s="205" t="s">
        <v>804</v>
      </c>
      <c r="B17" s="206"/>
      <c r="C17" s="206"/>
      <c r="D17" s="206"/>
      <c r="E17" s="206"/>
      <c r="F17" s="206"/>
    </row>
    <row r="18" spans="1:7" ht="61.9" customHeight="1">
      <c r="A18" s="207" t="s">
        <v>805</v>
      </c>
      <c r="B18" s="206"/>
      <c r="C18" s="206"/>
      <c r="D18" s="206">
        <v>4591.6225800000002</v>
      </c>
      <c r="E18" s="206"/>
      <c r="F18" s="206">
        <f>D18</f>
        <v>4591.6225800000002</v>
      </c>
    </row>
    <row r="19" spans="1:7" ht="72" customHeight="1">
      <c r="A19" s="207" t="s">
        <v>806</v>
      </c>
      <c r="B19" s="206">
        <v>17218</v>
      </c>
      <c r="C19" s="206">
        <f>1394.12348+15834.9469</f>
        <v>17229.070380000001</v>
      </c>
      <c r="D19" s="208"/>
      <c r="E19" s="206">
        <f>69.70617+791.74735</f>
        <v>861.45352000000003</v>
      </c>
      <c r="F19" s="206">
        <f>C19+D19-E19</f>
        <v>16367.616860000002</v>
      </c>
    </row>
    <row r="20" spans="1:7" ht="15" customHeight="1">
      <c r="A20" s="209"/>
      <c r="B20" s="210"/>
      <c r="C20" s="210"/>
      <c r="D20" s="211"/>
      <c r="E20" s="210"/>
      <c r="F20" s="210"/>
    </row>
    <row r="21" spans="1:7" ht="15.75">
      <c r="A21" s="212"/>
      <c r="B21" s="213"/>
      <c r="C21" s="213"/>
      <c r="D21" s="213"/>
      <c r="E21" s="213"/>
      <c r="F21" s="214"/>
    </row>
    <row r="22" spans="1:7" ht="15.75">
      <c r="A22" s="212"/>
      <c r="B22" s="213"/>
      <c r="C22" s="213"/>
      <c r="D22" s="213"/>
      <c r="E22" s="213"/>
      <c r="F22" s="214"/>
    </row>
    <row r="23" spans="1:7" ht="15.75">
      <c r="A23" s="215" t="s">
        <v>548</v>
      </c>
      <c r="B23" s="172"/>
      <c r="C23" s="172"/>
      <c r="D23" s="172"/>
      <c r="E23" s="172"/>
      <c r="F23" s="216" t="s">
        <v>791</v>
      </c>
    </row>
    <row r="24" spans="1:7" ht="15.75">
      <c r="A24" s="215"/>
      <c r="B24" s="217"/>
      <c r="C24" s="217"/>
      <c r="D24" s="217"/>
      <c r="E24" s="218"/>
      <c r="F24" s="216"/>
      <c r="G24" s="219"/>
    </row>
  </sheetData>
  <mergeCells count="2">
    <mergeCell ref="A12:F12"/>
    <mergeCell ref="A13:F13"/>
  </mergeCells>
  <pageMargins left="0.78740157480314965" right="0.39370078740157483" top="0.78740157480314965" bottom="0.39370078740157483" header="0.31496062992125984" footer="0.31496062992125984"/>
  <pageSetup paperSize="9" scale="70" orientation="portrait" r:id="rId1"/>
  <headerFooter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D26" sqref="D26"/>
    </sheetView>
  </sheetViews>
  <sheetFormatPr defaultRowHeight="15.75"/>
  <cols>
    <col min="1" max="1" width="34.42578125" style="202" customWidth="1"/>
    <col min="2" max="2" width="18.85546875" style="202" customWidth="1"/>
    <col min="3" max="3" width="15.140625" style="202" customWidth="1"/>
    <col min="4" max="4" width="13.7109375" style="202" customWidth="1"/>
    <col min="5" max="5" width="19.5703125" style="202" customWidth="1"/>
    <col min="6" max="6" width="15" style="202" customWidth="1"/>
    <col min="7" max="7" width="14.5703125" style="202" customWidth="1"/>
    <col min="8" max="8" width="19.5703125" style="202" customWidth="1"/>
    <col min="9" max="256" width="8.85546875" style="172"/>
    <col min="257" max="257" width="36" style="172" customWidth="1"/>
    <col min="258" max="258" width="18.85546875" style="172" customWidth="1"/>
    <col min="259" max="259" width="15.140625" style="172" customWidth="1"/>
    <col min="260" max="260" width="13.7109375" style="172" customWidth="1"/>
    <col min="261" max="261" width="19.5703125" style="172" customWidth="1"/>
    <col min="262" max="262" width="15" style="172" customWidth="1"/>
    <col min="263" max="263" width="14.5703125" style="172" customWidth="1"/>
    <col min="264" max="264" width="19.28515625" style="172" customWidth="1"/>
    <col min="265" max="512" width="8.85546875" style="172"/>
    <col min="513" max="513" width="36" style="172" customWidth="1"/>
    <col min="514" max="514" width="18.85546875" style="172" customWidth="1"/>
    <col min="515" max="515" width="15.140625" style="172" customWidth="1"/>
    <col min="516" max="516" width="13.7109375" style="172" customWidth="1"/>
    <col min="517" max="517" width="19.5703125" style="172" customWidth="1"/>
    <col min="518" max="518" width="15" style="172" customWidth="1"/>
    <col min="519" max="519" width="14.5703125" style="172" customWidth="1"/>
    <col min="520" max="520" width="19.28515625" style="172" customWidth="1"/>
    <col min="521" max="768" width="8.85546875" style="172"/>
    <col min="769" max="769" width="36" style="172" customWidth="1"/>
    <col min="770" max="770" width="18.85546875" style="172" customWidth="1"/>
    <col min="771" max="771" width="15.140625" style="172" customWidth="1"/>
    <col min="772" max="772" width="13.7109375" style="172" customWidth="1"/>
    <col min="773" max="773" width="19.5703125" style="172" customWidth="1"/>
    <col min="774" max="774" width="15" style="172" customWidth="1"/>
    <col min="775" max="775" width="14.5703125" style="172" customWidth="1"/>
    <col min="776" max="776" width="19.28515625" style="172" customWidth="1"/>
    <col min="777" max="1024" width="8.85546875" style="172"/>
    <col min="1025" max="1025" width="36" style="172" customWidth="1"/>
    <col min="1026" max="1026" width="18.85546875" style="172" customWidth="1"/>
    <col min="1027" max="1027" width="15.140625" style="172" customWidth="1"/>
    <col min="1028" max="1028" width="13.7109375" style="172" customWidth="1"/>
    <col min="1029" max="1029" width="19.5703125" style="172" customWidth="1"/>
    <col min="1030" max="1030" width="15" style="172" customWidth="1"/>
    <col min="1031" max="1031" width="14.5703125" style="172" customWidth="1"/>
    <col min="1032" max="1032" width="19.28515625" style="172" customWidth="1"/>
    <col min="1033" max="1280" width="8.85546875" style="172"/>
    <col min="1281" max="1281" width="36" style="172" customWidth="1"/>
    <col min="1282" max="1282" width="18.85546875" style="172" customWidth="1"/>
    <col min="1283" max="1283" width="15.140625" style="172" customWidth="1"/>
    <col min="1284" max="1284" width="13.7109375" style="172" customWidth="1"/>
    <col min="1285" max="1285" width="19.5703125" style="172" customWidth="1"/>
    <col min="1286" max="1286" width="15" style="172" customWidth="1"/>
    <col min="1287" max="1287" width="14.5703125" style="172" customWidth="1"/>
    <col min="1288" max="1288" width="19.28515625" style="172" customWidth="1"/>
    <col min="1289" max="1536" width="8.85546875" style="172"/>
    <col min="1537" max="1537" width="36" style="172" customWidth="1"/>
    <col min="1538" max="1538" width="18.85546875" style="172" customWidth="1"/>
    <col min="1539" max="1539" width="15.140625" style="172" customWidth="1"/>
    <col min="1540" max="1540" width="13.7109375" style="172" customWidth="1"/>
    <col min="1541" max="1541" width="19.5703125" style="172" customWidth="1"/>
    <col min="1542" max="1542" width="15" style="172" customWidth="1"/>
    <col min="1543" max="1543" width="14.5703125" style="172" customWidth="1"/>
    <col min="1544" max="1544" width="19.28515625" style="172" customWidth="1"/>
    <col min="1545" max="1792" width="8.85546875" style="172"/>
    <col min="1793" max="1793" width="36" style="172" customWidth="1"/>
    <col min="1794" max="1794" width="18.85546875" style="172" customWidth="1"/>
    <col min="1795" max="1795" width="15.140625" style="172" customWidth="1"/>
    <col min="1796" max="1796" width="13.7109375" style="172" customWidth="1"/>
    <col min="1797" max="1797" width="19.5703125" style="172" customWidth="1"/>
    <col min="1798" max="1798" width="15" style="172" customWidth="1"/>
    <col min="1799" max="1799" width="14.5703125" style="172" customWidth="1"/>
    <col min="1800" max="1800" width="19.28515625" style="172" customWidth="1"/>
    <col min="1801" max="2048" width="8.85546875" style="172"/>
    <col min="2049" max="2049" width="36" style="172" customWidth="1"/>
    <col min="2050" max="2050" width="18.85546875" style="172" customWidth="1"/>
    <col min="2051" max="2051" width="15.140625" style="172" customWidth="1"/>
    <col min="2052" max="2052" width="13.7109375" style="172" customWidth="1"/>
    <col min="2053" max="2053" width="19.5703125" style="172" customWidth="1"/>
    <col min="2054" max="2054" width="15" style="172" customWidth="1"/>
    <col min="2055" max="2055" width="14.5703125" style="172" customWidth="1"/>
    <col min="2056" max="2056" width="19.28515625" style="172" customWidth="1"/>
    <col min="2057" max="2304" width="8.85546875" style="172"/>
    <col min="2305" max="2305" width="36" style="172" customWidth="1"/>
    <col min="2306" max="2306" width="18.85546875" style="172" customWidth="1"/>
    <col min="2307" max="2307" width="15.140625" style="172" customWidth="1"/>
    <col min="2308" max="2308" width="13.7109375" style="172" customWidth="1"/>
    <col min="2309" max="2309" width="19.5703125" style="172" customWidth="1"/>
    <col min="2310" max="2310" width="15" style="172" customWidth="1"/>
    <col min="2311" max="2311" width="14.5703125" style="172" customWidth="1"/>
    <col min="2312" max="2312" width="19.28515625" style="172" customWidth="1"/>
    <col min="2313" max="2560" width="8.85546875" style="172"/>
    <col min="2561" max="2561" width="36" style="172" customWidth="1"/>
    <col min="2562" max="2562" width="18.85546875" style="172" customWidth="1"/>
    <col min="2563" max="2563" width="15.140625" style="172" customWidth="1"/>
    <col min="2564" max="2564" width="13.7109375" style="172" customWidth="1"/>
    <col min="2565" max="2565" width="19.5703125" style="172" customWidth="1"/>
    <col min="2566" max="2566" width="15" style="172" customWidth="1"/>
    <col min="2567" max="2567" width="14.5703125" style="172" customWidth="1"/>
    <col min="2568" max="2568" width="19.28515625" style="172" customWidth="1"/>
    <col min="2569" max="2816" width="8.85546875" style="172"/>
    <col min="2817" max="2817" width="36" style="172" customWidth="1"/>
    <col min="2818" max="2818" width="18.85546875" style="172" customWidth="1"/>
    <col min="2819" max="2819" width="15.140625" style="172" customWidth="1"/>
    <col min="2820" max="2820" width="13.7109375" style="172" customWidth="1"/>
    <col min="2821" max="2821" width="19.5703125" style="172" customWidth="1"/>
    <col min="2822" max="2822" width="15" style="172" customWidth="1"/>
    <col min="2823" max="2823" width="14.5703125" style="172" customWidth="1"/>
    <col min="2824" max="2824" width="19.28515625" style="172" customWidth="1"/>
    <col min="2825" max="3072" width="8.85546875" style="172"/>
    <col min="3073" max="3073" width="36" style="172" customWidth="1"/>
    <col min="3074" max="3074" width="18.85546875" style="172" customWidth="1"/>
    <col min="3075" max="3075" width="15.140625" style="172" customWidth="1"/>
    <col min="3076" max="3076" width="13.7109375" style="172" customWidth="1"/>
    <col min="3077" max="3077" width="19.5703125" style="172" customWidth="1"/>
    <col min="3078" max="3078" width="15" style="172" customWidth="1"/>
    <col min="3079" max="3079" width="14.5703125" style="172" customWidth="1"/>
    <col min="3080" max="3080" width="19.28515625" style="172" customWidth="1"/>
    <col min="3081" max="3328" width="8.85546875" style="172"/>
    <col min="3329" max="3329" width="36" style="172" customWidth="1"/>
    <col min="3330" max="3330" width="18.85546875" style="172" customWidth="1"/>
    <col min="3331" max="3331" width="15.140625" style="172" customWidth="1"/>
    <col min="3332" max="3332" width="13.7109375" style="172" customWidth="1"/>
    <col min="3333" max="3333" width="19.5703125" style="172" customWidth="1"/>
    <col min="3334" max="3334" width="15" style="172" customWidth="1"/>
    <col min="3335" max="3335" width="14.5703125" style="172" customWidth="1"/>
    <col min="3336" max="3336" width="19.28515625" style="172" customWidth="1"/>
    <col min="3337" max="3584" width="8.85546875" style="172"/>
    <col min="3585" max="3585" width="36" style="172" customWidth="1"/>
    <col min="3586" max="3586" width="18.85546875" style="172" customWidth="1"/>
    <col min="3587" max="3587" width="15.140625" style="172" customWidth="1"/>
    <col min="3588" max="3588" width="13.7109375" style="172" customWidth="1"/>
    <col min="3589" max="3589" width="19.5703125" style="172" customWidth="1"/>
    <col min="3590" max="3590" width="15" style="172" customWidth="1"/>
    <col min="3591" max="3591" width="14.5703125" style="172" customWidth="1"/>
    <col min="3592" max="3592" width="19.28515625" style="172" customWidth="1"/>
    <col min="3593" max="3840" width="8.85546875" style="172"/>
    <col min="3841" max="3841" width="36" style="172" customWidth="1"/>
    <col min="3842" max="3842" width="18.85546875" style="172" customWidth="1"/>
    <col min="3843" max="3843" width="15.140625" style="172" customWidth="1"/>
    <col min="3844" max="3844" width="13.7109375" style="172" customWidth="1"/>
    <col min="3845" max="3845" width="19.5703125" style="172" customWidth="1"/>
    <col min="3846" max="3846" width="15" style="172" customWidth="1"/>
    <col min="3847" max="3847" width="14.5703125" style="172" customWidth="1"/>
    <col min="3848" max="3848" width="19.28515625" style="172" customWidth="1"/>
    <col min="3849" max="4096" width="8.85546875" style="172"/>
    <col min="4097" max="4097" width="36" style="172" customWidth="1"/>
    <col min="4098" max="4098" width="18.85546875" style="172" customWidth="1"/>
    <col min="4099" max="4099" width="15.140625" style="172" customWidth="1"/>
    <col min="4100" max="4100" width="13.7109375" style="172" customWidth="1"/>
    <col min="4101" max="4101" width="19.5703125" style="172" customWidth="1"/>
    <col min="4102" max="4102" width="15" style="172" customWidth="1"/>
    <col min="4103" max="4103" width="14.5703125" style="172" customWidth="1"/>
    <col min="4104" max="4104" width="19.28515625" style="172" customWidth="1"/>
    <col min="4105" max="4352" width="8.85546875" style="172"/>
    <col min="4353" max="4353" width="36" style="172" customWidth="1"/>
    <col min="4354" max="4354" width="18.85546875" style="172" customWidth="1"/>
    <col min="4355" max="4355" width="15.140625" style="172" customWidth="1"/>
    <col min="4356" max="4356" width="13.7109375" style="172" customWidth="1"/>
    <col min="4357" max="4357" width="19.5703125" style="172" customWidth="1"/>
    <col min="4358" max="4358" width="15" style="172" customWidth="1"/>
    <col min="4359" max="4359" width="14.5703125" style="172" customWidth="1"/>
    <col min="4360" max="4360" width="19.28515625" style="172" customWidth="1"/>
    <col min="4361" max="4608" width="8.85546875" style="172"/>
    <col min="4609" max="4609" width="36" style="172" customWidth="1"/>
    <col min="4610" max="4610" width="18.85546875" style="172" customWidth="1"/>
    <col min="4611" max="4611" width="15.140625" style="172" customWidth="1"/>
    <col min="4612" max="4612" width="13.7109375" style="172" customWidth="1"/>
    <col min="4613" max="4613" width="19.5703125" style="172" customWidth="1"/>
    <col min="4614" max="4614" width="15" style="172" customWidth="1"/>
    <col min="4615" max="4615" width="14.5703125" style="172" customWidth="1"/>
    <col min="4616" max="4616" width="19.28515625" style="172" customWidth="1"/>
    <col min="4617" max="4864" width="8.85546875" style="172"/>
    <col min="4865" max="4865" width="36" style="172" customWidth="1"/>
    <col min="4866" max="4866" width="18.85546875" style="172" customWidth="1"/>
    <col min="4867" max="4867" width="15.140625" style="172" customWidth="1"/>
    <col min="4868" max="4868" width="13.7109375" style="172" customWidth="1"/>
    <col min="4869" max="4869" width="19.5703125" style="172" customWidth="1"/>
    <col min="4870" max="4870" width="15" style="172" customWidth="1"/>
    <col min="4871" max="4871" width="14.5703125" style="172" customWidth="1"/>
    <col min="4872" max="4872" width="19.28515625" style="172" customWidth="1"/>
    <col min="4873" max="5120" width="8.85546875" style="172"/>
    <col min="5121" max="5121" width="36" style="172" customWidth="1"/>
    <col min="5122" max="5122" width="18.85546875" style="172" customWidth="1"/>
    <col min="5123" max="5123" width="15.140625" style="172" customWidth="1"/>
    <col min="5124" max="5124" width="13.7109375" style="172" customWidth="1"/>
    <col min="5125" max="5125" width="19.5703125" style="172" customWidth="1"/>
    <col min="5126" max="5126" width="15" style="172" customWidth="1"/>
    <col min="5127" max="5127" width="14.5703125" style="172" customWidth="1"/>
    <col min="5128" max="5128" width="19.28515625" style="172" customWidth="1"/>
    <col min="5129" max="5376" width="8.85546875" style="172"/>
    <col min="5377" max="5377" width="36" style="172" customWidth="1"/>
    <col min="5378" max="5378" width="18.85546875" style="172" customWidth="1"/>
    <col min="5379" max="5379" width="15.140625" style="172" customWidth="1"/>
    <col min="5380" max="5380" width="13.7109375" style="172" customWidth="1"/>
    <col min="5381" max="5381" width="19.5703125" style="172" customWidth="1"/>
    <col min="5382" max="5382" width="15" style="172" customWidth="1"/>
    <col min="5383" max="5383" width="14.5703125" style="172" customWidth="1"/>
    <col min="5384" max="5384" width="19.28515625" style="172" customWidth="1"/>
    <col min="5385" max="5632" width="8.85546875" style="172"/>
    <col min="5633" max="5633" width="36" style="172" customWidth="1"/>
    <col min="5634" max="5634" width="18.85546875" style="172" customWidth="1"/>
    <col min="5635" max="5635" width="15.140625" style="172" customWidth="1"/>
    <col min="5636" max="5636" width="13.7109375" style="172" customWidth="1"/>
    <col min="5637" max="5637" width="19.5703125" style="172" customWidth="1"/>
    <col min="5638" max="5638" width="15" style="172" customWidth="1"/>
    <col min="5639" max="5639" width="14.5703125" style="172" customWidth="1"/>
    <col min="5640" max="5640" width="19.28515625" style="172" customWidth="1"/>
    <col min="5641" max="5888" width="8.85546875" style="172"/>
    <col min="5889" max="5889" width="36" style="172" customWidth="1"/>
    <col min="5890" max="5890" width="18.85546875" style="172" customWidth="1"/>
    <col min="5891" max="5891" width="15.140625" style="172" customWidth="1"/>
    <col min="5892" max="5892" width="13.7109375" style="172" customWidth="1"/>
    <col min="5893" max="5893" width="19.5703125" style="172" customWidth="1"/>
    <col min="5894" max="5894" width="15" style="172" customWidth="1"/>
    <col min="5895" max="5895" width="14.5703125" style="172" customWidth="1"/>
    <col min="5896" max="5896" width="19.28515625" style="172" customWidth="1"/>
    <col min="5897" max="6144" width="8.85546875" style="172"/>
    <col min="6145" max="6145" width="36" style="172" customWidth="1"/>
    <col min="6146" max="6146" width="18.85546875" style="172" customWidth="1"/>
    <col min="6147" max="6147" width="15.140625" style="172" customWidth="1"/>
    <col min="6148" max="6148" width="13.7109375" style="172" customWidth="1"/>
    <col min="6149" max="6149" width="19.5703125" style="172" customWidth="1"/>
    <col min="6150" max="6150" width="15" style="172" customWidth="1"/>
    <col min="6151" max="6151" width="14.5703125" style="172" customWidth="1"/>
    <col min="6152" max="6152" width="19.28515625" style="172" customWidth="1"/>
    <col min="6153" max="6400" width="8.85546875" style="172"/>
    <col min="6401" max="6401" width="36" style="172" customWidth="1"/>
    <col min="6402" max="6402" width="18.85546875" style="172" customWidth="1"/>
    <col min="6403" max="6403" width="15.140625" style="172" customWidth="1"/>
    <col min="6404" max="6404" width="13.7109375" style="172" customWidth="1"/>
    <col min="6405" max="6405" width="19.5703125" style="172" customWidth="1"/>
    <col min="6406" max="6406" width="15" style="172" customWidth="1"/>
    <col min="6407" max="6407" width="14.5703125" style="172" customWidth="1"/>
    <col min="6408" max="6408" width="19.28515625" style="172" customWidth="1"/>
    <col min="6409" max="6656" width="8.85546875" style="172"/>
    <col min="6657" max="6657" width="36" style="172" customWidth="1"/>
    <col min="6658" max="6658" width="18.85546875" style="172" customWidth="1"/>
    <col min="6659" max="6659" width="15.140625" style="172" customWidth="1"/>
    <col min="6660" max="6660" width="13.7109375" style="172" customWidth="1"/>
    <col min="6661" max="6661" width="19.5703125" style="172" customWidth="1"/>
    <col min="6662" max="6662" width="15" style="172" customWidth="1"/>
    <col min="6663" max="6663" width="14.5703125" style="172" customWidth="1"/>
    <col min="6664" max="6664" width="19.28515625" style="172" customWidth="1"/>
    <col min="6665" max="6912" width="8.85546875" style="172"/>
    <col min="6913" max="6913" width="36" style="172" customWidth="1"/>
    <col min="6914" max="6914" width="18.85546875" style="172" customWidth="1"/>
    <col min="6915" max="6915" width="15.140625" style="172" customWidth="1"/>
    <col min="6916" max="6916" width="13.7109375" style="172" customWidth="1"/>
    <col min="6917" max="6917" width="19.5703125" style="172" customWidth="1"/>
    <col min="6918" max="6918" width="15" style="172" customWidth="1"/>
    <col min="6919" max="6919" width="14.5703125" style="172" customWidth="1"/>
    <col min="6920" max="6920" width="19.28515625" style="172" customWidth="1"/>
    <col min="6921" max="7168" width="8.85546875" style="172"/>
    <col min="7169" max="7169" width="36" style="172" customWidth="1"/>
    <col min="7170" max="7170" width="18.85546875" style="172" customWidth="1"/>
    <col min="7171" max="7171" width="15.140625" style="172" customWidth="1"/>
    <col min="7172" max="7172" width="13.7109375" style="172" customWidth="1"/>
    <col min="7173" max="7173" width="19.5703125" style="172" customWidth="1"/>
    <col min="7174" max="7174" width="15" style="172" customWidth="1"/>
    <col min="7175" max="7175" width="14.5703125" style="172" customWidth="1"/>
    <col min="7176" max="7176" width="19.28515625" style="172" customWidth="1"/>
    <col min="7177" max="7424" width="8.85546875" style="172"/>
    <col min="7425" max="7425" width="36" style="172" customWidth="1"/>
    <col min="7426" max="7426" width="18.85546875" style="172" customWidth="1"/>
    <col min="7427" max="7427" width="15.140625" style="172" customWidth="1"/>
    <col min="7428" max="7428" width="13.7109375" style="172" customWidth="1"/>
    <col min="7429" max="7429" width="19.5703125" style="172" customWidth="1"/>
    <col min="7430" max="7430" width="15" style="172" customWidth="1"/>
    <col min="7431" max="7431" width="14.5703125" style="172" customWidth="1"/>
    <col min="7432" max="7432" width="19.28515625" style="172" customWidth="1"/>
    <col min="7433" max="7680" width="8.85546875" style="172"/>
    <col min="7681" max="7681" width="36" style="172" customWidth="1"/>
    <col min="7682" max="7682" width="18.85546875" style="172" customWidth="1"/>
    <col min="7683" max="7683" width="15.140625" style="172" customWidth="1"/>
    <col min="7684" max="7684" width="13.7109375" style="172" customWidth="1"/>
    <col min="7685" max="7685" width="19.5703125" style="172" customWidth="1"/>
    <col min="7686" max="7686" width="15" style="172" customWidth="1"/>
    <col min="7687" max="7687" width="14.5703125" style="172" customWidth="1"/>
    <col min="7688" max="7688" width="19.28515625" style="172" customWidth="1"/>
    <col min="7689" max="7936" width="8.85546875" style="172"/>
    <col min="7937" max="7937" width="36" style="172" customWidth="1"/>
    <col min="7938" max="7938" width="18.85546875" style="172" customWidth="1"/>
    <col min="7939" max="7939" width="15.140625" style="172" customWidth="1"/>
    <col min="7940" max="7940" width="13.7109375" style="172" customWidth="1"/>
    <col min="7941" max="7941" width="19.5703125" style="172" customWidth="1"/>
    <col min="7942" max="7942" width="15" style="172" customWidth="1"/>
    <col min="7943" max="7943" width="14.5703125" style="172" customWidth="1"/>
    <col min="7944" max="7944" width="19.28515625" style="172" customWidth="1"/>
    <col min="7945" max="8192" width="8.85546875" style="172"/>
    <col min="8193" max="8193" width="36" style="172" customWidth="1"/>
    <col min="8194" max="8194" width="18.85546875" style="172" customWidth="1"/>
    <col min="8195" max="8195" width="15.140625" style="172" customWidth="1"/>
    <col min="8196" max="8196" width="13.7109375" style="172" customWidth="1"/>
    <col min="8197" max="8197" width="19.5703125" style="172" customWidth="1"/>
    <col min="8198" max="8198" width="15" style="172" customWidth="1"/>
    <col min="8199" max="8199" width="14.5703125" style="172" customWidth="1"/>
    <col min="8200" max="8200" width="19.28515625" style="172" customWidth="1"/>
    <col min="8201" max="8448" width="8.85546875" style="172"/>
    <col min="8449" max="8449" width="36" style="172" customWidth="1"/>
    <col min="8450" max="8450" width="18.85546875" style="172" customWidth="1"/>
    <col min="8451" max="8451" width="15.140625" style="172" customWidth="1"/>
    <col min="8452" max="8452" width="13.7109375" style="172" customWidth="1"/>
    <col min="8453" max="8453" width="19.5703125" style="172" customWidth="1"/>
    <col min="8454" max="8454" width="15" style="172" customWidth="1"/>
    <col min="8455" max="8455" width="14.5703125" style="172" customWidth="1"/>
    <col min="8456" max="8456" width="19.28515625" style="172" customWidth="1"/>
    <col min="8457" max="8704" width="8.85546875" style="172"/>
    <col min="8705" max="8705" width="36" style="172" customWidth="1"/>
    <col min="8706" max="8706" width="18.85546875" style="172" customWidth="1"/>
    <col min="8707" max="8707" width="15.140625" style="172" customWidth="1"/>
    <col min="8708" max="8708" width="13.7109375" style="172" customWidth="1"/>
    <col min="8709" max="8709" width="19.5703125" style="172" customWidth="1"/>
    <col min="8710" max="8710" width="15" style="172" customWidth="1"/>
    <col min="8711" max="8711" width="14.5703125" style="172" customWidth="1"/>
    <col min="8712" max="8712" width="19.28515625" style="172" customWidth="1"/>
    <col min="8713" max="8960" width="8.85546875" style="172"/>
    <col min="8961" max="8961" width="36" style="172" customWidth="1"/>
    <col min="8962" max="8962" width="18.85546875" style="172" customWidth="1"/>
    <col min="8963" max="8963" width="15.140625" style="172" customWidth="1"/>
    <col min="8964" max="8964" width="13.7109375" style="172" customWidth="1"/>
    <col min="8965" max="8965" width="19.5703125" style="172" customWidth="1"/>
    <col min="8966" max="8966" width="15" style="172" customWidth="1"/>
    <col min="8967" max="8967" width="14.5703125" style="172" customWidth="1"/>
    <col min="8968" max="8968" width="19.28515625" style="172" customWidth="1"/>
    <col min="8969" max="9216" width="8.85546875" style="172"/>
    <col min="9217" max="9217" width="36" style="172" customWidth="1"/>
    <col min="9218" max="9218" width="18.85546875" style="172" customWidth="1"/>
    <col min="9219" max="9219" width="15.140625" style="172" customWidth="1"/>
    <col min="9220" max="9220" width="13.7109375" style="172" customWidth="1"/>
    <col min="9221" max="9221" width="19.5703125" style="172" customWidth="1"/>
    <col min="9222" max="9222" width="15" style="172" customWidth="1"/>
    <col min="9223" max="9223" width="14.5703125" style="172" customWidth="1"/>
    <col min="9224" max="9224" width="19.28515625" style="172" customWidth="1"/>
    <col min="9225" max="9472" width="8.85546875" style="172"/>
    <col min="9473" max="9473" width="36" style="172" customWidth="1"/>
    <col min="9474" max="9474" width="18.85546875" style="172" customWidth="1"/>
    <col min="9475" max="9475" width="15.140625" style="172" customWidth="1"/>
    <col min="9476" max="9476" width="13.7109375" style="172" customWidth="1"/>
    <col min="9477" max="9477" width="19.5703125" style="172" customWidth="1"/>
    <col min="9478" max="9478" width="15" style="172" customWidth="1"/>
    <col min="9479" max="9479" width="14.5703125" style="172" customWidth="1"/>
    <col min="9480" max="9480" width="19.28515625" style="172" customWidth="1"/>
    <col min="9481" max="9728" width="8.85546875" style="172"/>
    <col min="9729" max="9729" width="36" style="172" customWidth="1"/>
    <col min="9730" max="9730" width="18.85546875" style="172" customWidth="1"/>
    <col min="9731" max="9731" width="15.140625" style="172" customWidth="1"/>
    <col min="9732" max="9732" width="13.7109375" style="172" customWidth="1"/>
    <col min="9733" max="9733" width="19.5703125" style="172" customWidth="1"/>
    <col min="9734" max="9734" width="15" style="172" customWidth="1"/>
    <col min="9735" max="9735" width="14.5703125" style="172" customWidth="1"/>
    <col min="9736" max="9736" width="19.28515625" style="172" customWidth="1"/>
    <col min="9737" max="9984" width="8.85546875" style="172"/>
    <col min="9985" max="9985" width="36" style="172" customWidth="1"/>
    <col min="9986" max="9986" width="18.85546875" style="172" customWidth="1"/>
    <col min="9987" max="9987" width="15.140625" style="172" customWidth="1"/>
    <col min="9988" max="9988" width="13.7109375" style="172" customWidth="1"/>
    <col min="9989" max="9989" width="19.5703125" style="172" customWidth="1"/>
    <col min="9990" max="9990" width="15" style="172" customWidth="1"/>
    <col min="9991" max="9991" width="14.5703125" style="172" customWidth="1"/>
    <col min="9992" max="9992" width="19.28515625" style="172" customWidth="1"/>
    <col min="9993" max="10240" width="8.85546875" style="172"/>
    <col min="10241" max="10241" width="36" style="172" customWidth="1"/>
    <col min="10242" max="10242" width="18.85546875" style="172" customWidth="1"/>
    <col min="10243" max="10243" width="15.140625" style="172" customWidth="1"/>
    <col min="10244" max="10244" width="13.7109375" style="172" customWidth="1"/>
    <col min="10245" max="10245" width="19.5703125" style="172" customWidth="1"/>
    <col min="10246" max="10246" width="15" style="172" customWidth="1"/>
    <col min="10247" max="10247" width="14.5703125" style="172" customWidth="1"/>
    <col min="10248" max="10248" width="19.28515625" style="172" customWidth="1"/>
    <col min="10249" max="10496" width="8.85546875" style="172"/>
    <col min="10497" max="10497" width="36" style="172" customWidth="1"/>
    <col min="10498" max="10498" width="18.85546875" style="172" customWidth="1"/>
    <col min="10499" max="10499" width="15.140625" style="172" customWidth="1"/>
    <col min="10500" max="10500" width="13.7109375" style="172" customWidth="1"/>
    <col min="10501" max="10501" width="19.5703125" style="172" customWidth="1"/>
    <col min="10502" max="10502" width="15" style="172" customWidth="1"/>
    <col min="10503" max="10503" width="14.5703125" style="172" customWidth="1"/>
    <col min="10504" max="10504" width="19.28515625" style="172" customWidth="1"/>
    <col min="10505" max="10752" width="8.85546875" style="172"/>
    <col min="10753" max="10753" width="36" style="172" customWidth="1"/>
    <col min="10754" max="10754" width="18.85546875" style="172" customWidth="1"/>
    <col min="10755" max="10755" width="15.140625" style="172" customWidth="1"/>
    <col min="10756" max="10756" width="13.7109375" style="172" customWidth="1"/>
    <col min="10757" max="10757" width="19.5703125" style="172" customWidth="1"/>
    <col min="10758" max="10758" width="15" style="172" customWidth="1"/>
    <col min="10759" max="10759" width="14.5703125" style="172" customWidth="1"/>
    <col min="10760" max="10760" width="19.28515625" style="172" customWidth="1"/>
    <col min="10761" max="11008" width="8.85546875" style="172"/>
    <col min="11009" max="11009" width="36" style="172" customWidth="1"/>
    <col min="11010" max="11010" width="18.85546875" style="172" customWidth="1"/>
    <col min="11011" max="11011" width="15.140625" style="172" customWidth="1"/>
    <col min="11012" max="11012" width="13.7109375" style="172" customWidth="1"/>
    <col min="11013" max="11013" width="19.5703125" style="172" customWidth="1"/>
    <col min="11014" max="11014" width="15" style="172" customWidth="1"/>
    <col min="11015" max="11015" width="14.5703125" style="172" customWidth="1"/>
    <col min="11016" max="11016" width="19.28515625" style="172" customWidth="1"/>
    <col min="11017" max="11264" width="8.85546875" style="172"/>
    <col min="11265" max="11265" width="36" style="172" customWidth="1"/>
    <col min="11266" max="11266" width="18.85546875" style="172" customWidth="1"/>
    <col min="11267" max="11267" width="15.140625" style="172" customWidth="1"/>
    <col min="11268" max="11268" width="13.7109375" style="172" customWidth="1"/>
    <col min="11269" max="11269" width="19.5703125" style="172" customWidth="1"/>
    <col min="11270" max="11270" width="15" style="172" customWidth="1"/>
    <col min="11271" max="11271" width="14.5703125" style="172" customWidth="1"/>
    <col min="11272" max="11272" width="19.28515625" style="172" customWidth="1"/>
    <col min="11273" max="11520" width="8.85546875" style="172"/>
    <col min="11521" max="11521" width="36" style="172" customWidth="1"/>
    <col min="11522" max="11522" width="18.85546875" style="172" customWidth="1"/>
    <col min="11523" max="11523" width="15.140625" style="172" customWidth="1"/>
    <col min="11524" max="11524" width="13.7109375" style="172" customWidth="1"/>
    <col min="11525" max="11525" width="19.5703125" style="172" customWidth="1"/>
    <col min="11526" max="11526" width="15" style="172" customWidth="1"/>
    <col min="11527" max="11527" width="14.5703125" style="172" customWidth="1"/>
    <col min="11528" max="11528" width="19.28515625" style="172" customWidth="1"/>
    <col min="11529" max="11776" width="8.85546875" style="172"/>
    <col min="11777" max="11777" width="36" style="172" customWidth="1"/>
    <col min="11778" max="11778" width="18.85546875" style="172" customWidth="1"/>
    <col min="11779" max="11779" width="15.140625" style="172" customWidth="1"/>
    <col min="11780" max="11780" width="13.7109375" style="172" customWidth="1"/>
    <col min="11781" max="11781" width="19.5703125" style="172" customWidth="1"/>
    <col min="11782" max="11782" width="15" style="172" customWidth="1"/>
    <col min="11783" max="11783" width="14.5703125" style="172" customWidth="1"/>
    <col min="11784" max="11784" width="19.28515625" style="172" customWidth="1"/>
    <col min="11785" max="12032" width="8.85546875" style="172"/>
    <col min="12033" max="12033" width="36" style="172" customWidth="1"/>
    <col min="12034" max="12034" width="18.85546875" style="172" customWidth="1"/>
    <col min="12035" max="12035" width="15.140625" style="172" customWidth="1"/>
    <col min="12036" max="12036" width="13.7109375" style="172" customWidth="1"/>
    <col min="12037" max="12037" width="19.5703125" style="172" customWidth="1"/>
    <col min="12038" max="12038" width="15" style="172" customWidth="1"/>
    <col min="12039" max="12039" width="14.5703125" style="172" customWidth="1"/>
    <col min="12040" max="12040" width="19.28515625" style="172" customWidth="1"/>
    <col min="12041" max="12288" width="8.85546875" style="172"/>
    <col min="12289" max="12289" width="36" style="172" customWidth="1"/>
    <col min="12290" max="12290" width="18.85546875" style="172" customWidth="1"/>
    <col min="12291" max="12291" width="15.140625" style="172" customWidth="1"/>
    <col min="12292" max="12292" width="13.7109375" style="172" customWidth="1"/>
    <col min="12293" max="12293" width="19.5703125" style="172" customWidth="1"/>
    <col min="12294" max="12294" width="15" style="172" customWidth="1"/>
    <col min="12295" max="12295" width="14.5703125" style="172" customWidth="1"/>
    <col min="12296" max="12296" width="19.28515625" style="172" customWidth="1"/>
    <col min="12297" max="12544" width="8.85546875" style="172"/>
    <col min="12545" max="12545" width="36" style="172" customWidth="1"/>
    <col min="12546" max="12546" width="18.85546875" style="172" customWidth="1"/>
    <col min="12547" max="12547" width="15.140625" style="172" customWidth="1"/>
    <col min="12548" max="12548" width="13.7109375" style="172" customWidth="1"/>
    <col min="12549" max="12549" width="19.5703125" style="172" customWidth="1"/>
    <col min="12550" max="12550" width="15" style="172" customWidth="1"/>
    <col min="12551" max="12551" width="14.5703125" style="172" customWidth="1"/>
    <col min="12552" max="12552" width="19.28515625" style="172" customWidth="1"/>
    <col min="12553" max="12800" width="8.85546875" style="172"/>
    <col min="12801" max="12801" width="36" style="172" customWidth="1"/>
    <col min="12802" max="12802" width="18.85546875" style="172" customWidth="1"/>
    <col min="12803" max="12803" width="15.140625" style="172" customWidth="1"/>
    <col min="12804" max="12804" width="13.7109375" style="172" customWidth="1"/>
    <col min="12805" max="12805" width="19.5703125" style="172" customWidth="1"/>
    <col min="12806" max="12806" width="15" style="172" customWidth="1"/>
    <col min="12807" max="12807" width="14.5703125" style="172" customWidth="1"/>
    <col min="12808" max="12808" width="19.28515625" style="172" customWidth="1"/>
    <col min="12809" max="13056" width="8.85546875" style="172"/>
    <col min="13057" max="13057" width="36" style="172" customWidth="1"/>
    <col min="13058" max="13058" width="18.85546875" style="172" customWidth="1"/>
    <col min="13059" max="13059" width="15.140625" style="172" customWidth="1"/>
    <col min="13060" max="13060" width="13.7109375" style="172" customWidth="1"/>
    <col min="13061" max="13061" width="19.5703125" style="172" customWidth="1"/>
    <col min="13062" max="13062" width="15" style="172" customWidth="1"/>
    <col min="13063" max="13063" width="14.5703125" style="172" customWidth="1"/>
    <col min="13064" max="13064" width="19.28515625" style="172" customWidth="1"/>
    <col min="13065" max="13312" width="8.85546875" style="172"/>
    <col min="13313" max="13313" width="36" style="172" customWidth="1"/>
    <col min="13314" max="13314" width="18.85546875" style="172" customWidth="1"/>
    <col min="13315" max="13315" width="15.140625" style="172" customWidth="1"/>
    <col min="13316" max="13316" width="13.7109375" style="172" customWidth="1"/>
    <col min="13317" max="13317" width="19.5703125" style="172" customWidth="1"/>
    <col min="13318" max="13318" width="15" style="172" customWidth="1"/>
    <col min="13319" max="13319" width="14.5703125" style="172" customWidth="1"/>
    <col min="13320" max="13320" width="19.28515625" style="172" customWidth="1"/>
    <col min="13321" max="13568" width="8.85546875" style="172"/>
    <col min="13569" max="13569" width="36" style="172" customWidth="1"/>
    <col min="13570" max="13570" width="18.85546875" style="172" customWidth="1"/>
    <col min="13571" max="13571" width="15.140625" style="172" customWidth="1"/>
    <col min="13572" max="13572" width="13.7109375" style="172" customWidth="1"/>
    <col min="13573" max="13573" width="19.5703125" style="172" customWidth="1"/>
    <col min="13574" max="13574" width="15" style="172" customWidth="1"/>
    <col min="13575" max="13575" width="14.5703125" style="172" customWidth="1"/>
    <col min="13576" max="13576" width="19.28515625" style="172" customWidth="1"/>
    <col min="13577" max="13824" width="8.85546875" style="172"/>
    <col min="13825" max="13825" width="36" style="172" customWidth="1"/>
    <col min="13826" max="13826" width="18.85546875" style="172" customWidth="1"/>
    <col min="13827" max="13827" width="15.140625" style="172" customWidth="1"/>
    <col min="13828" max="13828" width="13.7109375" style="172" customWidth="1"/>
    <col min="13829" max="13829" width="19.5703125" style="172" customWidth="1"/>
    <col min="13830" max="13830" width="15" style="172" customWidth="1"/>
    <col min="13831" max="13831" width="14.5703125" style="172" customWidth="1"/>
    <col min="13832" max="13832" width="19.28515625" style="172" customWidth="1"/>
    <col min="13833" max="14080" width="8.85546875" style="172"/>
    <col min="14081" max="14081" width="36" style="172" customWidth="1"/>
    <col min="14082" max="14082" width="18.85546875" style="172" customWidth="1"/>
    <col min="14083" max="14083" width="15.140625" style="172" customWidth="1"/>
    <col min="14084" max="14084" width="13.7109375" style="172" customWidth="1"/>
    <col min="14085" max="14085" width="19.5703125" style="172" customWidth="1"/>
    <col min="14086" max="14086" width="15" style="172" customWidth="1"/>
    <col min="14087" max="14087" width="14.5703125" style="172" customWidth="1"/>
    <col min="14088" max="14088" width="19.28515625" style="172" customWidth="1"/>
    <col min="14089" max="14336" width="8.85546875" style="172"/>
    <col min="14337" max="14337" width="36" style="172" customWidth="1"/>
    <col min="14338" max="14338" width="18.85546875" style="172" customWidth="1"/>
    <col min="14339" max="14339" width="15.140625" style="172" customWidth="1"/>
    <col min="14340" max="14340" width="13.7109375" style="172" customWidth="1"/>
    <col min="14341" max="14341" width="19.5703125" style="172" customWidth="1"/>
    <col min="14342" max="14342" width="15" style="172" customWidth="1"/>
    <col min="14343" max="14343" width="14.5703125" style="172" customWidth="1"/>
    <col min="14344" max="14344" width="19.28515625" style="172" customWidth="1"/>
    <col min="14345" max="14592" width="8.85546875" style="172"/>
    <col min="14593" max="14593" width="36" style="172" customWidth="1"/>
    <col min="14594" max="14594" width="18.85546875" style="172" customWidth="1"/>
    <col min="14595" max="14595" width="15.140625" style="172" customWidth="1"/>
    <col min="14596" max="14596" width="13.7109375" style="172" customWidth="1"/>
    <col min="14597" max="14597" width="19.5703125" style="172" customWidth="1"/>
    <col min="14598" max="14598" width="15" style="172" customWidth="1"/>
    <col min="14599" max="14599" width="14.5703125" style="172" customWidth="1"/>
    <col min="14600" max="14600" width="19.28515625" style="172" customWidth="1"/>
    <col min="14601" max="14848" width="8.85546875" style="172"/>
    <col min="14849" max="14849" width="36" style="172" customWidth="1"/>
    <col min="14850" max="14850" width="18.85546875" style="172" customWidth="1"/>
    <col min="14851" max="14851" width="15.140625" style="172" customWidth="1"/>
    <col min="14852" max="14852" width="13.7109375" style="172" customWidth="1"/>
    <col min="14853" max="14853" width="19.5703125" style="172" customWidth="1"/>
    <col min="14854" max="14854" width="15" style="172" customWidth="1"/>
    <col min="14855" max="14855" width="14.5703125" style="172" customWidth="1"/>
    <col min="14856" max="14856" width="19.28515625" style="172" customWidth="1"/>
    <col min="14857" max="15104" width="8.85546875" style="172"/>
    <col min="15105" max="15105" width="36" style="172" customWidth="1"/>
    <col min="15106" max="15106" width="18.85546875" style="172" customWidth="1"/>
    <col min="15107" max="15107" width="15.140625" style="172" customWidth="1"/>
    <col min="15108" max="15108" width="13.7109375" style="172" customWidth="1"/>
    <col min="15109" max="15109" width="19.5703125" style="172" customWidth="1"/>
    <col min="15110" max="15110" width="15" style="172" customWidth="1"/>
    <col min="15111" max="15111" width="14.5703125" style="172" customWidth="1"/>
    <col min="15112" max="15112" width="19.28515625" style="172" customWidth="1"/>
    <col min="15113" max="15360" width="8.85546875" style="172"/>
    <col min="15361" max="15361" width="36" style="172" customWidth="1"/>
    <col min="15362" max="15362" width="18.85546875" style="172" customWidth="1"/>
    <col min="15363" max="15363" width="15.140625" style="172" customWidth="1"/>
    <col min="15364" max="15364" width="13.7109375" style="172" customWidth="1"/>
    <col min="15365" max="15365" width="19.5703125" style="172" customWidth="1"/>
    <col min="15366" max="15366" width="15" style="172" customWidth="1"/>
    <col min="15367" max="15367" width="14.5703125" style="172" customWidth="1"/>
    <col min="15368" max="15368" width="19.28515625" style="172" customWidth="1"/>
    <col min="15369" max="15616" width="8.85546875" style="172"/>
    <col min="15617" max="15617" width="36" style="172" customWidth="1"/>
    <col min="15618" max="15618" width="18.85546875" style="172" customWidth="1"/>
    <col min="15619" max="15619" width="15.140625" style="172" customWidth="1"/>
    <col min="15620" max="15620" width="13.7109375" style="172" customWidth="1"/>
    <col min="15621" max="15621" width="19.5703125" style="172" customWidth="1"/>
    <col min="15622" max="15622" width="15" style="172" customWidth="1"/>
    <col min="15623" max="15623" width="14.5703125" style="172" customWidth="1"/>
    <col min="15624" max="15624" width="19.28515625" style="172" customWidth="1"/>
    <col min="15625" max="15872" width="8.85546875" style="172"/>
    <col min="15873" max="15873" width="36" style="172" customWidth="1"/>
    <col min="15874" max="15874" width="18.85546875" style="172" customWidth="1"/>
    <col min="15875" max="15875" width="15.140625" style="172" customWidth="1"/>
    <col min="15876" max="15876" width="13.7109375" style="172" customWidth="1"/>
    <col min="15877" max="15877" width="19.5703125" style="172" customWidth="1"/>
    <col min="15878" max="15878" width="15" style="172" customWidth="1"/>
    <col min="15879" max="15879" width="14.5703125" style="172" customWidth="1"/>
    <col min="15880" max="15880" width="19.28515625" style="172" customWidth="1"/>
    <col min="15881" max="16128" width="8.85546875" style="172"/>
    <col min="16129" max="16129" width="36" style="172" customWidth="1"/>
    <col min="16130" max="16130" width="18.85546875" style="172" customWidth="1"/>
    <col min="16131" max="16131" width="15.140625" style="172" customWidth="1"/>
    <col min="16132" max="16132" width="13.7109375" style="172" customWidth="1"/>
    <col min="16133" max="16133" width="19.5703125" style="172" customWidth="1"/>
    <col min="16134" max="16134" width="15" style="172" customWidth="1"/>
    <col min="16135" max="16135" width="14.5703125" style="172" customWidth="1"/>
    <col min="16136" max="16136" width="19.28515625" style="172" customWidth="1"/>
    <col min="16137" max="16384" width="8.85546875" style="172"/>
  </cols>
  <sheetData>
    <row r="1" spans="1:8">
      <c r="F1" s="118"/>
      <c r="G1" s="172"/>
    </row>
    <row r="2" spans="1:8">
      <c r="F2" s="171"/>
      <c r="G2" s="172"/>
    </row>
    <row r="3" spans="1:8">
      <c r="F3" s="171"/>
      <c r="G3" s="172"/>
    </row>
    <row r="4" spans="1:8">
      <c r="F4" s="173"/>
      <c r="G4" s="172"/>
    </row>
    <row r="5" spans="1:8">
      <c r="F5" s="173"/>
      <c r="G5" s="173"/>
    </row>
    <row r="6" spans="1:8">
      <c r="D6" s="220"/>
      <c r="E6" s="220"/>
      <c r="F6" s="201"/>
      <c r="G6" s="173"/>
    </row>
    <row r="7" spans="1:8" ht="21.6" customHeight="1">
      <c r="D7" s="220"/>
      <c r="E7" s="220"/>
      <c r="F7" s="171"/>
      <c r="G7" s="172"/>
    </row>
    <row r="8" spans="1:8">
      <c r="D8" s="220"/>
      <c r="E8" s="220"/>
      <c r="F8" s="173"/>
      <c r="G8" s="172"/>
    </row>
    <row r="9" spans="1:8">
      <c r="D9" s="220"/>
      <c r="E9" s="220"/>
      <c r="F9" s="173"/>
      <c r="G9" s="173"/>
    </row>
    <row r="10" spans="1:8">
      <c r="E10" s="221"/>
      <c r="F10" s="222"/>
    </row>
    <row r="11" spans="1:8">
      <c r="E11" s="221"/>
      <c r="F11" s="222"/>
    </row>
    <row r="12" spans="1:8">
      <c r="E12" s="221"/>
      <c r="F12" s="222"/>
    </row>
    <row r="13" spans="1:8" ht="35.450000000000003" customHeight="1">
      <c r="A13" s="268" t="s">
        <v>807</v>
      </c>
      <c r="B13" s="269"/>
      <c r="C13" s="269"/>
      <c r="D13" s="269"/>
      <c r="E13" s="269"/>
      <c r="F13" s="269"/>
      <c r="G13" s="269"/>
      <c r="H13" s="269"/>
    </row>
    <row r="14" spans="1:8" s="202" customFormat="1">
      <c r="E14" s="203"/>
      <c r="F14" s="203"/>
      <c r="G14" s="203"/>
      <c r="H14" s="203" t="s">
        <v>743</v>
      </c>
    </row>
    <row r="15" spans="1:8" s="202" customFormat="1" ht="63">
      <c r="A15" s="204" t="s">
        <v>797</v>
      </c>
      <c r="B15" s="204" t="s">
        <v>808</v>
      </c>
      <c r="C15" s="204" t="s">
        <v>809</v>
      </c>
      <c r="D15" s="204" t="s">
        <v>810</v>
      </c>
      <c r="E15" s="223" t="s">
        <v>811</v>
      </c>
      <c r="F15" s="204" t="s">
        <v>812</v>
      </c>
      <c r="G15" s="204" t="s">
        <v>813</v>
      </c>
      <c r="H15" s="204" t="s">
        <v>814</v>
      </c>
    </row>
    <row r="16" spans="1:8" s="202" customFormat="1">
      <c r="A16" s="205" t="s">
        <v>803</v>
      </c>
      <c r="B16" s="206">
        <f>B18+B19</f>
        <v>20959.239440000001</v>
      </c>
      <c r="C16" s="206">
        <f t="shared" ref="C16:G16" si="0">C18+C19</f>
        <v>7941.6408899999997</v>
      </c>
      <c r="D16" s="224">
        <f t="shared" si="0"/>
        <v>861.45352000000003</v>
      </c>
      <c r="E16" s="206">
        <f t="shared" si="0"/>
        <v>28039.426809999997</v>
      </c>
      <c r="F16" s="206">
        <f t="shared" si="0"/>
        <v>9106.7052999999996</v>
      </c>
      <c r="G16" s="224">
        <f t="shared" si="0"/>
        <v>1722.9070400000001</v>
      </c>
      <c r="H16" s="206">
        <f>E16+F16-G16</f>
        <v>35423.22507</v>
      </c>
    </row>
    <row r="17" spans="1:8" s="202" customFormat="1">
      <c r="A17" s="205" t="s">
        <v>804</v>
      </c>
      <c r="B17" s="224"/>
      <c r="C17" s="224"/>
      <c r="D17" s="224"/>
      <c r="E17" s="224"/>
      <c r="F17" s="225"/>
      <c r="G17" s="225"/>
      <c r="H17" s="225"/>
    </row>
    <row r="18" spans="1:8" s="202" customFormat="1" ht="47.25" customHeight="1">
      <c r="A18" s="207" t="s">
        <v>805</v>
      </c>
      <c r="B18" s="206">
        <v>4591.6225800000002</v>
      </c>
      <c r="C18" s="206">
        <v>7941.6408899999997</v>
      </c>
      <c r="D18" s="224"/>
      <c r="E18" s="206">
        <f>B18+C18-D18</f>
        <v>12533.26347</v>
      </c>
      <c r="F18" s="206">
        <v>9106.7052999999996</v>
      </c>
      <c r="G18" s="224"/>
      <c r="H18" s="206">
        <f>E18+F18-G18</f>
        <v>21639.968769999999</v>
      </c>
    </row>
    <row r="19" spans="1:8" s="202" customFormat="1" ht="47.25">
      <c r="A19" s="207" t="s">
        <v>806</v>
      </c>
      <c r="B19" s="206">
        <v>16367.61686</v>
      </c>
      <c r="C19" s="224"/>
      <c r="D19" s="224">
        <v>861.45352000000003</v>
      </c>
      <c r="E19" s="206">
        <f>B19+C19-D19</f>
        <v>15506.163339999999</v>
      </c>
      <c r="F19" s="224"/>
      <c r="G19" s="224">
        <f>1583.49469+139.41235</f>
        <v>1722.9070400000001</v>
      </c>
      <c r="H19" s="206">
        <f>E19+F19-G19</f>
        <v>13783.256299999999</v>
      </c>
    </row>
    <row r="20" spans="1:8" s="202" customFormat="1">
      <c r="A20" s="212"/>
      <c r="B20" s="213"/>
      <c r="C20" s="213"/>
      <c r="D20" s="213"/>
      <c r="E20" s="214"/>
      <c r="F20" s="226"/>
      <c r="G20" s="227"/>
    </row>
    <row r="21" spans="1:8" ht="12.75">
      <c r="A21" s="172"/>
      <c r="B21" s="172"/>
      <c r="C21" s="172"/>
      <c r="D21" s="172"/>
      <c r="E21" s="172"/>
      <c r="F21" s="172"/>
      <c r="G21" s="172"/>
      <c r="H21" s="172"/>
    </row>
    <row r="22" spans="1:8" ht="12.75">
      <c r="A22" s="172"/>
      <c r="B22" s="172"/>
      <c r="C22" s="172"/>
      <c r="D22" s="172"/>
      <c r="E22" s="172"/>
      <c r="F22" s="172"/>
      <c r="G22" s="172"/>
      <c r="H22" s="172"/>
    </row>
    <row r="23" spans="1:8" s="230" customFormat="1" ht="16.5">
      <c r="A23" s="215" t="s">
        <v>548</v>
      </c>
      <c r="B23" s="228"/>
      <c r="C23" s="228"/>
      <c r="D23" s="229"/>
      <c r="F23" s="231"/>
      <c r="H23" s="216" t="s">
        <v>791</v>
      </c>
    </row>
    <row r="24" spans="1:8">
      <c r="F24" s="232"/>
    </row>
    <row r="25" spans="1:8">
      <c r="C25" s="232"/>
    </row>
  </sheetData>
  <mergeCells count="1">
    <mergeCell ref="A13:H13"/>
  </mergeCells>
  <pageMargins left="0.78740157480314965" right="0.39370078740157483" top="0.78740157480314965" bottom="0.39370078740157483" header="0.31496062992125984" footer="0.31496062992125984"/>
  <pageSetup paperSize="9" scale="55" orientation="portrait" r:id="rId1"/>
  <headerFooter differentFirst="1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прилож10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прил1!Область_печати</vt:lpstr>
      <vt:lpstr>прил2!Область_печати</vt:lpstr>
      <vt:lpstr>прил5!Область_печати</vt:lpstr>
      <vt:lpstr>прил7!Область_печати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RePack by Diakov</cp:lastModifiedBy>
  <cp:lastPrinted>2018-10-22T00:42:48Z</cp:lastPrinted>
  <dcterms:created xsi:type="dcterms:W3CDTF">2018-10-12T07:53:53Z</dcterms:created>
  <dcterms:modified xsi:type="dcterms:W3CDTF">2018-10-24T03:24:31Z</dcterms:modified>
</cp:coreProperties>
</file>