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9540" windowHeight="6360" activeTab="7"/>
  </bookViews>
  <sheets>
    <sheet name="прил1" sheetId="9" r:id="rId1"/>
    <sheet name="прил2" sheetId="4" r:id="rId2"/>
    <sheet name="прил3" sheetId="5" r:id="rId3"/>
    <sheet name="прил4" sheetId="3" r:id="rId4"/>
    <sheet name="прил5" sheetId="6" r:id="rId5"/>
    <sheet name="прил 6" sheetId="7" r:id="rId6"/>
    <sheet name="прил7" sheetId="10" r:id="rId7"/>
    <sheet name="прил8" sheetId="8" r:id="rId8"/>
  </sheets>
  <definedNames>
    <definedName name="_xlnm._FilterDatabase" localSheetId="1" hidden="1">прил2!$A$12:$U$599</definedName>
    <definedName name="_xlnm._FilterDatabase" localSheetId="2" hidden="1">прил3!$A$11:$AB$60</definedName>
    <definedName name="_xlnm._FilterDatabase" localSheetId="3" hidden="1">прил4!$A$11:$AB$639</definedName>
    <definedName name="_xlnm.Print_Titles" localSheetId="0">прил1!$11:$12</definedName>
    <definedName name="_xlnm.Print_Titles" localSheetId="1">прил2!$10:$12</definedName>
    <definedName name="_xlnm.Print_Titles" localSheetId="2">прил3!$9:$11</definedName>
    <definedName name="_xlnm.Print_Titles" localSheetId="3">прил4!$9:$11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5">'прил 6'!$A$1:$E$30</definedName>
    <definedName name="_xlnm.Print_Area" localSheetId="0">прил1!$A$1:$E$104</definedName>
    <definedName name="_xlnm.Print_Area" localSheetId="4">прил5!$A$1:$E$34</definedName>
    <definedName name="_xlnm.Print_Area" localSheetId="6">прил7!$A$1:$D$38</definedName>
    <definedName name="_xlnm.Print_Area" localSheetId="7">прил8!$A$1:$C$19</definedName>
  </definedNames>
  <calcPr calcId="114210" fullCalcOnLoad="1"/>
</workbook>
</file>

<file path=xl/calcChain.xml><?xml version="1.0" encoding="utf-8"?>
<calcChain xmlns="http://schemas.openxmlformats.org/spreadsheetml/2006/main">
  <c r="D26" i="10"/>
  <c r="D20"/>
  <c r="D17"/>
  <c r="C26"/>
  <c r="C24"/>
  <c r="D67" i="9"/>
  <c r="C60"/>
  <c r="D61"/>
  <c r="C61"/>
  <c r="E59"/>
  <c r="D84"/>
  <c r="C84"/>
  <c r="E55"/>
  <c r="E56"/>
  <c r="D50"/>
  <c r="C50"/>
  <c r="D33" i="10"/>
  <c r="D32"/>
  <c r="C33"/>
  <c r="C32"/>
  <c r="D30"/>
  <c r="C30"/>
  <c r="C29"/>
  <c r="D25"/>
  <c r="C25"/>
  <c r="D23"/>
  <c r="C23"/>
  <c r="C20"/>
  <c r="C18"/>
  <c r="C13"/>
  <c r="E101" i="9"/>
  <c r="D100"/>
  <c r="C100"/>
  <c r="E99"/>
  <c r="E98"/>
  <c r="D97"/>
  <c r="E97"/>
  <c r="C97"/>
  <c r="E96"/>
  <c r="D95"/>
  <c r="C95"/>
  <c r="E94"/>
  <c r="E93"/>
  <c r="E92"/>
  <c r="E91"/>
  <c r="D90"/>
  <c r="C90"/>
  <c r="E89"/>
  <c r="E84"/>
  <c r="E83"/>
  <c r="E82"/>
  <c r="D81"/>
  <c r="C81"/>
  <c r="E78"/>
  <c r="D76"/>
  <c r="E76"/>
  <c r="C76"/>
  <c r="E75"/>
  <c r="E74"/>
  <c r="E73"/>
  <c r="E72"/>
  <c r="E71"/>
  <c r="E70"/>
  <c r="E68"/>
  <c r="E67"/>
  <c r="C67"/>
  <c r="C66"/>
  <c r="E65"/>
  <c r="E64"/>
  <c r="D63"/>
  <c r="C63"/>
  <c r="E58"/>
  <c r="D57"/>
  <c r="C57"/>
  <c r="E54"/>
  <c r="E51"/>
  <c r="E50"/>
  <c r="C49"/>
  <c r="E48"/>
  <c r="E47"/>
  <c r="D47"/>
  <c r="C47"/>
  <c r="E46"/>
  <c r="D45"/>
  <c r="E45"/>
  <c r="C45"/>
  <c r="E44"/>
  <c r="E43"/>
  <c r="D42"/>
  <c r="E42"/>
  <c r="C42"/>
  <c r="C41"/>
  <c r="E40"/>
  <c r="D39"/>
  <c r="E39"/>
  <c r="C39"/>
  <c r="C38"/>
  <c r="D36"/>
  <c r="C36"/>
  <c r="E35"/>
  <c r="E34"/>
  <c r="D34"/>
  <c r="C34"/>
  <c r="E33"/>
  <c r="E32"/>
  <c r="E31"/>
  <c r="E30"/>
  <c r="E29"/>
  <c r="D28"/>
  <c r="E28"/>
  <c r="C28"/>
  <c r="C27"/>
  <c r="E26"/>
  <c r="E25"/>
  <c r="E24"/>
  <c r="E23"/>
  <c r="D22"/>
  <c r="E22"/>
  <c r="C22"/>
  <c r="C21"/>
  <c r="E20"/>
  <c r="E19"/>
  <c r="E18"/>
  <c r="E17"/>
  <c r="D16"/>
  <c r="E16"/>
  <c r="C16"/>
  <c r="D15"/>
  <c r="E15"/>
  <c r="C15"/>
  <c r="C12" i="10"/>
  <c r="D29"/>
  <c r="D22"/>
  <c r="C17"/>
  <c r="C22"/>
  <c r="E100" i="9"/>
  <c r="E90"/>
  <c r="E63"/>
  <c r="D60"/>
  <c r="E57"/>
  <c r="D21"/>
  <c r="E21"/>
  <c r="E95"/>
  <c r="C80"/>
  <c r="C79"/>
  <c r="E81"/>
  <c r="C14"/>
  <c r="C28" i="10"/>
  <c r="C27"/>
  <c r="D27" i="9"/>
  <c r="D41"/>
  <c r="D49"/>
  <c r="E49"/>
  <c r="E60"/>
  <c r="D66"/>
  <c r="E66"/>
  <c r="D80"/>
  <c r="D28" i="10"/>
  <c r="C11"/>
  <c r="C102" i="9"/>
  <c r="E80"/>
  <c r="D79"/>
  <c r="E41"/>
  <c r="D38"/>
  <c r="E38"/>
  <c r="E27"/>
  <c r="D27" i="10"/>
  <c r="D14" i="9"/>
  <c r="E14"/>
  <c r="E79"/>
  <c r="D11" i="10"/>
  <c r="D102" i="9"/>
  <c r="E102"/>
  <c r="D26" i="7"/>
  <c r="C26"/>
  <c r="E12"/>
  <c r="E25"/>
  <c r="E24"/>
  <c r="E23"/>
  <c r="E22"/>
  <c r="E21"/>
  <c r="E20"/>
  <c r="E19"/>
  <c r="E18"/>
  <c r="E17"/>
  <c r="E16"/>
  <c r="E15"/>
  <c r="E14"/>
  <c r="E13"/>
  <c r="D26" i="6"/>
  <c r="C26"/>
  <c r="D16"/>
  <c r="C16"/>
  <c r="E29"/>
  <c r="E28"/>
  <c r="E27"/>
  <c r="E25"/>
  <c r="E24"/>
  <c r="E23"/>
  <c r="E22"/>
  <c r="E21"/>
  <c r="E20"/>
  <c r="E19"/>
  <c r="E18"/>
  <c r="E17"/>
  <c r="E16"/>
  <c r="E15"/>
  <c r="E14"/>
  <c r="E13"/>
  <c r="E12"/>
  <c r="E26" i="7"/>
  <c r="E26" i="6"/>
  <c r="D30"/>
  <c r="C30"/>
  <c r="E30"/>
</calcChain>
</file>

<file path=xl/sharedStrings.xml><?xml version="1.0" encoding="utf-8"?>
<sst xmlns="http://schemas.openxmlformats.org/spreadsheetml/2006/main" count="4052" uniqueCount="785">
  <si>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</si>
  <si>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</si>
  <si>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</si>
  <si>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</si>
  <si>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</si>
  <si>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</si>
  <si>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</si>
  <si>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</si>
  <si>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</si>
  <si>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</si>
  <si>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</si>
  <si>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</si>
  <si>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</si>
  <si>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</si>
  <si>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</si>
  <si>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</si>
  <si>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</si>
  <si>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</si>
  <si>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</si>
  <si>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</si>
  <si>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</si>
  <si>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</si>
  <si>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</si>
  <si>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</si>
  <si>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</si>
  <si>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</si>
  <si>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</si>
  <si>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</si>
  <si>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</si>
  <si>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</si>
  <si>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</si>
  <si>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</si>
  <si>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</si>
  <si>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</si>
  <si>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</si>
  <si>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</si>
  <si>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</si>
  <si>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</si>
  <si>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</si>
  <si>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</si>
  <si>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</si>
  <si>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</si>
  <si>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</si>
  <si>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</si>
  <si>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</si>
  <si>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</si>
  <si>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</si>
  <si>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</si>
  <si>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</si>
  <si>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</si>
  <si>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</si>
  <si>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</si>
  <si>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</si>
  <si>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</si>
  <si>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</si>
  <si>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000 1 11 07000 00 0000 120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</si>
  <si>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</si>
  <si>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</si>
  <si>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</si>
  <si>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</si>
  <si>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</si>
  <si>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</si>
  <si>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</si>
  <si>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</si>
  <si>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</si>
  <si>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</si>
  <si>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</si>
  <si>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</si>
  <si>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</si>
  <si>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</si>
  <si>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</si>
  <si>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</si>
  <si>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</si>
  <si>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</si>
  <si>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</si>
  <si>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</si>
  <si>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</si>
  <si>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</si>
  <si>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</si>
  <si>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</si>
  <si>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</si>
  <si>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</si>
  <si>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</si>
  <si>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</si>
  <si>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</si>
  <si>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</si>
  <si>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</si>
  <si>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</si>
  <si>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</si>
  <si>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</si>
  <si>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</si>
  <si>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</si>
  <si>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</si>
  <si>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</si>
  <si>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</si>
  <si>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</si>
  <si>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</si>
  <si>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</si>
  <si>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</si>
  <si>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</si>
  <si>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</si>
  <si>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</si>
  <si>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</si>
  <si>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</si>
  <si>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</si>
  <si>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</si>
  <si>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</si>
  <si>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</si>
  <si>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</si>
  <si>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</si>
  <si>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</si>
  <si>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</si>
  <si>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</si>
  <si>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</si>
  <si>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</si>
  <si>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</si>
  <si>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</si>
  <si>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</si>
  <si>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</si>
  <si>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</si>
  <si>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</si>
  <si>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</si>
  <si>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</si>
  <si>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</si>
  <si>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</si>
  <si>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</si>
  <si>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</si>
  <si>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</si>
  <si>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</si>
  <si>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</si>
  <si>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</si>
  <si>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</si>
  <si>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</si>
  <si>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</si>
  <si>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</si>
  <si>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</si>
  <si>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</si>
  <si>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</si>
  <si>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</si>
  <si>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</si>
  <si>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</si>
  <si>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</si>
  <si>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</si>
  <si>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</si>
  <si>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</si>
  <si>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</si>
  <si>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</si>
  <si>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</si>
  <si>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</si>
  <si>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</si>
  <si>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</si>
  <si>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</si>
  <si>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</si>
  <si>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</si>
  <si>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</si>
  <si>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</si>
  <si>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</si>
  <si>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</si>
  <si>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</si>
  <si>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</si>
  <si>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</si>
  <si>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</si>
  <si>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</si>
  <si>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</si>
  <si>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</si>
  <si>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</si>
  <si>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</si>
  <si>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</si>
  <si>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</si>
  <si>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</si>
  <si>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</si>
  <si>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</si>
  <si>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</si>
  <si>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</si>
  <si>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</si>
  <si>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</si>
  <si>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</si>
  <si>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</si>
  <si>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</si>
  <si>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</si>
  <si>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</si>
  <si>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</si>
  <si>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</si>
  <si>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</si>
  <si>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</si>
  <si>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</si>
  <si>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</si>
  <si>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</si>
  <si>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</si>
  <si>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</si>
  <si>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</si>
  <si>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</si>
  <si>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</si>
  <si>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</si>
  <si>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</si>
  <si>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</si>
  <si>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</si>
  <si>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</si>
  <si>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Факт за 1 полугодие 2018 года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</si>
  <si>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</si>
  <si>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</si>
  <si>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</si>
  <si>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</si>
  <si>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</si>
  <si>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</si>
  <si>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муниципальтных районов на реализацию мероприятий по обеспечению жильем молодых семей</t>
  </si>
  <si>
    <t>000 2 02 25497 05 0000 151</t>
  </si>
  <si>
    <t>Субсидия бюджетам муниципальных районов на поддержку отрасли культуры</t>
  </si>
  <si>
    <t>000 2 02 25519 05 0000 151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</si>
  <si>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</si>
  <si>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</si>
  <si>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</si>
  <si>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</si>
  <si>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Приложение № 7  </t>
  </si>
  <si>
    <t xml:space="preserve">к Постановлению </t>
  </si>
  <si>
    <t>Отчет об исполнении бюджета Черемховского районного муниципального образования за 1 полугодие 2018 года по источникам внутреннего финансирования дефицита бюджета</t>
  </si>
  <si>
    <t xml:space="preserve">"Об исполнении бюджета Черемховского районного муниципального образования за 1 полугодие 2018 года" </t>
  </si>
  <si>
    <t xml:space="preserve">Отчет об исполнении доходов бюджета Черемховского районного муниципального образования за 1 полугодие 2018 года  </t>
  </si>
  <si>
    <r>
      <t xml:space="preserve">             Приложение № 2   </t>
    </r>
    <r>
      <rPr>
        <sz val="11"/>
        <rFont val="Times New Roman"/>
        <family val="1"/>
        <charset val="204"/>
      </rPr>
      <t xml:space="preserve"> </t>
    </r>
  </si>
  <si>
    <r>
      <t xml:space="preserve">             к Постановлению</t>
    </r>
    <r>
      <rPr>
        <sz val="11"/>
        <rFont val="Times New Roman"/>
        <family val="1"/>
        <charset val="204"/>
      </rPr>
      <t xml:space="preserve"> </t>
    </r>
  </si>
  <si>
    <t xml:space="preserve">от 25.07.2018 № 468  </t>
  </si>
  <si>
    <r>
      <t xml:space="preserve">                                               от 25.07.2018 № 468 ___ </t>
    </r>
    <r>
      <rPr>
        <sz val="11"/>
        <rFont val="Times New Roman"/>
        <family val="1"/>
        <charset val="204"/>
      </rPr>
      <t xml:space="preserve"> </t>
    </r>
  </si>
  <si>
    <r>
      <t xml:space="preserve">от 25.07.2018 № 468  </t>
    </r>
    <r>
      <rPr>
        <sz val="11"/>
        <rFont val="Times New Roman"/>
        <family val="1"/>
        <charset val="204"/>
      </rPr>
      <t xml:space="preserve"> </t>
    </r>
  </si>
  <si>
    <t xml:space="preserve">от 25.07.2018 № 468 </t>
  </si>
  <si>
    <r>
      <t xml:space="preserve">от 25.07.2018 № 468 </t>
    </r>
    <r>
      <rPr>
        <sz val="11"/>
        <rFont val="Times New Roman"/>
        <family val="1"/>
        <charset val="204"/>
      </rPr>
      <t xml:space="preserve"> </t>
    </r>
  </si>
  <si>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</si>
  <si>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</si>
  <si>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</si>
  <si>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</si>
  <si>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</si>
  <si>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</si>
  <si>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</si>
  <si>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</si>
  <si>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</si>
  <si>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</si>
  <si>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</si>
  <si>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</si>
  <si>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</si>
  <si>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</si>
  <si>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</si>
  <si>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</si>
  <si>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</si>
  <si>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</si>
  <si>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</si>
  <si>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</si>
  <si>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</si>
  <si>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</si>
  <si>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</si>
  <si>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</si>
  <si>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</si>
  <si>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</si>
  <si>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</si>
  <si>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</si>
  <si>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</si>
  <si>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</si>
  <si>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</si>
  <si>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</si>
  <si>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</si>
  <si>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</si>
  <si>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</si>
  <si>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</si>
  <si>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</si>
  <si>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</si>
  <si>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</si>
  <si>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</si>
  <si>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</si>
  <si>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</si>
  <si>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</si>
  <si>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</si>
  <si>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</si>
  <si>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</si>
  <si>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</si>
  <si>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</si>
  <si>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</si>
  <si>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</si>
  <si>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</si>
  <si>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</si>
  <si>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</si>
  <si>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</si>
  <si>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</si>
  <si>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</si>
  <si>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</si>
  <si>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</si>
  <si>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</si>
  <si>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</si>
  <si>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</si>
  <si>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</si>
  <si>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</si>
  <si>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</si>
  <si>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</si>
  <si>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</si>
  <si>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</si>
  <si>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</si>
  <si>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</si>
  <si>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</si>
  <si>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</si>
  <si>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</si>
  <si>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</si>
  <si>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</si>
  <si>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</si>
  <si>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</si>
  <si>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</si>
  <si>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</si>
  <si>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</si>
  <si>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</si>
  <si>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</si>
  <si>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</si>
  <si>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</si>
  <si>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</si>
  <si>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</si>
  <si>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</si>
  <si>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</si>
  <si>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</si>
  <si>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</si>
  <si>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</si>
  <si>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</si>
  <si>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</si>
  <si>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</si>
  <si>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</si>
  <si>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</si>
  <si>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</si>
  <si>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</si>
  <si>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</si>
  <si>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</si>
  <si>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</si>
  <si>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6820220044</t>
  </si>
  <si>
    <t>Физическая культура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</si>
  <si>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</si>
  <si>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</si>
  <si>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</si>
  <si>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</si>
  <si>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</si>
  <si>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</si>
  <si>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</si>
  <si>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</si>
  <si>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</si>
  <si>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</si>
  <si>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</si>
  <si>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</si>
  <si>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</si>
  <si>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</si>
  <si>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</si>
  <si>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</si>
  <si>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</si>
  <si>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</si>
  <si>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</si>
  <si>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</si>
  <si>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</si>
  <si>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</si>
  <si>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</si>
  <si>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</si>
  <si>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</si>
  <si>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</si>
  <si>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</si>
  <si>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</si>
  <si>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</si>
  <si>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</si>
  <si>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</si>
  <si>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</si>
  <si>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</si>
  <si>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</si>
  <si>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</si>
  <si>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</si>
  <si>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</si>
  <si>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Другие общегосударственные вопросы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</si>
  <si>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</si>
  <si>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</si>
  <si>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</si>
  <si>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</si>
  <si>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</si>
  <si>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</si>
  <si>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</si>
  <si>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</si>
  <si>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</si>
  <si>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</si>
  <si>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</si>
  <si>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</si>
  <si>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</si>
  <si>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</si>
  <si>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</si>
  <si>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</si>
  <si>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</si>
  <si>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</si>
  <si>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</si>
  <si>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</si>
  <si>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</si>
  <si>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</si>
  <si>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</si>
  <si>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</si>
  <si>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</si>
  <si>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</si>
  <si>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</si>
  <si>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</si>
  <si>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</si>
  <si>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</si>
  <si>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</si>
  <si>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</si>
  <si>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</si>
  <si>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</si>
  <si>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</si>
  <si>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</si>
  <si>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</si>
  <si>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</si>
  <si>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</si>
  <si>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</si>
  <si>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</si>
  <si>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</si>
  <si>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</si>
  <si>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</si>
  <si>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</si>
  <si>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</si>
  <si>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</si>
  <si>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</si>
  <si>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</si>
  <si>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</si>
  <si>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</si>
  <si>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</si>
  <si>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</si>
  <si>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</si>
  <si>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</si>
  <si>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</si>
  <si>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</si>
  <si>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</si>
  <si>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</si>
  <si>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</si>
  <si>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</si>
  <si>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</si>
  <si>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</si>
  <si>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</si>
  <si>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</si>
  <si>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</si>
  <si>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</si>
  <si>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</si>
  <si>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</si>
  <si>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</si>
  <si>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</si>
  <si>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</si>
  <si>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</si>
  <si>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</si>
  <si>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</si>
  <si>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</si>
  <si>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</si>
  <si>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</si>
  <si>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</si>
  <si>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</si>
  <si>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</si>
  <si>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</si>
  <si>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</si>
  <si>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</si>
  <si>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</si>
  <si>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</si>
  <si>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</si>
  <si>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</si>
  <si>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</si>
  <si>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</si>
  <si>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</si>
  <si>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</si>
  <si>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</si>
  <si>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</si>
  <si>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</si>
  <si>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</si>
  <si>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</si>
  <si>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</si>
  <si>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6520120061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</si>
  <si>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</si>
  <si>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</si>
  <si>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</si>
  <si>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</si>
  <si>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</si>
  <si>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</si>
  <si>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</si>
  <si>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</si>
  <si>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</si>
  <si>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</si>
  <si>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</si>
  <si>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</si>
  <si>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</si>
  <si>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</si>
  <si>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</si>
  <si>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</si>
  <si>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</si>
  <si>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</si>
  <si>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</si>
  <si>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</si>
  <si>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</si>
  <si>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</si>
  <si>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</si>
  <si>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</si>
  <si>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</si>
  <si>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</si>
  <si>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</si>
  <si>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</si>
  <si>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</si>
  <si>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</si>
  <si>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</si>
  <si>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</si>
  <si>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</si>
  <si>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</si>
  <si>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</si>
  <si>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</si>
  <si>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</si>
  <si>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</si>
  <si>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</si>
  <si>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</si>
  <si>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</si>
  <si>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</si>
  <si>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</si>
  <si>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</si>
  <si>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</si>
  <si>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</si>
  <si>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</si>
  <si>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</si>
  <si>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</si>
  <si>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</si>
  <si>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</si>
  <si>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</si>
  <si>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</si>
  <si>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</si>
  <si>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</si>
  <si>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</si>
  <si>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</si>
  <si>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</si>
  <si>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</si>
  <si>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</si>
  <si>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</si>
  <si>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</si>
  <si>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</si>
  <si>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</si>
  <si>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</si>
  <si>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</si>
  <si>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</si>
  <si>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</si>
  <si>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</si>
  <si>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</si>
  <si>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</si>
  <si>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</si>
  <si>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</si>
  <si>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</si>
  <si>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</si>
  <si>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</si>
  <si>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</si>
  <si>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</si>
  <si>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</si>
  <si>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</si>
  <si>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</si>
  <si>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</si>
  <si>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</si>
  <si>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</si>
  <si>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</si>
  <si>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</si>
  <si>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</si>
  <si>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</si>
  <si>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</si>
  <si>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</si>
  <si>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</si>
  <si>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400</t>
  </si>
  <si>
    <t>6320172620</t>
  </si>
  <si>
    <t>Другие вопросы в области охраны окружающей среды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</si>
  <si>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</si>
  <si>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</si>
  <si>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</si>
  <si>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</si>
  <si>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</si>
  <si>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</si>
  <si>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</si>
  <si>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</si>
  <si>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</si>
  <si>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</si>
  <si>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</si>
  <si>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</si>
  <si>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6310102760</t>
  </si>
  <si>
    <t>Прочие расходы, связанные с  выполнением работ по строительству плоскостных спортивных сооружений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</si>
  <si>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</si>
  <si>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</si>
  <si>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</si>
  <si>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</si>
  <si>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</si>
  <si>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</si>
  <si>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</si>
  <si>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</si>
  <si>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</si>
  <si>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</si>
  <si>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</si>
  <si>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</si>
  <si>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</si>
  <si>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</si>
  <si>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</si>
  <si>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</si>
  <si>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</si>
  <si>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</si>
  <si>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</si>
  <si>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</si>
  <si>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</si>
  <si>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</si>
  <si>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</si>
  <si>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</si>
  <si>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</si>
  <si>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</si>
  <si>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</si>
  <si>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</si>
  <si>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</si>
  <si>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</si>
  <si>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</si>
  <si>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</si>
  <si>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</si>
  <si>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</si>
  <si>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</si>
  <si>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</si>
  <si>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</si>
  <si>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</si>
  <si>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</si>
  <si>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</si>
  <si>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</si>
  <si>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</si>
  <si>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</si>
  <si>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</si>
  <si>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</si>
  <si>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</si>
  <si>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</si>
  <si>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</si>
  <si>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</si>
  <si>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</si>
  <si>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</si>
  <si>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</si>
  <si>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</si>
  <si>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</si>
  <si>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</si>
  <si>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</si>
  <si>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</si>
  <si>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</si>
  <si>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6120120100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</si>
  <si>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</si>
  <si>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</si>
  <si>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</si>
  <si>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</si>
  <si>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</si>
  <si>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</si>
  <si>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</si>
  <si>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</si>
  <si>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</si>
  <si>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</si>
  <si>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</si>
  <si>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</si>
  <si>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</si>
  <si>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</si>
  <si>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</si>
  <si>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</si>
  <si>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</si>
  <si>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</si>
  <si>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</si>
  <si>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</si>
  <si>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</si>
  <si>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</si>
  <si>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</si>
  <si>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</si>
  <si>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</si>
  <si>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</si>
  <si>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</si>
  <si>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</si>
  <si>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</si>
  <si>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</si>
  <si>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</si>
  <si>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</si>
  <si>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</si>
  <si>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</si>
  <si>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</si>
  <si>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</si>
  <si>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</si>
  <si>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</si>
  <si>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</si>
  <si>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</si>
  <si>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</si>
  <si>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</si>
  <si>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</si>
  <si>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</si>
  <si>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</si>
  <si>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</si>
  <si>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</si>
  <si>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</si>
  <si>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</si>
  <si>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</si>
  <si>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</si>
  <si>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</si>
  <si>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</si>
  <si>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</si>
  <si>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</si>
  <si>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</si>
  <si>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</si>
  <si>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</si>
  <si>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</si>
  <si>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</si>
  <si>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</si>
  <si>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</si>
  <si>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</si>
  <si>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</si>
  <si>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</si>
  <si>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</si>
  <si>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</si>
  <si>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</si>
  <si>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</si>
  <si>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</si>
  <si>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</si>
  <si>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</si>
  <si>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</si>
  <si>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</si>
  <si>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</si>
  <si>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</si>
  <si>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</si>
  <si>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r>
      <t>к Постановлению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</si>
  <si>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Черемховского районного муниципального образования  
за 1 полугодие 2018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</si>
  <si>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r>
      <t>"Об исполнении бюджета Черемховского районного муниципального образования  за 1 полугодие 2018 года"</t>
    </r>
    <r>
      <rPr>
        <sz val="11"/>
        <rFont val="Times New Roman"/>
        <family val="1"/>
        <charset val="204"/>
      </rPr>
      <t xml:space="preserve"> </t>
    </r>
  </si>
  <si>
    <t>Наименование показателя</t>
  </si>
  <si>
    <t>Код</t>
  </si>
  <si>
    <t>План год</t>
  </si>
  <si>
    <t>целевой статьи</t>
  </si>
  <si>
    <t>вида расходов</t>
  </si>
  <si>
    <t>Раздела, подраздела</t>
  </si>
  <si>
    <t>ИТОГО</t>
  </si>
  <si>
    <t>Чествование участников ВОВ день их рождения</t>
  </si>
  <si>
    <t>Чествование участников ВОВ в день их рождения</t>
  </si>
  <si>
    <t>Проведение конкурса "Лучший кондитер года"</t>
  </si>
  <si>
    <t>Начальник финансового управления</t>
  </si>
  <si>
    <t>Ю.Н. Гайдук</t>
  </si>
  <si>
    <t>ГРБС</t>
  </si>
  <si>
    <t>раздела</t>
  </si>
  <si>
    <t>подраздела</t>
  </si>
  <si>
    <r>
      <t xml:space="preserve">Приложение № 4   </t>
    </r>
    <r>
      <rPr>
        <sz val="11"/>
        <rFont val="Times New Roman"/>
        <family val="1"/>
        <charset val="204"/>
      </rPr>
      <t xml:space="preserve"> </t>
    </r>
  </si>
  <si>
    <t>План год, тыс. руб.</t>
  </si>
  <si>
    <t>Исполнено, тыс. руб.</t>
  </si>
  <si>
    <t>Отчет об исполнении бюджета за 1 полугодие 2018 года по ведомственной структуре расходов бюджета Черемховского районного муниципального образования</t>
  </si>
  <si>
    <t>Наименование</t>
  </si>
  <si>
    <r>
      <t xml:space="preserve">Приложение № 3  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</si>
  <si>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бюджетных ассигнований за 1 полугодие 2018 года по разделам и подразделам классификации расходов бюджетов</t>
  </si>
  <si>
    <r>
      <t xml:space="preserve">Приложение № 5   </t>
    </r>
    <r>
      <rPr>
        <sz val="11"/>
        <rFont val="Times New Roman"/>
        <family val="1"/>
        <charset val="204"/>
      </rPr>
      <t xml:space="preserve"> </t>
    </r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</si>
  <si>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</si>
  <si>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</si>
  <si>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</si>
  <si>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</si>
  <si>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</si>
  <si>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</si>
  <si>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</si>
  <si>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</si>
  <si>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</si>
  <si>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</si>
  <si>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</si>
  <si>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</si>
  <si>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</si>
  <si>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</si>
  <si>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</si>
  <si>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</si>
  <si>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</si>
  <si>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</si>
  <si>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</si>
  <si>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</si>
  <si>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</si>
  <si>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</si>
  <si>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</si>
  <si>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</si>
  <si>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</si>
  <si>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Отчет об исполнении фонда финансовой поддержки поселений Черемховского районного муниципального образования за 1 полугодие 2018 года</t>
  </si>
  <si>
    <r>
      <t xml:space="preserve">Приложение № 6   </t>
    </r>
    <r>
      <rPr>
        <sz val="11"/>
        <rFont val="Times New Roman"/>
        <family val="1"/>
        <charset val="204"/>
      </rPr>
      <t xml:space="preserve"> </t>
    </r>
  </si>
  <si>
    <t>Поддержка мер по обеспечению сбалансированности местных бюджетов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</si>
  <si>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полугодие 2018 года</t>
  </si>
  <si>
    <t>Алехинское</t>
  </si>
  <si>
    <r>
      <t xml:space="preserve">Приложение № 8   </t>
    </r>
    <r>
      <rPr>
        <sz val="11"/>
        <rFont val="Times New Roman"/>
        <family val="1"/>
        <charset val="204"/>
      </rPr>
      <t xml:space="preserve"> </t>
    </r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</si>
  <si>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</si>
  <si>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</si>
  <si>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1 полугодие 2018 года</t>
  </si>
  <si>
    <t>2. Распределение бюджетных ассигнований резервного фонда на 01.07.2018 г.</t>
  </si>
  <si>
    <t>3. Фактическое использование средств резервного фонда на 01.07.2018 г.</t>
  </si>
  <si>
    <t>4. Нераспределенный остаток бюджетных ассигнований резервного фонда на 01.07.2018 г.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</si>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</sst>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0;[Red]\-#,##0.00;0.00"/>
    <numFmt numFmtId="165" formatCode="0000;[Red]\-0000;&quot;&quot;"/>
    <numFmt numFmtId="166" formatCode="000;[Red]\-000;&quot;&quot;"/>
    <numFmt numFmtId="167" formatCode="0000000000;[Red]\-0000000000;&quot;&quot;"/>
    <numFmt numFmtId="168" formatCode="000\.00\.000\.0"/>
    <numFmt numFmtId="169" formatCode="00;[Red]\-00;&quot;&quot;"/>
    <numFmt numFmtId="170" formatCode="000"/>
    <numFmt numFmtId="171" formatCode="#,##0.00_ ;[Red]\-#,##0.00\ "/>
    <numFmt numFmtId="172" formatCode="#,##0.0"/>
    <numFmt numFmtId="173" formatCode="0.0%"/>
    <numFmt numFmtId="174" formatCode="0.0"/>
    <numFmt numFmtId="175" formatCode="#,##0.0_ ;[Red]\-#,##0.0\ "/>
  </numFmts>
  <fonts count="3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12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2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3" fillId="0" borderId="0"/>
    <xf numFmtId="9" fontId="6" fillId="0" borderId="0" applyFont="0" applyFill="0" applyBorder="0" applyAlignment="0" applyProtection="0"/>
    <xf numFmtId="0" fontId="13" fillId="0" borderId="0"/>
    <xf numFmtId="0" fontId="13" fillId="0" borderId="0"/>
    <xf numFmtId="43" fontId="10" fillId="0" borderId="0" applyFont="0" applyFill="0" applyBorder="0" applyAlignment="0" applyProtection="0"/>
  </cellStyleXfs>
  <cellXfs count="248">
    <xf numFmtId="0" fontId="0" fillId="0" borderId="0" xfId="0"/>
    <xf numFmtId="0" fontId="5" fillId="0" borderId="0" xfId="13" applyFont="1" applyProtection="1">
      <protection hidden="1"/>
    </xf>
    <xf numFmtId="0" fontId="5" fillId="0" borderId="0" xfId="13" applyFont="1"/>
    <xf numFmtId="0" fontId="5" fillId="0" borderId="0" xfId="13" applyNumberFormat="1" applyFont="1" applyFill="1" applyAlignment="1" applyProtection="1">
      <alignment horizontal="centerContinuous"/>
      <protection hidden="1"/>
    </xf>
    <xf numFmtId="0" fontId="35" fillId="0" borderId="0" xfId="7"/>
    <xf numFmtId="0" fontId="3" fillId="0" borderId="0" xfId="36" applyFont="1" applyProtection="1">
      <protection hidden="1"/>
    </xf>
    <xf numFmtId="0" fontId="3" fillId="0" borderId="0" xfId="14" applyFont="1"/>
    <xf numFmtId="10" fontId="5" fillId="0" borderId="1" xfId="13" applyNumberFormat="1" applyFont="1" applyFill="1" applyBorder="1" applyAlignment="1" applyProtection="1">
      <protection hidden="1"/>
    </xf>
    <xf numFmtId="168" fontId="4" fillId="0" borderId="1" xfId="13" applyNumberFormat="1" applyFont="1" applyFill="1" applyBorder="1" applyAlignment="1" applyProtection="1">
      <alignment wrapText="1"/>
      <protection hidden="1"/>
    </xf>
    <xf numFmtId="164" fontId="4" fillId="0" borderId="1" xfId="13" applyNumberFormat="1" applyFont="1" applyFill="1" applyBorder="1" applyAlignment="1" applyProtection="1">
      <protection hidden="1"/>
    </xf>
    <xf numFmtId="10" fontId="4" fillId="0" borderId="1" xfId="13" applyNumberFormat="1" applyFont="1" applyFill="1" applyBorder="1" applyAlignment="1" applyProtection="1">
      <protection hidden="1"/>
    </xf>
    <xf numFmtId="0" fontId="5" fillId="0" borderId="0" xfId="13" applyFont="1" applyBorder="1" applyProtection="1">
      <protection hidden="1"/>
    </xf>
    <xf numFmtId="168" fontId="5" fillId="0" borderId="1" xfId="13" applyNumberFormat="1" applyFont="1" applyFill="1" applyBorder="1" applyAlignment="1" applyProtection="1">
      <alignment wrapText="1"/>
      <protection hidden="1"/>
    </xf>
    <xf numFmtId="0" fontId="5" fillId="0" borderId="0" xfId="13" applyNumberFormat="1" applyFont="1" applyFill="1" applyBorder="1" applyAlignment="1" applyProtection="1">
      <alignment horizontal="center"/>
      <protection hidden="1"/>
    </xf>
    <xf numFmtId="0" fontId="15" fillId="0" borderId="1" xfId="87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4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3" applyNumberFormat="1" applyFont="1" applyFill="1" applyBorder="1" applyAlignment="1" applyProtection="1">
      <protection hidden="1"/>
    </xf>
    <xf numFmtId="0" fontId="15" fillId="0" borderId="1" xfId="14" applyNumberFormat="1" applyFont="1" applyFill="1" applyBorder="1" applyAlignment="1" applyProtection="1">
      <alignment horizontal="center"/>
      <protection hidden="1"/>
    </xf>
    <xf numFmtId="0" fontId="5" fillId="0" borderId="0" xfId="13" applyFont="1" applyAlignment="1" applyProtection="1">
      <alignment horizontal="center"/>
      <protection hidden="1"/>
    </xf>
    <xf numFmtId="0" fontId="5" fillId="0" borderId="0" xfId="13" applyNumberFormat="1" applyFont="1" applyFill="1" applyAlignment="1" applyProtection="1">
      <alignment horizontal="left"/>
      <protection hidden="1"/>
    </xf>
    <xf numFmtId="0" fontId="2" fillId="0" borderId="1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6" applyNumberFormat="1" applyFont="1" applyFill="1" applyBorder="1" applyAlignment="1" applyProtection="1">
      <alignment horizontal="center"/>
      <protection hidden="1"/>
    </xf>
    <xf numFmtId="170" fontId="5" fillId="0" borderId="1" xfId="13" applyNumberFormat="1" applyFont="1" applyFill="1" applyBorder="1" applyAlignment="1" applyProtection="1">
      <alignment wrapText="1"/>
      <protection hidden="1"/>
    </xf>
    <xf numFmtId="170" fontId="5" fillId="0" borderId="1" xfId="13" applyNumberFormat="1" applyFont="1" applyFill="1" applyBorder="1" applyAlignment="1" applyProtection="1">
      <alignment horizontal="center"/>
      <protection hidden="1"/>
    </xf>
    <xf numFmtId="169" fontId="5" fillId="0" borderId="1" xfId="13" applyNumberFormat="1" applyFont="1" applyFill="1" applyBorder="1" applyAlignment="1" applyProtection="1">
      <alignment horizontal="center"/>
      <protection hidden="1"/>
    </xf>
    <xf numFmtId="167" fontId="5" fillId="0" borderId="1" xfId="13" applyNumberFormat="1" applyFont="1" applyFill="1" applyBorder="1" applyAlignment="1" applyProtection="1">
      <alignment horizontal="center"/>
      <protection hidden="1"/>
    </xf>
    <xf numFmtId="166" fontId="5" fillId="0" borderId="1" xfId="13" applyNumberFormat="1" applyFont="1" applyFill="1" applyBorder="1" applyAlignment="1" applyProtection="1">
      <alignment horizontal="center"/>
      <protection hidden="1"/>
    </xf>
    <xf numFmtId="0" fontId="5" fillId="0" borderId="0" xfId="13" applyFont="1" applyBorder="1" applyAlignment="1" applyProtection="1">
      <alignment horizontal="center"/>
      <protection hidden="1"/>
    </xf>
    <xf numFmtId="0" fontId="5" fillId="0" borderId="0" xfId="13" applyFont="1" applyAlignment="1">
      <alignment horizontal="center"/>
    </xf>
    <xf numFmtId="0" fontId="35" fillId="0" borderId="0" xfId="7" applyAlignment="1">
      <alignment horizontal="center"/>
    </xf>
    <xf numFmtId="0" fontId="8" fillId="0" borderId="0" xfId="7" applyFont="1" applyAlignment="1">
      <alignment horizontal="center"/>
    </xf>
    <xf numFmtId="167" fontId="4" fillId="0" borderId="1" xfId="13" applyNumberFormat="1" applyFont="1" applyFill="1" applyBorder="1" applyAlignment="1" applyProtection="1">
      <alignment horizontal="center"/>
      <protection hidden="1"/>
    </xf>
    <xf numFmtId="166" fontId="4" fillId="0" borderId="1" xfId="13" applyNumberFormat="1" applyFont="1" applyFill="1" applyBorder="1" applyAlignment="1" applyProtection="1">
      <alignment horizontal="center"/>
      <protection hidden="1"/>
    </xf>
    <xf numFmtId="165" fontId="4" fillId="0" borderId="1" xfId="13" applyNumberFormat="1" applyFont="1" applyFill="1" applyBorder="1" applyAlignment="1" applyProtection="1">
      <alignment horizontal="center"/>
      <protection hidden="1"/>
    </xf>
    <xf numFmtId="165" fontId="5" fillId="0" borderId="1" xfId="13" applyNumberFormat="1" applyFont="1" applyFill="1" applyBorder="1" applyAlignment="1" applyProtection="1">
      <alignment horizontal="center"/>
      <protection hidden="1"/>
    </xf>
    <xf numFmtId="170" fontId="4" fillId="0" borderId="1" xfId="13" applyNumberFormat="1" applyFont="1" applyFill="1" applyBorder="1" applyAlignment="1" applyProtection="1">
      <alignment wrapText="1"/>
      <protection hidden="1"/>
    </xf>
    <xf numFmtId="170" fontId="4" fillId="0" borderId="1" xfId="13" applyNumberFormat="1" applyFont="1" applyFill="1" applyBorder="1" applyAlignment="1" applyProtection="1">
      <alignment horizontal="center"/>
      <protection hidden="1"/>
    </xf>
    <xf numFmtId="169" fontId="4" fillId="0" borderId="1" xfId="13" applyNumberFormat="1" applyFont="1" applyFill="1" applyBorder="1" applyAlignment="1" applyProtection="1">
      <alignment horizontal="center"/>
      <protection hidden="1"/>
    </xf>
    <xf numFmtId="0" fontId="4" fillId="0" borderId="0" xfId="13" applyFont="1"/>
    <xf numFmtId="0" fontId="8" fillId="0" borderId="0" xfId="0" applyFont="1" applyAlignment="1">
      <alignment horizontal="left"/>
    </xf>
    <xf numFmtId="0" fontId="5" fillId="0" borderId="0" xfId="13" applyNumberFormat="1" applyFont="1" applyFill="1" applyAlignment="1" applyProtection="1">
      <alignment horizontal="center"/>
      <protection hidden="1"/>
    </xf>
    <xf numFmtId="0" fontId="2" fillId="0" borderId="1" xfId="87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87" applyNumberFormat="1" applyFont="1" applyFill="1" applyBorder="1" applyAlignment="1" applyProtection="1">
      <alignment horizontal="center" vertical="center"/>
      <protection hidden="1"/>
    </xf>
    <xf numFmtId="0" fontId="2" fillId="0" borderId="1" xfId="14" applyNumberFormat="1" applyFont="1" applyFill="1" applyBorder="1" applyAlignment="1" applyProtection="1">
      <alignment horizontal="center" vertical="center"/>
      <protection hidden="1"/>
    </xf>
    <xf numFmtId="171" fontId="5" fillId="0" borderId="0" xfId="13" applyNumberFormat="1" applyFont="1" applyProtection="1">
      <protection hidden="1"/>
    </xf>
    <xf numFmtId="0" fontId="8" fillId="0" borderId="0" xfId="78" applyFont="1"/>
    <xf numFmtId="0" fontId="8" fillId="0" borderId="0" xfId="7" applyFont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4" fillId="0" borderId="1" xfId="89" applyFont="1" applyBorder="1" applyAlignment="1">
      <alignment horizontal="center" vertical="center" wrapText="1"/>
    </xf>
    <xf numFmtId="0" fontId="19" fillId="0" borderId="1" xfId="12" applyFont="1" applyBorder="1" applyAlignment="1">
      <alignment horizontal="center" vertical="center"/>
    </xf>
    <xf numFmtId="0" fontId="19" fillId="0" borderId="1" xfId="12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0" fontId="21" fillId="0" borderId="1" xfId="78" applyFont="1" applyBorder="1"/>
    <xf numFmtId="172" fontId="20" fillId="0" borderId="1" xfId="4" applyNumberFormat="1" applyFont="1" applyFill="1" applyBorder="1" applyAlignment="1">
      <alignment horizontal="center" vertical="center"/>
    </xf>
    <xf numFmtId="172" fontId="21" fillId="0" borderId="1" xfId="89" applyNumberFormat="1" applyFont="1" applyBorder="1" applyAlignment="1">
      <alignment horizontal="center" vertical="center" wrapText="1"/>
    </xf>
    <xf numFmtId="173" fontId="21" fillId="0" borderId="1" xfId="92" applyNumberFormat="1" applyFont="1" applyBorder="1" applyAlignment="1">
      <alignment horizontal="center" vertical="center"/>
    </xf>
    <xf numFmtId="172" fontId="21" fillId="0" borderId="1" xfId="4" applyNumberFormat="1" applyFont="1" applyBorder="1" applyAlignment="1">
      <alignment horizontal="center" vertical="center"/>
    </xf>
    <xf numFmtId="172" fontId="20" fillId="0" borderId="1" xfId="79" applyNumberFormat="1" applyFont="1" applyBorder="1" applyAlignment="1">
      <alignment horizontal="center" vertical="center"/>
    </xf>
    <xf numFmtId="0" fontId="20" fillId="0" borderId="1" xfId="4" applyFont="1" applyBorder="1"/>
    <xf numFmtId="0" fontId="11" fillId="0" borderId="1" xfId="4" applyFont="1" applyBorder="1" applyAlignment="1">
      <alignment horizontal="center" vertical="center" wrapText="1"/>
    </xf>
    <xf numFmtId="172" fontId="11" fillId="0" borderId="1" xfId="4" applyNumberFormat="1" applyFont="1" applyBorder="1" applyAlignment="1">
      <alignment horizontal="center" vertical="center" wrapText="1"/>
    </xf>
    <xf numFmtId="173" fontId="11" fillId="0" borderId="1" xfId="92" applyNumberFormat="1" applyFont="1" applyBorder="1" applyAlignment="1">
      <alignment horizontal="center" vertical="center"/>
    </xf>
    <xf numFmtId="0" fontId="18" fillId="0" borderId="0" xfId="4" applyFont="1"/>
    <xf numFmtId="0" fontId="8" fillId="0" borderId="0" xfId="78" applyFont="1" applyAlignment="1">
      <alignment horizontal="center"/>
    </xf>
    <xf numFmtId="0" fontId="5" fillId="0" borderId="0" xfId="17" applyFont="1"/>
    <xf numFmtId="0" fontId="5" fillId="0" borderId="0" xfId="17" applyFont="1" applyAlignment="1">
      <alignment horizontal="center"/>
    </xf>
    <xf numFmtId="0" fontId="5" fillId="0" borderId="0" xfId="17" applyFont="1" applyAlignment="1"/>
    <xf numFmtId="0" fontId="8" fillId="0" borderId="0" xfId="7" applyFont="1" applyAlignment="1">
      <alignment wrapText="1"/>
    </xf>
    <xf numFmtId="172" fontId="20" fillId="0" borderId="1" xfId="18" applyNumberFormat="1" applyFont="1" applyFill="1" applyBorder="1" applyAlignment="1">
      <alignment horizontal="center" vertical="center" shrinkToFit="1"/>
    </xf>
    <xf numFmtId="173" fontId="21" fillId="0" borderId="1" xfId="92" applyNumberFormat="1" applyFont="1" applyBorder="1" applyAlignment="1">
      <alignment horizontal="center" vertical="center" wrapText="1"/>
    </xf>
    <xf numFmtId="173" fontId="11" fillId="0" borderId="1" xfId="92" applyNumberFormat="1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7" fillId="0" borderId="0" xfId="68"/>
    <xf numFmtId="0" fontId="32" fillId="0" borderId="0" xfId="71"/>
    <xf numFmtId="0" fontId="8" fillId="0" borderId="0" xfId="71" applyFont="1" applyAlignment="1">
      <alignment horizontal="left" readingOrder="2"/>
    </xf>
    <xf numFmtId="0" fontId="3" fillId="0" borderId="0" xfId="80" applyFont="1" applyBorder="1"/>
    <xf numFmtId="0" fontId="16" fillId="0" borderId="0" xfId="68" applyFont="1" applyAlignment="1">
      <alignment horizontal="center" vertical="center" wrapText="1"/>
    </xf>
    <xf numFmtId="0" fontId="22" fillId="0" borderId="0" xfId="68" applyFont="1" applyAlignment="1">
      <alignment horizontal="center" vertical="center" wrapText="1"/>
    </xf>
    <xf numFmtId="0" fontId="5" fillId="0" borderId="0" xfId="68" applyFont="1"/>
    <xf numFmtId="0" fontId="5" fillId="0" borderId="0" xfId="68" applyFont="1" applyAlignment="1">
      <alignment horizontal="center"/>
    </xf>
    <xf numFmtId="0" fontId="4" fillId="0" borderId="1" xfId="68" applyFont="1" applyBorder="1" applyAlignment="1">
      <alignment horizontal="center"/>
    </xf>
    <xf numFmtId="0" fontId="5" fillId="0" borderId="1" xfId="68" applyFont="1" applyBorder="1" applyAlignment="1">
      <alignment wrapText="1"/>
    </xf>
    <xf numFmtId="0" fontId="3" fillId="0" borderId="0" xfId="68" applyFont="1"/>
    <xf numFmtId="0" fontId="23" fillId="0" borderId="0" xfId="90" applyFont="1" applyFill="1" applyAlignment="1">
      <alignment horizontal="left"/>
    </xf>
    <xf numFmtId="172" fontId="5" fillId="2" borderId="0" xfId="71" applyNumberFormat="1" applyFont="1" applyFill="1" applyAlignment="1"/>
    <xf numFmtId="0" fontId="14" fillId="0" borderId="0" xfId="4" applyFont="1" applyAlignment="1">
      <alignment horizontal="center"/>
    </xf>
    <xf numFmtId="172" fontId="14" fillId="2" borderId="0" xfId="6" applyNumberFormat="1" applyFont="1" applyFill="1" applyAlignment="1">
      <alignment horizontal="center"/>
    </xf>
    <xf numFmtId="174" fontId="14" fillId="0" borderId="0" xfId="4" applyNumberFormat="1" applyFont="1" applyAlignment="1"/>
    <xf numFmtId="0" fontId="8" fillId="0" borderId="0" xfId="90" applyFont="1" applyFill="1" applyAlignment="1">
      <alignment horizontal="center"/>
    </xf>
    <xf numFmtId="0" fontId="14" fillId="2" borderId="0" xfId="4" applyFont="1" applyFill="1" applyAlignment="1">
      <alignment horizontal="center"/>
    </xf>
    <xf numFmtId="0" fontId="25" fillId="2" borderId="0" xfId="90" applyFont="1" applyFill="1" applyAlignment="1">
      <alignment horizontal="center" vertical="center" wrapText="1"/>
    </xf>
    <xf numFmtId="0" fontId="14" fillId="0" borderId="0" xfId="6" applyFont="1" applyFill="1" applyAlignment="1">
      <alignment horizontal="right"/>
    </xf>
    <xf numFmtId="0" fontId="26" fillId="0" borderId="1" xfId="90" applyFont="1" applyFill="1" applyBorder="1" applyAlignment="1">
      <alignment horizontal="center" vertical="center" wrapText="1"/>
    </xf>
    <xf numFmtId="0" fontId="25" fillId="0" borderId="1" xfId="90" applyFont="1" applyFill="1" applyBorder="1"/>
    <xf numFmtId="0" fontId="25" fillId="0" borderId="1" xfId="90" applyFont="1" applyFill="1" applyBorder="1" applyAlignment="1">
      <alignment horizontal="center" vertical="center"/>
    </xf>
    <xf numFmtId="172" fontId="27" fillId="2" borderId="1" xfId="90" applyNumberFormat="1" applyFont="1" applyFill="1" applyBorder="1" applyAlignment="1">
      <alignment vertical="center"/>
    </xf>
    <xf numFmtId="172" fontId="27" fillId="0" borderId="1" xfId="4" applyNumberFormat="1" applyFont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2" fillId="0" borderId="1" xfId="4" applyFont="1" applyBorder="1"/>
    <xf numFmtId="0" fontId="27" fillId="0" borderId="1" xfId="4" applyFont="1" applyBorder="1" applyAlignment="1">
      <alignment horizontal="center"/>
    </xf>
    <xf numFmtId="0" fontId="14" fillId="0" borderId="1" xfId="4" applyFont="1" applyBorder="1" applyAlignment="1">
      <alignment wrapText="1"/>
    </xf>
    <xf numFmtId="0" fontId="8" fillId="0" borderId="1" xfId="90" applyFont="1" applyFill="1" applyBorder="1" applyAlignment="1">
      <alignment horizontal="center" vertical="center"/>
    </xf>
    <xf numFmtId="172" fontId="14" fillId="2" borderId="1" xfId="4" applyNumberFormat="1" applyFont="1" applyFill="1" applyBorder="1" applyAlignment="1">
      <alignment vertical="center"/>
    </xf>
    <xf numFmtId="172" fontId="14" fillId="0" borderId="1" xfId="4" applyNumberFormat="1" applyFont="1" applyBorder="1" applyAlignment="1">
      <alignment horizontal="center" vertical="center"/>
    </xf>
    <xf numFmtId="0" fontId="14" fillId="0" borderId="0" xfId="47" applyFont="1" applyAlignment="1">
      <alignment horizontal="center"/>
    </xf>
    <xf numFmtId="0" fontId="14" fillId="0" borderId="1" xfId="3" applyFont="1" applyBorder="1" applyAlignment="1" applyProtection="1">
      <alignment wrapText="1"/>
    </xf>
    <xf numFmtId="0" fontId="8" fillId="2" borderId="1" xfId="88" applyFont="1" applyFill="1" applyBorder="1" applyAlignment="1">
      <alignment horizontal="center" vertical="center"/>
    </xf>
    <xf numFmtId="0" fontId="27" fillId="0" borderId="1" xfId="4" applyFont="1" applyBorder="1" applyAlignment="1">
      <alignment horizontal="left" wrapText="1"/>
    </xf>
    <xf numFmtId="0" fontId="14" fillId="0" borderId="1" xfId="4" applyFont="1" applyBorder="1" applyAlignment="1">
      <alignment horizontal="center" vertical="center" wrapText="1"/>
    </xf>
    <xf numFmtId="172" fontId="14" fillId="0" borderId="1" xfId="4" applyNumberFormat="1" applyFont="1" applyBorder="1" applyAlignment="1">
      <alignment vertical="center" wrapText="1"/>
    </xf>
    <xf numFmtId="0" fontId="27" fillId="2" borderId="0" xfId="4" applyFont="1" applyFill="1" applyAlignment="1">
      <alignment horizontal="center"/>
    </xf>
    <xf numFmtId="0" fontId="25" fillId="0" borderId="1" xfId="90" applyFont="1" applyFill="1" applyBorder="1" applyAlignment="1"/>
    <xf numFmtId="0" fontId="8" fillId="0" borderId="1" xfId="3" applyFont="1" applyBorder="1" applyAlignment="1" applyProtection="1">
      <alignment wrapText="1"/>
    </xf>
    <xf numFmtId="0" fontId="14" fillId="0" borderId="1" xfId="4" applyFont="1" applyBorder="1" applyAlignment="1">
      <alignment horizontal="center" vertical="center"/>
    </xf>
    <xf numFmtId="172" fontId="14" fillId="2" borderId="1" xfId="90" applyNumberFormat="1" applyFont="1" applyFill="1" applyBorder="1" applyAlignment="1">
      <alignment vertical="center"/>
    </xf>
    <xf numFmtId="0" fontId="14" fillId="0" borderId="1" xfId="90" applyFont="1" applyFill="1" applyBorder="1" applyAlignment="1">
      <alignment horizontal="left" vertical="center" wrapText="1"/>
    </xf>
    <xf numFmtId="0" fontId="25" fillId="0" borderId="1" xfId="90" applyFont="1" applyFill="1" applyBorder="1" applyAlignment="1">
      <alignment vertical="center" wrapText="1"/>
    </xf>
    <xf numFmtId="0" fontId="14" fillId="2" borderId="1" xfId="90" applyFont="1" applyFill="1" applyBorder="1" applyAlignment="1">
      <alignment wrapText="1"/>
    </xf>
    <xf numFmtId="0" fontId="8" fillId="2" borderId="1" xfId="90" applyFont="1" applyFill="1" applyBorder="1" applyAlignment="1">
      <alignment horizontal="center" vertical="center"/>
    </xf>
    <xf numFmtId="0" fontId="25" fillId="2" borderId="1" xfId="90" applyFont="1" applyFill="1" applyBorder="1" applyAlignment="1">
      <alignment wrapText="1"/>
    </xf>
    <xf numFmtId="0" fontId="25" fillId="2" borderId="1" xfId="90" applyFont="1" applyFill="1" applyBorder="1" applyAlignment="1">
      <alignment horizontal="center" vertical="center"/>
    </xf>
    <xf numFmtId="0" fontId="8" fillId="2" borderId="1" xfId="90" applyFont="1" applyFill="1" applyBorder="1" applyAlignment="1">
      <alignment wrapText="1"/>
    </xf>
    <xf numFmtId="172" fontId="14" fillId="2" borderId="1" xfId="4" applyNumberFormat="1" applyFont="1" applyFill="1" applyBorder="1"/>
    <xf numFmtId="0" fontId="25" fillId="0" borderId="1" xfId="90" applyFont="1" applyFill="1" applyBorder="1" applyAlignment="1">
      <alignment wrapText="1"/>
    </xf>
    <xf numFmtId="0" fontId="27" fillId="2" borderId="0" xfId="4" applyFont="1" applyFill="1" applyAlignment="1">
      <alignment horizontal="center"/>
    </xf>
    <xf numFmtId="0" fontId="8" fillId="0" borderId="1" xfId="90" applyFont="1" applyFill="1" applyBorder="1" applyAlignment="1">
      <alignment wrapText="1"/>
    </xf>
    <xf numFmtId="0" fontId="27" fillId="0" borderId="1" xfId="4" applyFont="1" applyBorder="1" applyAlignment="1">
      <alignment wrapText="1"/>
    </xf>
    <xf numFmtId="172" fontId="27" fillId="2" borderId="1" xfId="4" applyNumberFormat="1" applyFont="1" applyFill="1" applyBorder="1" applyAlignment="1">
      <alignment vertical="center"/>
    </xf>
    <xf numFmtId="0" fontId="14" fillId="2" borderId="1" xfId="90" applyFont="1" applyFill="1" applyBorder="1" applyAlignment="1">
      <alignment vertical="top" wrapText="1"/>
    </xf>
    <xf numFmtId="0" fontId="14" fillId="0" borderId="1" xfId="90" applyFont="1" applyFill="1" applyBorder="1" applyAlignment="1">
      <alignment wrapText="1"/>
    </xf>
    <xf numFmtId="0" fontId="14" fillId="0" borderId="1" xfId="4" applyFont="1" applyBorder="1" applyAlignment="1">
      <alignment horizontal="left" wrapText="1"/>
    </xf>
    <xf numFmtId="0" fontId="8" fillId="0" borderId="1" xfId="4" applyFont="1" applyFill="1" applyBorder="1" applyAlignment="1">
      <alignment horizontal="left" vertical="top" wrapText="1"/>
    </xf>
    <xf numFmtId="0" fontId="8" fillId="2" borderId="1" xfId="90" applyFont="1" applyFill="1" applyBorder="1" applyAlignment="1">
      <alignment horizontal="left" vertical="top" wrapText="1"/>
    </xf>
    <xf numFmtId="0" fontId="8" fillId="0" borderId="1" xfId="90" applyFont="1" applyFill="1" applyBorder="1" applyAlignment="1">
      <alignment horizontal="left" vertical="top" wrapText="1"/>
    </xf>
    <xf numFmtId="172" fontId="27" fillId="0" borderId="1" xfId="4" applyNumberFormat="1" applyFont="1" applyFill="1" applyBorder="1" applyAlignment="1">
      <alignment vertical="center" wrapText="1"/>
    </xf>
    <xf numFmtId="172" fontId="27" fillId="0" borderId="1" xfId="4" applyNumberFormat="1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>
      <alignment horizontal="justify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justify" vertical="center" wrapText="1"/>
    </xf>
    <xf numFmtId="0" fontId="27" fillId="0" borderId="1" xfId="4" applyFont="1" applyFill="1" applyBorder="1" applyAlignment="1">
      <alignment horizontal="center" vertical="center" wrapText="1"/>
    </xf>
    <xf numFmtId="175" fontId="14" fillId="2" borderId="1" xfId="91" applyNumberFormat="1" applyFont="1" applyFill="1" applyBorder="1" applyAlignment="1">
      <alignment horizontal="left" vertical="top" wrapText="1"/>
    </xf>
    <xf numFmtId="49" fontId="8" fillId="2" borderId="1" xfId="90" applyNumberFormat="1" applyFont="1" applyFill="1" applyBorder="1" applyAlignment="1">
      <alignment horizontal="center" vertical="center"/>
    </xf>
    <xf numFmtId="172" fontId="27" fillId="2" borderId="1" xfId="90" applyNumberFormat="1" applyFont="1" applyFill="1" applyBorder="1" applyAlignment="1">
      <alignment horizontal="right" vertical="center"/>
    </xf>
    <xf numFmtId="0" fontId="8" fillId="2" borderId="1" xfId="18" applyFont="1" applyFill="1" applyBorder="1" applyAlignment="1">
      <alignment horizontal="left" vertical="center" wrapText="1"/>
    </xf>
    <xf numFmtId="172" fontId="14" fillId="2" borderId="1" xfId="90" applyNumberFormat="1" applyFont="1" applyFill="1" applyBorder="1" applyAlignment="1">
      <alignment horizontal="right" vertical="center"/>
    </xf>
    <xf numFmtId="172" fontId="8" fillId="2" borderId="1" xfId="90" applyNumberFormat="1" applyFont="1" applyFill="1" applyBorder="1" applyAlignment="1">
      <alignment vertical="center"/>
    </xf>
    <xf numFmtId="172" fontId="25" fillId="0" borderId="1" xfId="90" applyNumberFormat="1" applyFont="1" applyFill="1" applyBorder="1" applyAlignment="1">
      <alignment vertical="center"/>
    </xf>
    <xf numFmtId="0" fontId="8" fillId="0" borderId="1" xfId="74" applyFont="1" applyFill="1" applyBorder="1" applyAlignment="1">
      <alignment wrapText="1"/>
    </xf>
    <xf numFmtId="172" fontId="14" fillId="2" borderId="1" xfId="4" applyNumberFormat="1" applyFont="1" applyFill="1" applyBorder="1" applyAlignment="1">
      <alignment horizontal="right" vertical="center"/>
    </xf>
    <xf numFmtId="0" fontId="29" fillId="0" borderId="1" xfId="6" applyFont="1" applyBorder="1" applyAlignment="1">
      <alignment wrapText="1"/>
    </xf>
    <xf numFmtId="0" fontId="30" fillId="0" borderId="1" xfId="6" applyFont="1" applyBorder="1" applyAlignment="1">
      <alignment horizontal="justify" vertical="top" wrapText="1"/>
    </xf>
    <xf numFmtId="172" fontId="14" fillId="2" borderId="1" xfId="4" applyNumberFormat="1" applyFont="1" applyFill="1" applyBorder="1" applyAlignment="1">
      <alignment horizontal="right" vertical="center"/>
    </xf>
    <xf numFmtId="0" fontId="8" fillId="0" borderId="0" xfId="90" applyFont="1" applyFill="1"/>
    <xf numFmtId="0" fontId="5" fillId="0" borderId="0" xfId="4" applyFont="1" applyAlignment="1">
      <alignment horizontal="center"/>
    </xf>
    <xf numFmtId="0" fontId="3" fillId="0" borderId="0" xfId="2" applyNumberFormat="1" applyFont="1" applyBorder="1"/>
    <xf numFmtId="0" fontId="3" fillId="0" borderId="0" xfId="2" applyNumberFormat="1" applyFont="1" applyBorder="1" applyAlignment="1">
      <alignment wrapText="1"/>
    </xf>
    <xf numFmtId="0" fontId="31" fillId="0" borderId="0" xfId="7" applyFont="1" applyAlignment="1"/>
    <xf numFmtId="0" fontId="18" fillId="0" borderId="0" xfId="2" applyNumberFormat="1" applyFont="1" applyBorder="1"/>
    <xf numFmtId="0" fontId="18" fillId="0" borderId="0" xfId="2" applyNumberFormat="1" applyFont="1" applyBorder="1" applyAlignment="1"/>
    <xf numFmtId="0" fontId="3" fillId="0" borderId="0" xfId="2" applyNumberFormat="1" applyFont="1" applyBorder="1" applyAlignment="1"/>
    <xf numFmtId="0" fontId="35" fillId="0" borderId="0" xfId="7" applyAlignment="1"/>
    <xf numFmtId="0" fontId="2" fillId="0" borderId="1" xfId="2" applyNumberFormat="1" applyFont="1" applyBorder="1" applyAlignment="1">
      <alignment horizontal="left" vertical="center" wrapText="1"/>
    </xf>
    <xf numFmtId="0" fontId="2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174" fontId="3" fillId="0" borderId="1" xfId="1" applyNumberFormat="1" applyFont="1" applyBorder="1" applyAlignment="1">
      <alignment horizontal="center"/>
    </xf>
    <xf numFmtId="172" fontId="27" fillId="2" borderId="1" xfId="9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172" fontId="14" fillId="0" borderId="1" xfId="4" applyNumberFormat="1" applyFont="1" applyBorder="1" applyAlignment="1">
      <alignment vertical="center"/>
    </xf>
    <xf numFmtId="172" fontId="14" fillId="0" borderId="1" xfId="47" applyNumberFormat="1" applyFont="1" applyBorder="1" applyAlignment="1">
      <alignment vertical="center"/>
    </xf>
    <xf numFmtId="172" fontId="14" fillId="2" borderId="1" xfId="6" applyNumberFormat="1" applyFont="1" applyFill="1" applyBorder="1" applyAlignment="1">
      <alignment vertical="center"/>
    </xf>
    <xf numFmtId="0" fontId="26" fillId="0" borderId="1" xfId="90" applyFont="1" applyFill="1" applyBorder="1" applyAlignment="1">
      <alignment horizontal="center" vertical="center"/>
    </xf>
    <xf numFmtId="0" fontId="15" fillId="2" borderId="1" xfId="6" applyNumberFormat="1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72" fontId="2" fillId="0" borderId="1" xfId="2" applyNumberFormat="1" applyFont="1" applyBorder="1" applyAlignment="1">
      <alignment horizontal="center" vertical="center"/>
    </xf>
    <xf numFmtId="172" fontId="3" fillId="0" borderId="1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72" fontId="3" fillId="0" borderId="1" xfId="2" applyNumberFormat="1" applyFont="1" applyBorder="1" applyAlignment="1">
      <alignment horizontal="center" vertical="center" wrapText="1"/>
    </xf>
    <xf numFmtId="172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center" vertical="center"/>
    </xf>
    <xf numFmtId="174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74" fontId="3" fillId="0" borderId="1" xfId="1" applyNumberFormat="1" applyFont="1" applyBorder="1" applyAlignment="1">
      <alignment horizontal="center" vertical="center"/>
    </xf>
    <xf numFmtId="0" fontId="35" fillId="0" borderId="0" xfId="7" applyAlignment="1">
      <alignment horizontal="right"/>
    </xf>
    <xf numFmtId="0" fontId="25" fillId="0" borderId="1" xfId="90" applyFont="1" applyFill="1" applyBorder="1" applyAlignment="1">
      <alignment horizontal="center" wrapText="1"/>
    </xf>
    <xf numFmtId="172" fontId="14" fillId="2" borderId="0" xfId="6" applyNumberFormat="1" applyFont="1" applyFill="1" applyAlignment="1">
      <alignment horizontal="right"/>
    </xf>
    <xf numFmtId="172" fontId="5" fillId="2" borderId="0" xfId="6" applyNumberFormat="1" applyFont="1" applyFill="1" applyAlignment="1">
      <alignment horizontal="right"/>
    </xf>
    <xf numFmtId="0" fontId="24" fillId="2" borderId="0" xfId="90" applyFont="1" applyFill="1" applyAlignment="1">
      <alignment horizontal="center" vertical="center" wrapText="1"/>
    </xf>
    <xf numFmtId="0" fontId="26" fillId="0" borderId="1" xfId="90" applyFont="1" applyFill="1" applyBorder="1" applyAlignment="1">
      <alignment horizontal="center" vertical="center"/>
    </xf>
    <xf numFmtId="0" fontId="26" fillId="0" borderId="1" xfId="90" applyFont="1" applyFill="1" applyBorder="1" applyAlignment="1">
      <alignment horizontal="center" vertical="center" wrapText="1"/>
    </xf>
    <xf numFmtId="172" fontId="15" fillId="2" borderId="1" xfId="6" applyNumberFormat="1" applyFont="1" applyFill="1" applyBorder="1" applyAlignment="1">
      <alignment horizontal="center" vertical="center" wrapText="1"/>
    </xf>
    <xf numFmtId="174" fontId="15" fillId="0" borderId="1" xfId="4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8" fillId="0" borderId="0" xfId="7" applyFont="1" applyAlignment="1">
      <alignment horizontal="left" wrapText="1"/>
    </xf>
    <xf numFmtId="0" fontId="11" fillId="0" borderId="0" xfId="14" applyFont="1" applyAlignment="1">
      <alignment horizontal="center" wrapText="1"/>
    </xf>
    <xf numFmtId="164" fontId="4" fillId="0" borderId="2" xfId="13" applyNumberFormat="1" applyFont="1" applyFill="1" applyBorder="1" applyAlignment="1" applyProtection="1">
      <alignment horizontal="center"/>
      <protection hidden="1"/>
    </xf>
    <xf numFmtId="164" fontId="4" fillId="0" borderId="3" xfId="13" applyNumberFormat="1" applyFont="1" applyFill="1" applyBorder="1" applyAlignment="1" applyProtection="1">
      <alignment horizontal="center"/>
      <protection hidden="1"/>
    </xf>
    <xf numFmtId="164" fontId="4" fillId="0" borderId="4" xfId="13" applyNumberFormat="1" applyFont="1" applyFill="1" applyBorder="1" applyAlignment="1" applyProtection="1">
      <alignment horizontal="center"/>
      <protection hidden="1"/>
    </xf>
    <xf numFmtId="0" fontId="5" fillId="0" borderId="0" xfId="13" applyFont="1" applyAlignment="1" applyProtection="1">
      <alignment horizontal="right"/>
      <protection hidden="1"/>
    </xf>
    <xf numFmtId="0" fontId="15" fillId="0" borderId="1" xfId="87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4" applyNumberFormat="1" applyFont="1" applyFill="1" applyBorder="1" applyAlignment="1" applyProtection="1">
      <alignment horizontal="center" vertical="top" wrapText="1"/>
      <protection hidden="1"/>
    </xf>
    <xf numFmtId="0" fontId="15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left" wrapText="1"/>
    </xf>
    <xf numFmtId="0" fontId="4" fillId="0" borderId="0" xfId="8" applyFont="1" applyAlignment="1" applyProtection="1">
      <alignment horizontal="center" wrapText="1"/>
      <protection hidden="1"/>
    </xf>
    <xf numFmtId="0" fontId="5" fillId="0" borderId="0" xfId="13" applyFont="1" applyAlignment="1">
      <alignment horizontal="right"/>
    </xf>
    <xf numFmtId="164" fontId="4" fillId="0" borderId="1" xfId="13" applyNumberFormat="1" applyFont="1" applyFill="1" applyBorder="1" applyAlignment="1" applyProtection="1">
      <alignment horizontal="center"/>
      <protection hidden="1"/>
    </xf>
    <xf numFmtId="0" fontId="2" fillId="0" borderId="1" xfId="87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48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48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48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left"/>
    </xf>
    <xf numFmtId="0" fontId="16" fillId="0" borderId="0" xfId="10" applyFont="1" applyAlignment="1" applyProtection="1">
      <alignment horizontal="center" wrapText="1"/>
      <protection hidden="1"/>
    </xf>
    <xf numFmtId="0" fontId="17" fillId="0" borderId="0" xfId="82" applyFont="1" applyAlignment="1">
      <alignment horizontal="center" wrapText="1"/>
    </xf>
    <xf numFmtId="0" fontId="2" fillId="0" borderId="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81" applyFont="1" applyBorder="1" applyAlignment="1">
      <alignment vertical="center"/>
    </xf>
    <xf numFmtId="0" fontId="2" fillId="0" borderId="1" xfId="36" applyNumberFormat="1" applyFont="1" applyFill="1" applyBorder="1" applyAlignment="1" applyProtection="1">
      <alignment horizontal="center" vertical="center"/>
      <protection hidden="1"/>
    </xf>
    <xf numFmtId="0" fontId="2" fillId="0" borderId="1" xfId="81" applyFont="1" applyBorder="1" applyAlignment="1">
      <alignment horizontal="center" vertical="center"/>
    </xf>
    <xf numFmtId="0" fontId="2" fillId="0" borderId="5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81" applyFont="1" applyBorder="1" applyAlignment="1">
      <alignment vertical="center" wrapText="1"/>
    </xf>
    <xf numFmtId="0" fontId="3" fillId="0" borderId="1" xfId="81" applyFont="1" applyBorder="1" applyAlignment="1">
      <alignment vertical="center" wrapText="1"/>
    </xf>
    <xf numFmtId="0" fontId="5" fillId="0" borderId="0" xfId="17" applyFont="1" applyAlignment="1">
      <alignment horizontal="right"/>
    </xf>
    <xf numFmtId="0" fontId="8" fillId="0" borderId="0" xfId="7" applyFont="1" applyAlignment="1">
      <alignment horizontal="left"/>
    </xf>
    <xf numFmtId="0" fontId="16" fillId="0" borderId="0" xfId="4" applyFont="1" applyFill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4" fillId="0" borderId="5" xfId="89" applyFont="1" applyBorder="1" applyAlignment="1">
      <alignment horizontal="center" vertical="center" wrapText="1"/>
    </xf>
    <xf numFmtId="0" fontId="4" fillId="0" borderId="6" xfId="89" applyFont="1" applyBorder="1" applyAlignment="1">
      <alignment horizontal="center" vertical="center" wrapText="1"/>
    </xf>
    <xf numFmtId="0" fontId="4" fillId="0" borderId="2" xfId="89" applyFont="1" applyBorder="1" applyAlignment="1">
      <alignment horizontal="center" vertical="center" wrapText="1"/>
    </xf>
    <xf numFmtId="0" fontId="4" fillId="0" borderId="3" xfId="89" applyFont="1" applyBorder="1" applyAlignment="1">
      <alignment horizontal="center" vertical="center" wrapText="1"/>
    </xf>
    <xf numFmtId="0" fontId="4" fillId="0" borderId="4" xfId="89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4" fillId="0" borderId="1" xfId="89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6" fillId="0" borderId="0" xfId="7" applyFont="1" applyAlignment="1">
      <alignment horizontal="left"/>
    </xf>
    <xf numFmtId="0" fontId="35" fillId="0" borderId="0" xfId="7" applyAlignment="1">
      <alignment horizontal="left"/>
    </xf>
    <xf numFmtId="0" fontId="14" fillId="0" borderId="0" xfId="14" applyFont="1" applyAlignment="1">
      <alignment horizontal="left"/>
    </xf>
    <xf numFmtId="174" fontId="5" fillId="0" borderId="1" xfId="68" applyNumberFormat="1" applyFont="1" applyBorder="1" applyAlignment="1">
      <alignment horizontal="center"/>
    </xf>
    <xf numFmtId="172" fontId="5" fillId="2" borderId="0" xfId="71" applyNumberFormat="1" applyFont="1" applyFill="1" applyAlignment="1">
      <alignment horizontal="right"/>
    </xf>
    <xf numFmtId="0" fontId="16" fillId="0" borderId="0" xfId="68" applyFont="1" applyAlignment="1">
      <alignment horizontal="center" vertical="center" wrapText="1"/>
    </xf>
    <xf numFmtId="0" fontId="4" fillId="0" borderId="1" xfId="68" applyFont="1" applyBorder="1" applyAlignment="1">
      <alignment horizontal="center"/>
    </xf>
  </cellXfs>
  <cellStyles count="96">
    <cellStyle name="Excel Built-in Обычный 10" xfId="1"/>
    <cellStyle name="TableStyleLight1" xfId="2"/>
    <cellStyle name="Гиперссылка" xfId="3" builtinId="8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7" xfId="10"/>
    <cellStyle name="Обычный 18" xfId="11"/>
    <cellStyle name="Обычный 19" xfId="12"/>
    <cellStyle name="Обычный 2" xfId="13"/>
    <cellStyle name="Обычный 2 10" xfId="14"/>
    <cellStyle name="Обычный 2 10 2" xfId="15"/>
    <cellStyle name="Обычный 2 11" xfId="16"/>
    <cellStyle name="Обычный 2 11 2" xfId="17"/>
    <cellStyle name="Обычный 2 11 3" xfId="18"/>
    <cellStyle name="Обычный 2 11 4" xfId="19"/>
    <cellStyle name="Обычный 2 11 4 2" xfId="20"/>
    <cellStyle name="Обычный 2 11 5" xfId="21"/>
    <cellStyle name="Обычный 2 12" xfId="22"/>
    <cellStyle name="Обычный 2 12 2" xfId="23"/>
    <cellStyle name="Обычный 2 12 3" xfId="24"/>
    <cellStyle name="Обычный 2 12 3 2" xfId="25"/>
    <cellStyle name="Обычный 2 12 3 2 2" xfId="26"/>
    <cellStyle name="Обычный 2 12 3 2 2 2" xfId="27"/>
    <cellStyle name="Обычный 2 13" xfId="28"/>
    <cellStyle name="Обычный 2 14" xfId="29"/>
    <cellStyle name="Обычный 2 14 2" xfId="30"/>
    <cellStyle name="Обычный 2 14 2 2" xfId="31"/>
    <cellStyle name="Обычный 2 14 3" xfId="32"/>
    <cellStyle name="Обычный 2 15" xfId="33"/>
    <cellStyle name="Обычный 2 15 2" xfId="34"/>
    <cellStyle name="Обычный 2 16" xfId="35"/>
    <cellStyle name="Обычный 2 17" xfId="36"/>
    <cellStyle name="Обычный 2 18" xfId="37"/>
    <cellStyle name="Обычный 2 19" xfId="38"/>
    <cellStyle name="Обычный 2 2" xfId="39"/>
    <cellStyle name="Обычный 2 2 2" xfId="40"/>
    <cellStyle name="Обычный 2 2 2 2" xfId="41"/>
    <cellStyle name="Обычный 2 2 2 3" xfId="42"/>
    <cellStyle name="Обычный 2 2 3" xfId="43"/>
    <cellStyle name="Обычный 2 2 4" xfId="44"/>
    <cellStyle name="Обычный 2 2 5" xfId="45"/>
    <cellStyle name="Обычный 2 2 6" xfId="46"/>
    <cellStyle name="Обычный 2 2 6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4" xfId="60"/>
    <cellStyle name="Обычный 2 4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21" xfId="67"/>
    <cellStyle name="Обычный 21 2" xfId="68"/>
    <cellStyle name="Обычный 22" xfId="69"/>
    <cellStyle name="Обычный 3" xfId="70"/>
    <cellStyle name="Обычный 3 2" xfId="71"/>
    <cellStyle name="Обычный 3 3" xfId="72"/>
    <cellStyle name="Обычный 3 4" xfId="73"/>
    <cellStyle name="Обычный 3 5" xfId="74"/>
    <cellStyle name="Обычный 4" xfId="75"/>
    <cellStyle name="Обычный 4 2" xfId="76"/>
    <cellStyle name="Обычный 4 3" xfId="77"/>
    <cellStyle name="Обычный 4 3 2" xfId="78"/>
    <cellStyle name="Обычный 4 3_дотация районная ноябрь на 18-20" xfId="79"/>
    <cellStyle name="Обычный 4 4" xfId="80"/>
    <cellStyle name="Обычный 5" xfId="81"/>
    <cellStyle name="Обычный 6" xfId="82"/>
    <cellStyle name="Обычный 6 2" xfId="83"/>
    <cellStyle name="Обычный 7" xfId="84"/>
    <cellStyle name="Обычный 8" xfId="85"/>
    <cellStyle name="Обычный 9" xfId="86"/>
    <cellStyle name="Обычный_tmp" xfId="87"/>
    <cellStyle name="Обычный_доходы изменения КБК" xfId="88"/>
    <cellStyle name="Обычный_Лист1" xfId="89"/>
    <cellStyle name="Обычный_Лист1 2" xfId="90"/>
    <cellStyle name="Обычный_Лист1 3" xfId="91"/>
    <cellStyle name="Процентный 2" xfId="92"/>
    <cellStyle name="Стиль 1" xfId="93"/>
    <cellStyle name="Стиль 1 2" xfId="94"/>
    <cellStyle name="Финансовый 2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943349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Постановлению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1 полугодие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25.07.2018 № 468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05"/>
  <sheetViews>
    <sheetView workbookViewId="0">
      <selection activeCell="H11" sqref="H11"/>
    </sheetView>
  </sheetViews>
  <sheetFormatPr defaultRowHeight="15"/>
  <cols>
    <col min="1" max="1" width="56.28515625" style="87" customWidth="1"/>
    <col min="2" max="2" width="29" style="88" customWidth="1"/>
    <col min="3" max="3" width="12.28515625" style="87" customWidth="1"/>
    <col min="4" max="4" width="11" style="89" customWidth="1"/>
    <col min="5" max="5" width="10.140625" style="87" customWidth="1"/>
    <col min="6" max="6" width="9.140625" style="87"/>
    <col min="7" max="7" width="17.5703125" style="87" bestFit="1" customWidth="1"/>
    <col min="8" max="16384" width="9.140625" style="87"/>
  </cols>
  <sheetData>
    <row r="5" spans="1:5" ht="17.45" customHeight="1"/>
    <row r="6" spans="1:5">
      <c r="A6" s="90"/>
    </row>
    <row r="7" spans="1:5">
      <c r="A7" s="90"/>
    </row>
    <row r="8" spans="1:5" s="91" customFormat="1" ht="15" customHeight="1">
      <c r="A8" s="194" t="s">
        <v>217</v>
      </c>
      <c r="B8" s="194"/>
      <c r="C8" s="194"/>
      <c r="D8" s="194"/>
      <c r="E8" s="194"/>
    </row>
    <row r="9" spans="1:5" s="91" customFormat="1" ht="29.25" customHeight="1">
      <c r="A9" s="194"/>
      <c r="B9" s="194"/>
      <c r="C9" s="194"/>
      <c r="D9" s="194"/>
      <c r="E9" s="194"/>
    </row>
    <row r="10" spans="1:5">
      <c r="A10" s="92"/>
      <c r="E10" s="93" t="s">
        <v>734</v>
      </c>
    </row>
    <row r="11" spans="1:5" ht="37.5" customHeight="1">
      <c r="A11" s="195" t="s">
        <v>711</v>
      </c>
      <c r="B11" s="196" t="s">
        <v>771</v>
      </c>
      <c r="C11" s="197" t="s">
        <v>772</v>
      </c>
      <c r="D11" s="198" t="s">
        <v>198</v>
      </c>
      <c r="E11" s="199" t="s">
        <v>684</v>
      </c>
    </row>
    <row r="12" spans="1:5" ht="27.6" customHeight="1">
      <c r="A12" s="195"/>
      <c r="B12" s="196"/>
      <c r="C12" s="197"/>
      <c r="D12" s="198"/>
      <c r="E12" s="199"/>
    </row>
    <row r="13" spans="1:5">
      <c r="A13" s="175">
        <v>1</v>
      </c>
      <c r="B13" s="94">
        <v>2</v>
      </c>
      <c r="C13" s="176">
        <v>3</v>
      </c>
      <c r="D13" s="176">
        <v>4</v>
      </c>
      <c r="E13" s="177">
        <v>5</v>
      </c>
    </row>
    <row r="14" spans="1:5" s="99" customFormat="1" ht="14.25">
      <c r="A14" s="95" t="s">
        <v>773</v>
      </c>
      <c r="B14" s="96" t="s">
        <v>774</v>
      </c>
      <c r="C14" s="97">
        <f>C15+C27+C34+C38+C49+C57+C60+C66+C76+C21+C36</f>
        <v>107268.76294999997</v>
      </c>
      <c r="D14" s="97">
        <f>D15+D27+D34+D38+D49+D57+D60+D66+D76+D21+D36</f>
        <v>58614.819050000006</v>
      </c>
      <c r="E14" s="98">
        <f>D14*100/C14</f>
        <v>54.642952373116756</v>
      </c>
    </row>
    <row r="15" spans="1:5" ht="16.5" customHeight="1">
      <c r="A15" s="95" t="s">
        <v>775</v>
      </c>
      <c r="B15" s="96" t="s">
        <v>776</v>
      </c>
      <c r="C15" s="97">
        <f>C17+C18+C19+C20</f>
        <v>71880.999999999985</v>
      </c>
      <c r="D15" s="97">
        <f>D17+D18+D19+D20</f>
        <v>36594.998549999997</v>
      </c>
      <c r="E15" s="98">
        <f t="shared" ref="E15:E93" si="0">D15*100/C15</f>
        <v>50.91053066874418</v>
      </c>
    </row>
    <row r="16" spans="1:5">
      <c r="A16" s="100" t="s">
        <v>777</v>
      </c>
      <c r="B16" s="101" t="s">
        <v>778</v>
      </c>
      <c r="C16" s="97">
        <f>C17+C18+C19+C20</f>
        <v>71880.999999999985</v>
      </c>
      <c r="D16" s="97">
        <f>D17+D18+D19+D20</f>
        <v>36594.998549999997</v>
      </c>
      <c r="E16" s="98">
        <f t="shared" si="0"/>
        <v>50.91053066874418</v>
      </c>
    </row>
    <row r="17" spans="1:15" s="106" customFormat="1" ht="72.75" customHeight="1">
      <c r="A17" s="102" t="s">
        <v>779</v>
      </c>
      <c r="B17" s="103" t="s">
        <v>780</v>
      </c>
      <c r="C17" s="104">
        <v>71510.2</v>
      </c>
      <c r="D17" s="172">
        <v>36509.361279999997</v>
      </c>
      <c r="E17" s="105">
        <f t="shared" si="0"/>
        <v>51.054760411801389</v>
      </c>
    </row>
    <row r="18" spans="1:15" ht="116.25" customHeight="1">
      <c r="A18" s="107" t="s">
        <v>781</v>
      </c>
      <c r="B18" s="103" t="s">
        <v>782</v>
      </c>
      <c r="C18" s="104">
        <v>96.4</v>
      </c>
      <c r="D18" s="173">
        <v>3.2691499999999998</v>
      </c>
      <c r="E18" s="105">
        <f t="shared" si="0"/>
        <v>3.3912344398340242</v>
      </c>
    </row>
    <row r="19" spans="1:15" ht="45.75" customHeight="1">
      <c r="A19" s="107" t="s">
        <v>783</v>
      </c>
      <c r="B19" s="108" t="s">
        <v>784</v>
      </c>
      <c r="C19" s="104">
        <v>265.7</v>
      </c>
      <c r="D19" s="172">
        <v>82.368120000000005</v>
      </c>
      <c r="E19" s="105">
        <f t="shared" si="0"/>
        <v>31.000421528039144</v>
      </c>
    </row>
    <row r="20" spans="1:15" ht="44.45" customHeight="1">
      <c r="A20" s="102" t="s">
        <v>0</v>
      </c>
      <c r="B20" s="108" t="s">
        <v>1</v>
      </c>
      <c r="C20" s="104">
        <v>8.6999999999999993</v>
      </c>
      <c r="D20" s="116">
        <v>0</v>
      </c>
      <c r="E20" s="105">
        <f t="shared" si="0"/>
        <v>0</v>
      </c>
    </row>
    <row r="21" spans="1:15" ht="43.5">
      <c r="A21" s="109" t="s">
        <v>2</v>
      </c>
      <c r="B21" s="96" t="s">
        <v>3</v>
      </c>
      <c r="C21" s="97">
        <f>C22</f>
        <v>176.4</v>
      </c>
      <c r="D21" s="97">
        <f>D22</f>
        <v>86.539429999999996</v>
      </c>
      <c r="E21" s="98">
        <f t="shared" si="0"/>
        <v>49.05863378684807</v>
      </c>
    </row>
    <row r="22" spans="1:15" ht="31.5" customHeight="1">
      <c r="A22" s="107" t="s">
        <v>4</v>
      </c>
      <c r="B22" s="110" t="s">
        <v>5</v>
      </c>
      <c r="C22" s="111">
        <f>C23+C24+C25+C26</f>
        <v>176.4</v>
      </c>
      <c r="D22" s="111">
        <f>D23+D24+D25+D26</f>
        <v>86.539429999999996</v>
      </c>
      <c r="E22" s="105">
        <f t="shared" si="0"/>
        <v>49.05863378684807</v>
      </c>
    </row>
    <row r="23" spans="1:15" ht="72.75" customHeight="1">
      <c r="A23" s="102" t="s">
        <v>6</v>
      </c>
      <c r="B23" s="103" t="s">
        <v>7</v>
      </c>
      <c r="C23" s="104">
        <v>67.78</v>
      </c>
      <c r="D23" s="172">
        <v>37.504339999999999</v>
      </c>
      <c r="E23" s="105">
        <f t="shared" si="0"/>
        <v>55.332457952198283</v>
      </c>
    </row>
    <row r="24" spans="1:15" s="99" customFormat="1" ht="72.75" customHeight="1">
      <c r="A24" s="102" t="s">
        <v>8</v>
      </c>
      <c r="B24" s="103" t="s">
        <v>9</v>
      </c>
      <c r="C24" s="104">
        <v>0.83</v>
      </c>
      <c r="D24" s="172">
        <v>0.28433999999999998</v>
      </c>
      <c r="E24" s="105">
        <f t="shared" si="0"/>
        <v>34.257831325301204</v>
      </c>
    </row>
    <row r="25" spans="1:15" s="112" customFormat="1" ht="75" customHeight="1">
      <c r="A25" s="102" t="s">
        <v>10</v>
      </c>
      <c r="B25" s="103" t="s">
        <v>11</v>
      </c>
      <c r="C25" s="104">
        <v>124.82</v>
      </c>
      <c r="D25" s="116">
        <v>56.543050000000001</v>
      </c>
      <c r="E25" s="105">
        <f t="shared" si="0"/>
        <v>45.299671526998885</v>
      </c>
    </row>
    <row r="26" spans="1:15" s="91" customFormat="1" ht="74.25" customHeight="1">
      <c r="A26" s="102" t="s">
        <v>12</v>
      </c>
      <c r="B26" s="103" t="s">
        <v>13</v>
      </c>
      <c r="C26" s="104">
        <v>-17.03</v>
      </c>
      <c r="D26" s="116">
        <v>-7.7923</v>
      </c>
      <c r="E26" s="105">
        <f>D26*100/C26</f>
        <v>45.756312389900174</v>
      </c>
    </row>
    <row r="27" spans="1:15" s="91" customFormat="1" ht="15" customHeight="1">
      <c r="A27" s="113" t="s">
        <v>14</v>
      </c>
      <c r="B27" s="96" t="s">
        <v>15</v>
      </c>
      <c r="C27" s="97">
        <f>C28+C32+C33</f>
        <v>9125</v>
      </c>
      <c r="D27" s="97">
        <f>D28+D32+D33</f>
        <v>4591.7196399999993</v>
      </c>
      <c r="E27" s="98">
        <f t="shared" si="0"/>
        <v>50.320215232876706</v>
      </c>
    </row>
    <row r="28" spans="1:15" ht="28.5" customHeight="1">
      <c r="A28" s="114" t="s">
        <v>16</v>
      </c>
      <c r="B28" s="115" t="s">
        <v>17</v>
      </c>
      <c r="C28" s="116">
        <f>C29+C30+C31</f>
        <v>3641.4</v>
      </c>
      <c r="D28" s="116">
        <f>D29+D30+D31</f>
        <v>1323.41851</v>
      </c>
      <c r="E28" s="105">
        <f t="shared" si="0"/>
        <v>36.343673037842585</v>
      </c>
    </row>
    <row r="29" spans="1:15" ht="31.5" customHeight="1">
      <c r="A29" s="102" t="s">
        <v>18</v>
      </c>
      <c r="B29" s="115" t="s">
        <v>19</v>
      </c>
      <c r="C29" s="116">
        <v>2495.1</v>
      </c>
      <c r="D29" s="174">
        <v>996.28233999999998</v>
      </c>
      <c r="E29" s="105">
        <f t="shared" si="0"/>
        <v>39.929555528836516</v>
      </c>
    </row>
    <row r="30" spans="1:15" s="99" customFormat="1" ht="46.5" customHeight="1">
      <c r="A30" s="102" t="s">
        <v>20</v>
      </c>
      <c r="B30" s="115" t="s">
        <v>21</v>
      </c>
      <c r="C30" s="116">
        <v>951.4</v>
      </c>
      <c r="D30" s="172">
        <v>327.13616999999999</v>
      </c>
      <c r="E30" s="105">
        <f t="shared" si="0"/>
        <v>34.384714105528694</v>
      </c>
    </row>
    <row r="31" spans="1:15" s="91" customFormat="1" ht="28.5" customHeight="1">
      <c r="A31" s="102" t="s">
        <v>22</v>
      </c>
      <c r="B31" s="110" t="s">
        <v>23</v>
      </c>
      <c r="C31" s="116">
        <v>194.9</v>
      </c>
      <c r="D31" s="116">
        <v>0</v>
      </c>
      <c r="E31" s="105">
        <f>D31*100/C31</f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5" s="91" customFormat="1" ht="30">
      <c r="A32" s="117" t="s">
        <v>24</v>
      </c>
      <c r="B32" s="103" t="s">
        <v>25</v>
      </c>
      <c r="C32" s="104">
        <v>4127.6000000000004</v>
      </c>
      <c r="D32" s="104">
        <v>1883.4094399999999</v>
      </c>
      <c r="E32" s="105">
        <f t="shared" si="0"/>
        <v>45.629650159899207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1:15" s="91" customFormat="1" ht="16.5" customHeight="1">
      <c r="A33" s="117" t="s">
        <v>26</v>
      </c>
      <c r="B33" s="103" t="s">
        <v>27</v>
      </c>
      <c r="C33" s="104">
        <v>1356</v>
      </c>
      <c r="D33" s="104">
        <v>1384.8916899999999</v>
      </c>
      <c r="E33" s="105">
        <f t="shared" si="0"/>
        <v>102.13065560471976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5" s="112" customFormat="1" ht="23.25" customHeight="1">
      <c r="A34" s="118" t="s">
        <v>28</v>
      </c>
      <c r="B34" s="96" t="s">
        <v>29</v>
      </c>
      <c r="C34" s="97">
        <f>C35</f>
        <v>52.4</v>
      </c>
      <c r="D34" s="97">
        <f>D35</f>
        <v>49.488430000000001</v>
      </c>
      <c r="E34" s="170">
        <f>E35</f>
        <v>94.443568702290079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s="112" customFormat="1" ht="45">
      <c r="A35" s="119" t="s">
        <v>30</v>
      </c>
      <c r="B35" s="120" t="s">
        <v>31</v>
      </c>
      <c r="C35" s="104">
        <v>52.4</v>
      </c>
      <c r="D35" s="116">
        <v>49.488430000000001</v>
      </c>
      <c r="E35" s="105">
        <f>D35*100/C35</f>
        <v>94.443568702290079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5" s="91" customFormat="1" ht="43.5">
      <c r="A36" s="121" t="s">
        <v>32</v>
      </c>
      <c r="B36" s="122" t="s">
        <v>33</v>
      </c>
      <c r="C36" s="97">
        <f>C37</f>
        <v>0</v>
      </c>
      <c r="D36" s="97">
        <f>D37</f>
        <v>0.80796999999999997</v>
      </c>
      <c r="E36" s="98">
        <v>0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5" s="91" customFormat="1">
      <c r="A37" s="123" t="s">
        <v>34</v>
      </c>
      <c r="B37" s="120" t="s">
        <v>35</v>
      </c>
      <c r="C37" s="124">
        <v>0</v>
      </c>
      <c r="D37" s="104">
        <v>0.80796999999999997</v>
      </c>
      <c r="E37" s="105">
        <v>0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15" s="99" customFormat="1" ht="43.5" customHeight="1">
      <c r="A38" s="125" t="s">
        <v>36</v>
      </c>
      <c r="B38" s="96" t="s">
        <v>37</v>
      </c>
      <c r="C38" s="97">
        <f>C39+C41+C47</f>
        <v>8535.3293599999997</v>
      </c>
      <c r="D38" s="97">
        <f>D39+D41+D47</f>
        <v>6190.0215599999992</v>
      </c>
      <c r="E38" s="98">
        <f>D38*100/C38</f>
        <v>72.522351498337486</v>
      </c>
    </row>
    <row r="39" spans="1:15" s="126" customFormat="1" ht="30" customHeight="1">
      <c r="A39" s="125" t="s">
        <v>38</v>
      </c>
      <c r="B39" s="96" t="s">
        <v>39</v>
      </c>
      <c r="C39" s="97">
        <f>C40</f>
        <v>0.93303999999999998</v>
      </c>
      <c r="D39" s="97">
        <f>D40</f>
        <v>0.93303999999999998</v>
      </c>
      <c r="E39" s="98">
        <f>D39*100/C39</f>
        <v>100</v>
      </c>
    </row>
    <row r="40" spans="1:15" ht="42.75" customHeight="1">
      <c r="A40" s="127" t="s">
        <v>40</v>
      </c>
      <c r="B40" s="103" t="s">
        <v>41</v>
      </c>
      <c r="C40" s="116">
        <v>0.93303999999999998</v>
      </c>
      <c r="D40" s="116">
        <v>0.93303999999999998</v>
      </c>
      <c r="E40" s="105">
        <f>D40*100/C40</f>
        <v>100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ht="101.25" customHeight="1">
      <c r="A41" s="128" t="s">
        <v>42</v>
      </c>
      <c r="B41" s="96" t="s">
        <v>43</v>
      </c>
      <c r="C41" s="97">
        <f>C42+C45</f>
        <v>8512.3963199999998</v>
      </c>
      <c r="D41" s="97">
        <f>D42+D45</f>
        <v>6189.0885199999993</v>
      </c>
      <c r="E41" s="98">
        <f t="shared" si="0"/>
        <v>72.7067712467598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72.75" customHeight="1">
      <c r="A42" s="102" t="s">
        <v>44</v>
      </c>
      <c r="B42" s="103" t="s">
        <v>45</v>
      </c>
      <c r="C42" s="116">
        <f>C43+C44</f>
        <v>8254.6571700000004</v>
      </c>
      <c r="D42" s="116">
        <f>D43+D44</f>
        <v>6041.3249399999995</v>
      </c>
      <c r="E42" s="105">
        <f t="shared" si="0"/>
        <v>73.186866705452758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ht="73.900000000000006" customHeight="1">
      <c r="A43" s="102" t="s">
        <v>46</v>
      </c>
      <c r="B43" s="103" t="s">
        <v>47</v>
      </c>
      <c r="C43" s="104">
        <v>6939.5541700000003</v>
      </c>
      <c r="D43" s="172">
        <v>5512.5540799999999</v>
      </c>
      <c r="E43" s="105">
        <f t="shared" si="0"/>
        <v>79.43671805072168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5" ht="85.5" customHeight="1">
      <c r="A44" s="102" t="s">
        <v>48</v>
      </c>
      <c r="B44" s="103" t="s">
        <v>49</v>
      </c>
      <c r="C44" s="104">
        <v>1315.1030000000001</v>
      </c>
      <c r="D44" s="172">
        <v>528.77085999999997</v>
      </c>
      <c r="E44" s="105">
        <f>D44*100/C44</f>
        <v>40.207562449481138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86.25" customHeight="1">
      <c r="A45" s="128" t="s">
        <v>50</v>
      </c>
      <c r="B45" s="96" t="s">
        <v>51</v>
      </c>
      <c r="C45" s="129">
        <f>C46</f>
        <v>257.73915</v>
      </c>
      <c r="D45" s="129">
        <f>D46</f>
        <v>147.76357999999999</v>
      </c>
      <c r="E45" s="98">
        <f t="shared" si="0"/>
        <v>57.330669399662405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s="112" customFormat="1" ht="72.75" customHeight="1">
      <c r="A46" s="102" t="s">
        <v>52</v>
      </c>
      <c r="B46" s="103" t="s">
        <v>53</v>
      </c>
      <c r="C46" s="104">
        <v>257.73915</v>
      </c>
      <c r="D46" s="116">
        <v>147.76357999999999</v>
      </c>
      <c r="E46" s="105">
        <f t="shared" si="0"/>
        <v>57.330669399662405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s="112" customFormat="1" ht="54.75" customHeight="1">
      <c r="A47" s="128" t="s">
        <v>54</v>
      </c>
      <c r="B47" s="96" t="s">
        <v>55</v>
      </c>
      <c r="C47" s="129">
        <f>C48</f>
        <v>22</v>
      </c>
      <c r="D47" s="129">
        <f>D48</f>
        <v>0</v>
      </c>
      <c r="E47" s="98">
        <f t="shared" si="0"/>
        <v>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5" s="112" customFormat="1" ht="57" customHeight="1">
      <c r="A48" s="102" t="s">
        <v>54</v>
      </c>
      <c r="B48" s="103" t="s">
        <v>56</v>
      </c>
      <c r="C48" s="104">
        <v>22</v>
      </c>
      <c r="D48" s="116">
        <v>0</v>
      </c>
      <c r="E48" s="105">
        <f t="shared" si="0"/>
        <v>0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s="91" customFormat="1" ht="30.75" customHeight="1">
      <c r="A49" s="121" t="s">
        <v>57</v>
      </c>
      <c r="B49" s="122" t="s">
        <v>58</v>
      </c>
      <c r="C49" s="97">
        <f>C50</f>
        <v>1000</v>
      </c>
      <c r="D49" s="97">
        <f>D50</f>
        <v>821.75738000000001</v>
      </c>
      <c r="E49" s="98">
        <f>D49*100/C49</f>
        <v>82.175737999999996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 s="91" customFormat="1" ht="17.25" customHeight="1">
      <c r="A50" s="130" t="s">
        <v>59</v>
      </c>
      <c r="B50" s="120" t="s">
        <v>60</v>
      </c>
      <c r="C50" s="116">
        <f>C51+C52+C54+C53+C55+C56</f>
        <v>1000</v>
      </c>
      <c r="D50" s="116">
        <f>D51+D52+D54+D53+D55+D56</f>
        <v>821.75738000000001</v>
      </c>
      <c r="E50" s="105">
        <f t="shared" si="0"/>
        <v>82.175737999999996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s="91" customFormat="1" ht="30" customHeight="1">
      <c r="A51" s="130" t="s">
        <v>61</v>
      </c>
      <c r="B51" s="120" t="s">
        <v>62</v>
      </c>
      <c r="C51" s="104">
        <v>95.974299999999999</v>
      </c>
      <c r="D51" s="104">
        <v>87.640360000000001</v>
      </c>
      <c r="E51" s="105">
        <f t="shared" si="0"/>
        <v>91.316487851435227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s="91" customFormat="1" ht="30" hidden="1">
      <c r="A52" s="130" t="s">
        <v>63</v>
      </c>
      <c r="B52" s="120" t="s">
        <v>64</v>
      </c>
      <c r="C52" s="104">
        <v>0</v>
      </c>
      <c r="D52" s="104">
        <v>0</v>
      </c>
      <c r="E52" s="105">
        <v>0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s="91" customFormat="1">
      <c r="A53" s="130" t="s">
        <v>65</v>
      </c>
      <c r="B53" s="120" t="s">
        <v>66</v>
      </c>
      <c r="C53" s="104">
        <v>0.64170000000000005</v>
      </c>
      <c r="D53" s="104">
        <v>0.64170000000000005</v>
      </c>
      <c r="E53" s="105">
        <v>0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1:15" s="99" customFormat="1" ht="16.5" customHeight="1">
      <c r="A54" s="130" t="s">
        <v>67</v>
      </c>
      <c r="B54" s="120" t="s">
        <v>68</v>
      </c>
      <c r="C54" s="104">
        <v>241.38399999999999</v>
      </c>
      <c r="D54" s="116">
        <v>-5.0000000000000002E-5</v>
      </c>
      <c r="E54" s="105">
        <f t="shared" si="0"/>
        <v>-2.0713883273124979E-5</v>
      </c>
    </row>
    <row r="55" spans="1:15" s="99" customFormat="1" ht="16.5" customHeight="1">
      <c r="A55" s="130" t="s">
        <v>199</v>
      </c>
      <c r="B55" s="120" t="s">
        <v>200</v>
      </c>
      <c r="C55" s="104">
        <v>661.8</v>
      </c>
      <c r="D55" s="116">
        <v>733.31123000000002</v>
      </c>
      <c r="E55" s="105">
        <f t="shared" si="0"/>
        <v>110.80556512541555</v>
      </c>
    </row>
    <row r="56" spans="1:15" s="99" customFormat="1" ht="16.5" customHeight="1">
      <c r="A56" s="130" t="s">
        <v>201</v>
      </c>
      <c r="B56" s="120" t="s">
        <v>202</v>
      </c>
      <c r="C56" s="104">
        <v>0.2</v>
      </c>
      <c r="D56" s="116">
        <v>0.16414000000000001</v>
      </c>
      <c r="E56" s="105">
        <f t="shared" si="0"/>
        <v>82.070000000000007</v>
      </c>
    </row>
    <row r="57" spans="1:15" ht="42" customHeight="1">
      <c r="A57" s="125" t="s">
        <v>69</v>
      </c>
      <c r="B57" s="96" t="s">
        <v>70</v>
      </c>
      <c r="C57" s="97">
        <f>C58+C59</f>
        <v>15226.778590000002</v>
      </c>
      <c r="D57" s="97">
        <f>D58+D59</f>
        <v>9288.1589400000012</v>
      </c>
      <c r="E57" s="98">
        <f t="shared" si="0"/>
        <v>60.998844142252679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s="99" customFormat="1" ht="29.25" customHeight="1">
      <c r="A58" s="102" t="s">
        <v>71</v>
      </c>
      <c r="B58" s="120" t="s">
        <v>72</v>
      </c>
      <c r="C58" s="116">
        <v>13566.727000000001</v>
      </c>
      <c r="D58" s="116">
        <v>7628.1073500000002</v>
      </c>
      <c r="E58" s="105">
        <f t="shared" si="0"/>
        <v>56.226585454251413</v>
      </c>
    </row>
    <row r="59" spans="1:15" s="99" customFormat="1" ht="29.25" customHeight="1">
      <c r="A59" s="102" t="s">
        <v>73</v>
      </c>
      <c r="B59" s="120" t="s">
        <v>74</v>
      </c>
      <c r="C59" s="116">
        <v>1660.05159</v>
      </c>
      <c r="D59" s="116">
        <v>1660.05159</v>
      </c>
      <c r="E59" s="105">
        <f t="shared" si="0"/>
        <v>100</v>
      </c>
    </row>
    <row r="60" spans="1:15" ht="29.25">
      <c r="A60" s="125" t="s">
        <v>75</v>
      </c>
      <c r="B60" s="96" t="s">
        <v>76</v>
      </c>
      <c r="C60" s="97">
        <f>C63+C61</f>
        <v>523.5</v>
      </c>
      <c r="D60" s="97">
        <f>D63+D61</f>
        <v>423.24944999999997</v>
      </c>
      <c r="E60" s="98">
        <f t="shared" si="0"/>
        <v>80.849942693409744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1:15" ht="90">
      <c r="A61" s="171" t="s">
        <v>209</v>
      </c>
      <c r="B61" s="103" t="s">
        <v>210</v>
      </c>
      <c r="C61" s="116">
        <f>C62</f>
        <v>0</v>
      </c>
      <c r="D61" s="116">
        <f>D62</f>
        <v>120.854</v>
      </c>
      <c r="E61" s="105">
        <v>0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 ht="90">
      <c r="A62" s="171" t="s">
        <v>211</v>
      </c>
      <c r="B62" s="103" t="s">
        <v>212</v>
      </c>
      <c r="C62" s="116">
        <v>0</v>
      </c>
      <c r="D62" s="116">
        <v>120.854</v>
      </c>
      <c r="E62" s="105">
        <v>0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5" ht="30">
      <c r="A63" s="131" t="s">
        <v>77</v>
      </c>
      <c r="B63" s="103" t="s">
        <v>78</v>
      </c>
      <c r="C63" s="116">
        <f>C64+C65</f>
        <v>523.5</v>
      </c>
      <c r="D63" s="174">
        <f>D64+D65</f>
        <v>302.39544999999998</v>
      </c>
      <c r="E63" s="105">
        <f t="shared" si="0"/>
        <v>57.764173829990447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1:15" ht="45">
      <c r="A64" s="131" t="s">
        <v>79</v>
      </c>
      <c r="B64" s="103" t="s">
        <v>80</v>
      </c>
      <c r="C64" s="104">
        <v>500</v>
      </c>
      <c r="D64" s="172">
        <v>289.46258</v>
      </c>
      <c r="E64" s="105">
        <f t="shared" si="0"/>
        <v>57.892516000000001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1:15" ht="45">
      <c r="A65" s="131" t="s">
        <v>81</v>
      </c>
      <c r="B65" s="103" t="s">
        <v>82</v>
      </c>
      <c r="C65" s="104">
        <v>23.5</v>
      </c>
      <c r="D65" s="172">
        <v>12.932869999999999</v>
      </c>
      <c r="E65" s="105">
        <f t="shared" si="0"/>
        <v>55.033489361702131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>
      <c r="A66" s="125" t="s">
        <v>83</v>
      </c>
      <c r="B66" s="96" t="s">
        <v>84</v>
      </c>
      <c r="C66" s="97">
        <f>C67+C68+C70+C71+C73+C74+C75+C72+C69</f>
        <v>625.35500000000002</v>
      </c>
      <c r="D66" s="97">
        <f>D67+D68+D70+D71+D73+D74+D75+D72+D69</f>
        <v>446.62500999999997</v>
      </c>
      <c r="E66" s="98">
        <f t="shared" si="0"/>
        <v>71.419435360715113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 ht="30">
      <c r="A67" s="127" t="s">
        <v>85</v>
      </c>
      <c r="B67" s="103" t="s">
        <v>86</v>
      </c>
      <c r="C67" s="104">
        <f>22.1+5</f>
        <v>27.1</v>
      </c>
      <c r="D67" s="116">
        <f>18.32811+3.59724</f>
        <v>21.925349999999998</v>
      </c>
      <c r="E67" s="105">
        <f t="shared" si="0"/>
        <v>80.905350553505528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s="99" customFormat="1" ht="59.25" hidden="1" customHeight="1">
      <c r="A68" s="132" t="s">
        <v>87</v>
      </c>
      <c r="B68" s="115" t="s">
        <v>88</v>
      </c>
      <c r="C68" s="104">
        <v>0</v>
      </c>
      <c r="D68" s="172">
        <v>0</v>
      </c>
      <c r="E68" s="105" t="e">
        <f t="shared" si="0"/>
        <v>#DIV/0!</v>
      </c>
    </row>
    <row r="69" spans="1:15" s="99" customFormat="1" ht="59.25" customHeight="1">
      <c r="A69" s="132" t="s">
        <v>89</v>
      </c>
      <c r="B69" s="115" t="s">
        <v>90</v>
      </c>
      <c r="C69" s="104">
        <v>10.5</v>
      </c>
      <c r="D69" s="172">
        <v>0</v>
      </c>
      <c r="E69" s="105">
        <v>0</v>
      </c>
    </row>
    <row r="70" spans="1:15" s="99" customFormat="1" ht="117" customHeight="1">
      <c r="A70" s="102" t="s">
        <v>91</v>
      </c>
      <c r="B70" s="103" t="s">
        <v>92</v>
      </c>
      <c r="C70" s="116">
        <v>150</v>
      </c>
      <c r="D70" s="172">
        <v>81.521249999999995</v>
      </c>
      <c r="E70" s="105">
        <f t="shared" si="0"/>
        <v>54.347499999999997</v>
      </c>
    </row>
    <row r="71" spans="1:15" s="99" customFormat="1" ht="60">
      <c r="A71" s="102" t="s">
        <v>93</v>
      </c>
      <c r="B71" s="103" t="s">
        <v>94</v>
      </c>
      <c r="C71" s="104">
        <v>97.343999999999994</v>
      </c>
      <c r="D71" s="172">
        <v>20</v>
      </c>
      <c r="E71" s="105">
        <f t="shared" si="0"/>
        <v>20.5456936226167</v>
      </c>
    </row>
    <row r="72" spans="1:15" s="99" customFormat="1" ht="30">
      <c r="A72" s="102" t="s">
        <v>95</v>
      </c>
      <c r="B72" s="120" t="s">
        <v>96</v>
      </c>
      <c r="C72" s="104">
        <v>2</v>
      </c>
      <c r="D72" s="172">
        <v>0</v>
      </c>
      <c r="E72" s="105">
        <f t="shared" si="0"/>
        <v>0</v>
      </c>
    </row>
    <row r="73" spans="1:15" ht="30" customHeight="1">
      <c r="A73" s="133" t="s">
        <v>97</v>
      </c>
      <c r="B73" s="120" t="s">
        <v>98</v>
      </c>
      <c r="C73" s="104">
        <v>10</v>
      </c>
      <c r="D73" s="116">
        <v>2</v>
      </c>
      <c r="E73" s="105">
        <f t="shared" si="0"/>
        <v>20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61.5" customHeight="1">
      <c r="A74" s="134" t="s">
        <v>99</v>
      </c>
      <c r="B74" s="120" t="s">
        <v>100</v>
      </c>
      <c r="C74" s="104">
        <v>21</v>
      </c>
      <c r="D74" s="172">
        <v>29</v>
      </c>
      <c r="E74" s="105">
        <f t="shared" si="0"/>
        <v>138.0952380952381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15" s="99" customFormat="1" ht="45">
      <c r="A75" s="135" t="s">
        <v>101</v>
      </c>
      <c r="B75" s="103" t="s">
        <v>102</v>
      </c>
      <c r="C75" s="116">
        <v>307.411</v>
      </c>
      <c r="D75" s="172">
        <v>292.17840999999999</v>
      </c>
      <c r="E75" s="105">
        <f t="shared" si="0"/>
        <v>95.044878029738683</v>
      </c>
    </row>
    <row r="76" spans="1:15" ht="15.75" customHeight="1">
      <c r="A76" s="125" t="s">
        <v>103</v>
      </c>
      <c r="B76" s="96" t="s">
        <v>104</v>
      </c>
      <c r="C76" s="97">
        <f>C77+C78</f>
        <v>123</v>
      </c>
      <c r="D76" s="97">
        <f>D77+D78</f>
        <v>121.45269</v>
      </c>
      <c r="E76" s="98">
        <f t="shared" si="0"/>
        <v>98.742024390243898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1:15">
      <c r="A77" s="131" t="s">
        <v>105</v>
      </c>
      <c r="B77" s="103" t="s">
        <v>106</v>
      </c>
      <c r="C77" s="104">
        <v>0</v>
      </c>
      <c r="D77" s="172">
        <v>-0.11827</v>
      </c>
      <c r="E77" s="105">
        <v>0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1:15">
      <c r="A78" s="131" t="s">
        <v>107</v>
      </c>
      <c r="B78" s="103" t="s">
        <v>108</v>
      </c>
      <c r="C78" s="104">
        <v>123</v>
      </c>
      <c r="D78" s="172">
        <v>121.57096</v>
      </c>
      <c r="E78" s="105">
        <f t="shared" si="0"/>
        <v>98.83817886178862</v>
      </c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1:15" s="99" customFormat="1" ht="14.25">
      <c r="A79" s="125" t="s">
        <v>109</v>
      </c>
      <c r="B79" s="96" t="s">
        <v>110</v>
      </c>
      <c r="C79" s="97">
        <f>C80+C97+C100</f>
        <v>871760.13680000009</v>
      </c>
      <c r="D79" s="97">
        <f>D80+D97+D100</f>
        <v>448726.39075000002</v>
      </c>
      <c r="E79" s="98">
        <f t="shared" si="0"/>
        <v>51.473607453210171</v>
      </c>
    </row>
    <row r="80" spans="1:15" s="99" customFormat="1" ht="29.25" customHeight="1">
      <c r="A80" s="125" t="s">
        <v>111</v>
      </c>
      <c r="B80" s="96" t="s">
        <v>112</v>
      </c>
      <c r="C80" s="97">
        <f>C81+C84+C90+C95</f>
        <v>872830.10924000014</v>
      </c>
      <c r="D80" s="97">
        <f>D81+D84+D90+D95</f>
        <v>449836.36319</v>
      </c>
      <c r="E80" s="98">
        <f t="shared" si="0"/>
        <v>51.537677083766766</v>
      </c>
    </row>
    <row r="81" spans="1:15" ht="27.75" customHeight="1">
      <c r="A81" s="136" t="s">
        <v>113</v>
      </c>
      <c r="B81" s="137" t="s">
        <v>114</v>
      </c>
      <c r="C81" s="97">
        <f>C82+C83</f>
        <v>167826.4</v>
      </c>
      <c r="D81" s="97">
        <f>D82+D83</f>
        <v>85095</v>
      </c>
      <c r="E81" s="98">
        <f t="shared" si="0"/>
        <v>50.704180033653827</v>
      </c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1:15" ht="30.75" customHeight="1">
      <c r="A82" s="138" t="s">
        <v>115</v>
      </c>
      <c r="B82" s="139" t="s">
        <v>116</v>
      </c>
      <c r="C82" s="104">
        <v>112090.8</v>
      </c>
      <c r="D82" s="172">
        <v>59782</v>
      </c>
      <c r="E82" s="105">
        <f t="shared" si="0"/>
        <v>53.333547445463857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1:15" ht="30.75" customHeight="1">
      <c r="A83" s="131" t="s">
        <v>117</v>
      </c>
      <c r="B83" s="103" t="s">
        <v>118</v>
      </c>
      <c r="C83" s="104">
        <v>55735.6</v>
      </c>
      <c r="D83" s="172">
        <v>25313</v>
      </c>
      <c r="E83" s="105">
        <f t="shared" si="0"/>
        <v>45.416215130006677</v>
      </c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1:15" ht="30.75" customHeight="1">
      <c r="A84" s="140" t="s">
        <v>119</v>
      </c>
      <c r="B84" s="141" t="s">
        <v>120</v>
      </c>
      <c r="C84" s="97">
        <f>C89+C85+C86+C87+C88</f>
        <v>114639.96799999999</v>
      </c>
      <c r="D84" s="97">
        <f>D89+D85+D86+D87+D88</f>
        <v>34589.549480000001</v>
      </c>
      <c r="E84" s="98">
        <f t="shared" si="0"/>
        <v>30.172330020189822</v>
      </c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1:15" ht="46.5" customHeight="1">
      <c r="A85" s="142" t="s">
        <v>121</v>
      </c>
      <c r="B85" s="143" t="s">
        <v>122</v>
      </c>
      <c r="C85" s="116">
        <v>32999.800000000003</v>
      </c>
      <c r="D85" s="116">
        <v>0</v>
      </c>
      <c r="E85" s="105">
        <v>0</v>
      </c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1:15" ht="60" customHeight="1">
      <c r="A86" s="142" t="s">
        <v>203</v>
      </c>
      <c r="B86" s="143" t="s">
        <v>204</v>
      </c>
      <c r="C86" s="116">
        <v>786.64</v>
      </c>
      <c r="D86" s="116">
        <v>0</v>
      </c>
      <c r="E86" s="105">
        <v>0</v>
      </c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1:15" ht="30.75" customHeight="1">
      <c r="A87" s="142" t="s">
        <v>205</v>
      </c>
      <c r="B87" s="143" t="s">
        <v>206</v>
      </c>
      <c r="C87" s="116">
        <v>412.12799999999999</v>
      </c>
      <c r="D87" s="116">
        <v>0</v>
      </c>
      <c r="E87" s="105">
        <v>0</v>
      </c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1:15" ht="31.5" customHeight="1">
      <c r="A88" s="142" t="s">
        <v>207</v>
      </c>
      <c r="B88" s="143" t="s">
        <v>208</v>
      </c>
      <c r="C88" s="116">
        <v>49.2</v>
      </c>
      <c r="D88" s="116">
        <v>0</v>
      </c>
      <c r="E88" s="105">
        <v>0</v>
      </c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1:15">
      <c r="A89" s="131" t="s">
        <v>123</v>
      </c>
      <c r="B89" s="103" t="s">
        <v>124</v>
      </c>
      <c r="C89" s="116">
        <v>80392.2</v>
      </c>
      <c r="D89" s="116">
        <v>34589.549480000001</v>
      </c>
      <c r="E89" s="105">
        <f t="shared" si="0"/>
        <v>43.026001875803878</v>
      </c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1:15" ht="28.5">
      <c r="A90" s="140" t="s">
        <v>125</v>
      </c>
      <c r="B90" s="96" t="s">
        <v>126</v>
      </c>
      <c r="C90" s="144">
        <f>C91+C92+C94+C93</f>
        <v>580243.10000000009</v>
      </c>
      <c r="D90" s="144">
        <f>D91+D92+D94+D93</f>
        <v>329309.95358999999</v>
      </c>
      <c r="E90" s="98">
        <f t="shared" si="0"/>
        <v>56.753790538827595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1:15" ht="45" customHeight="1">
      <c r="A91" s="145" t="s">
        <v>127</v>
      </c>
      <c r="B91" s="103" t="s">
        <v>128</v>
      </c>
      <c r="C91" s="146">
        <v>14224.3</v>
      </c>
      <c r="D91" s="116">
        <v>4969.3665899999996</v>
      </c>
      <c r="E91" s="105">
        <f t="shared" si="0"/>
        <v>34.935754940489161</v>
      </c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1:15" s="99" customFormat="1" ht="44.25" customHeight="1">
      <c r="A92" s="138" t="s">
        <v>129</v>
      </c>
      <c r="B92" s="103" t="s">
        <v>130</v>
      </c>
      <c r="C92" s="116">
        <v>19564.5</v>
      </c>
      <c r="D92" s="172">
        <v>4650.7969999999996</v>
      </c>
      <c r="E92" s="105">
        <f t="shared" si="0"/>
        <v>23.771611847989981</v>
      </c>
    </row>
    <row r="93" spans="1:15" s="99" customFormat="1" ht="60.75" customHeight="1">
      <c r="A93" s="138" t="s">
        <v>131</v>
      </c>
      <c r="B93" s="103" t="s">
        <v>132</v>
      </c>
      <c r="C93" s="116">
        <v>93.3</v>
      </c>
      <c r="D93" s="172">
        <v>93.3</v>
      </c>
      <c r="E93" s="105">
        <f t="shared" si="0"/>
        <v>100</v>
      </c>
    </row>
    <row r="94" spans="1:15" s="99" customFormat="1">
      <c r="A94" s="131" t="s">
        <v>133</v>
      </c>
      <c r="B94" s="103" t="s">
        <v>134</v>
      </c>
      <c r="C94" s="147">
        <v>546361</v>
      </c>
      <c r="D94" s="172">
        <v>319596.49</v>
      </c>
      <c r="E94" s="105">
        <f t="shared" ref="E94:E102" si="1">D94*100/C94</f>
        <v>58.495480094662689</v>
      </c>
    </row>
    <row r="95" spans="1:15">
      <c r="A95" s="125" t="s">
        <v>135</v>
      </c>
      <c r="B95" s="96" t="s">
        <v>136</v>
      </c>
      <c r="C95" s="97">
        <f>C96</f>
        <v>10120.641240000001</v>
      </c>
      <c r="D95" s="97">
        <f>D96</f>
        <v>841.86012000000005</v>
      </c>
      <c r="E95" s="98">
        <f t="shared" si="1"/>
        <v>8.3182488148349769</v>
      </c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1:15" ht="72.75" customHeight="1">
      <c r="A96" s="138" t="s">
        <v>137</v>
      </c>
      <c r="B96" s="120" t="s">
        <v>138</v>
      </c>
      <c r="C96" s="116">
        <v>10120.641240000001</v>
      </c>
      <c r="D96" s="116">
        <v>841.86012000000005</v>
      </c>
      <c r="E96" s="105">
        <f t="shared" si="1"/>
        <v>8.3182488148349769</v>
      </c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1:15">
      <c r="A97" s="125" t="s">
        <v>139</v>
      </c>
      <c r="B97" s="96" t="s">
        <v>140</v>
      </c>
      <c r="C97" s="148">
        <f>C98+C99</f>
        <v>380</v>
      </c>
      <c r="D97" s="148">
        <f>D98+D99</f>
        <v>340</v>
      </c>
      <c r="E97" s="98">
        <f t="shared" si="1"/>
        <v>89.473684210526315</v>
      </c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1:15" s="99" customFormat="1" ht="45" customHeight="1">
      <c r="A98" s="149" t="s">
        <v>141</v>
      </c>
      <c r="B98" s="103" t="s">
        <v>142</v>
      </c>
      <c r="C98" s="150">
        <v>180</v>
      </c>
      <c r="D98" s="104">
        <v>140</v>
      </c>
      <c r="E98" s="105">
        <f t="shared" si="1"/>
        <v>77.777777777777771</v>
      </c>
    </row>
    <row r="99" spans="1:15" s="99" customFormat="1" ht="30.75" customHeight="1">
      <c r="A99" s="117" t="s">
        <v>143</v>
      </c>
      <c r="B99" s="103" t="s">
        <v>144</v>
      </c>
      <c r="C99" s="150">
        <v>200</v>
      </c>
      <c r="D99" s="172">
        <v>200</v>
      </c>
      <c r="E99" s="105">
        <f t="shared" si="1"/>
        <v>100</v>
      </c>
    </row>
    <row r="100" spans="1:15" ht="66.75" customHeight="1">
      <c r="A100" s="151" t="s">
        <v>145</v>
      </c>
      <c r="B100" s="96" t="s">
        <v>146</v>
      </c>
      <c r="C100" s="97">
        <f>C101</f>
        <v>-1449.97244</v>
      </c>
      <c r="D100" s="97">
        <f>D101</f>
        <v>-1449.97244</v>
      </c>
      <c r="E100" s="98">
        <f t="shared" si="1"/>
        <v>100</v>
      </c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1:15" s="99" customFormat="1" ht="45" customHeight="1">
      <c r="A101" s="152" t="s">
        <v>147</v>
      </c>
      <c r="B101" s="103" t="s">
        <v>148</v>
      </c>
      <c r="C101" s="153">
        <v>-1449.97244</v>
      </c>
      <c r="D101" s="172">
        <v>-1449.97244</v>
      </c>
      <c r="E101" s="105">
        <f t="shared" si="1"/>
        <v>100</v>
      </c>
    </row>
    <row r="102" spans="1:15" s="99" customFormat="1" ht="18" customHeight="1">
      <c r="A102" s="191" t="s">
        <v>149</v>
      </c>
      <c r="B102" s="191"/>
      <c r="C102" s="97">
        <f>C79+C14</f>
        <v>979028.8997500001</v>
      </c>
      <c r="D102" s="97">
        <f>D79+D14</f>
        <v>507341.20980000001</v>
      </c>
      <c r="E102" s="98">
        <f t="shared" si="1"/>
        <v>51.82086146073442</v>
      </c>
    </row>
    <row r="104" spans="1:15">
      <c r="A104" s="154" t="s">
        <v>721</v>
      </c>
      <c r="D104" s="192" t="s">
        <v>722</v>
      </c>
      <c r="E104" s="192"/>
    </row>
    <row r="105" spans="1:15" ht="15.75">
      <c r="A105" s="85"/>
      <c r="B105" s="155"/>
      <c r="C105" s="155"/>
      <c r="D105" s="193"/>
      <c r="E105" s="193"/>
    </row>
  </sheetData>
  <mergeCells count="9">
    <mergeCell ref="A102:B102"/>
    <mergeCell ref="D104:E104"/>
    <mergeCell ref="D105:E105"/>
    <mergeCell ref="A8:E9"/>
    <mergeCell ref="A11:A12"/>
    <mergeCell ref="B11:B12"/>
    <mergeCell ref="C11:C12"/>
    <mergeCell ref="D11:D12"/>
    <mergeCell ref="E11:E12"/>
  </mergeCells>
  <phoneticPr fontId="0" type="noConversion"/>
  <hyperlinks>
    <hyperlink ref="A18" r:id="rId1" display="http://www.consultant.ru/cons/cgi/online.cgi?req=doc&amp;base=LAW&amp;n=198941&amp;rnd=235642.291926313&amp;dst=3019&amp;fld=134"/>
    <hyperlink ref="A19" r:id="rId2" display="http://www.consultant.ru/cons/cgi/online.cgi?req=doc&amp;base=LAW&amp;n=198941&amp;rnd=235642.6204346&amp;dst=101491&amp;fld=134"/>
    <hyperlink ref="A22" r:id="rId3" display="http://www.consultant.ru/cons/cgi/online.cgi?req=doc&amp;base=LAW&amp;n=198941&amp;rnd=235642.187433877&amp;dst=100606&amp;fld=134"/>
    <hyperlink ref="A28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31496062992125984" footer="0.31496062992125984"/>
  <pageSetup paperSize="9" scale="70" orientation="portrait" r:id="rId5"/>
  <headerFooter differentFirst="1">
    <oddHeader>&amp;C&amp;P</oddHeader>
  </headerFooter>
  <rowBreaks count="2" manualBreakCount="2">
    <brk id="56" max="4" man="1"/>
    <brk id="81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01"/>
  <sheetViews>
    <sheetView showGridLines="0" workbookViewId="0">
      <selection activeCell="A7" sqref="A7:G7"/>
    </sheetView>
  </sheetViews>
  <sheetFormatPr defaultRowHeight="15.75"/>
  <cols>
    <col min="1" max="1" width="63.7109375" style="2" customWidth="1"/>
    <col min="2" max="2" width="12.42578125" style="28" bestFit="1" customWidth="1"/>
    <col min="3" max="3" width="7.7109375" style="28" customWidth="1"/>
    <col min="4" max="4" width="10" style="28" bestFit="1" customWidth="1"/>
    <col min="5" max="5" width="11.7109375" style="2" customWidth="1"/>
    <col min="6" max="6" width="12.28515625" style="2" customWidth="1"/>
    <col min="7" max="7" width="10.140625" style="2" customWidth="1"/>
    <col min="8" max="16384" width="9.140625" style="2"/>
  </cols>
  <sheetData>
    <row r="1" spans="1:7">
      <c r="A1" s="4"/>
      <c r="B1" s="29"/>
      <c r="C1" s="29"/>
      <c r="D1" s="30" t="s">
        <v>218</v>
      </c>
      <c r="E1" s="5"/>
      <c r="F1" s="6"/>
      <c r="G1" s="6"/>
    </row>
    <row r="2" spans="1:7">
      <c r="A2" s="4"/>
      <c r="B2" s="29"/>
      <c r="C2" s="29"/>
      <c r="D2" s="30" t="s">
        <v>219</v>
      </c>
      <c r="E2" s="5"/>
      <c r="F2" s="6"/>
      <c r="G2" s="6"/>
    </row>
    <row r="3" spans="1:7" ht="41.25" customHeight="1">
      <c r="A3" s="4"/>
      <c r="B3" s="29"/>
      <c r="C3" s="29"/>
      <c r="D3" s="200" t="s">
        <v>710</v>
      </c>
      <c r="E3" s="200"/>
      <c r="F3" s="200"/>
      <c r="G3" s="200"/>
    </row>
    <row r="4" spans="1:7">
      <c r="A4" s="4"/>
      <c r="B4" s="29"/>
      <c r="C4" s="29"/>
      <c r="D4" s="30" t="s">
        <v>221</v>
      </c>
      <c r="E4" s="5"/>
      <c r="F4" s="6"/>
      <c r="G4" s="6"/>
    </row>
    <row r="5" spans="1:7" ht="11.25" customHeight="1"/>
    <row r="6" spans="1:7" ht="8.25" customHeight="1"/>
    <row r="7" spans="1:7" ht="72" customHeight="1">
      <c r="A7" s="201" t="s">
        <v>709</v>
      </c>
      <c r="B7" s="201"/>
      <c r="C7" s="201"/>
      <c r="D7" s="201"/>
      <c r="E7" s="201"/>
      <c r="F7" s="201"/>
      <c r="G7" s="201"/>
    </row>
    <row r="9" spans="1:7" ht="16.5" customHeight="1">
      <c r="A9" s="3"/>
      <c r="B9" s="18"/>
      <c r="C9" s="18"/>
      <c r="D9" s="18"/>
      <c r="E9" s="1"/>
      <c r="F9" s="1"/>
      <c r="G9" s="1"/>
    </row>
    <row r="10" spans="1:7">
      <c r="A10" s="206" t="s">
        <v>711</v>
      </c>
      <c r="B10" s="207" t="s">
        <v>712</v>
      </c>
      <c r="C10" s="207"/>
      <c r="D10" s="207"/>
      <c r="E10" s="208" t="s">
        <v>713</v>
      </c>
      <c r="F10" s="209" t="s">
        <v>685</v>
      </c>
      <c r="G10" s="209" t="s">
        <v>684</v>
      </c>
    </row>
    <row r="11" spans="1:7" ht="24">
      <c r="A11" s="206"/>
      <c r="B11" s="14" t="s">
        <v>714</v>
      </c>
      <c r="C11" s="14" t="s">
        <v>715</v>
      </c>
      <c r="D11" s="15" t="s">
        <v>716</v>
      </c>
      <c r="E11" s="208"/>
      <c r="F11" s="209"/>
      <c r="G11" s="209"/>
    </row>
    <row r="12" spans="1:7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</row>
    <row r="13" spans="1:7" ht="31.5">
      <c r="A13" s="8" t="s">
        <v>683</v>
      </c>
      <c r="B13" s="31" t="s">
        <v>682</v>
      </c>
      <c r="C13" s="32" t="s">
        <v>225</v>
      </c>
      <c r="D13" s="33">
        <v>0</v>
      </c>
      <c r="E13" s="9">
        <v>704573.45</v>
      </c>
      <c r="F13" s="9">
        <v>389603.86</v>
      </c>
      <c r="G13" s="10">
        <v>0.55296415157284173</v>
      </c>
    </row>
    <row r="14" spans="1:7" ht="31.5">
      <c r="A14" s="8" t="s">
        <v>681</v>
      </c>
      <c r="B14" s="31" t="s">
        <v>680</v>
      </c>
      <c r="C14" s="32" t="s">
        <v>225</v>
      </c>
      <c r="D14" s="33">
        <v>0</v>
      </c>
      <c r="E14" s="9">
        <v>689782.24</v>
      </c>
      <c r="F14" s="9">
        <v>381687.67</v>
      </c>
      <c r="G14" s="10">
        <v>0.55334516875934636</v>
      </c>
    </row>
    <row r="15" spans="1:7" ht="31.5">
      <c r="A15" s="8" t="s">
        <v>679</v>
      </c>
      <c r="B15" s="31" t="s">
        <v>678</v>
      </c>
      <c r="C15" s="32" t="s">
        <v>225</v>
      </c>
      <c r="D15" s="33">
        <v>0</v>
      </c>
      <c r="E15" s="9">
        <v>203261.2</v>
      </c>
      <c r="F15" s="9">
        <v>105010.68</v>
      </c>
      <c r="G15" s="10">
        <v>0.51662924355459861</v>
      </c>
    </row>
    <row r="16" spans="1:7" ht="31.5">
      <c r="A16" s="8" t="s">
        <v>639</v>
      </c>
      <c r="B16" s="31" t="s">
        <v>677</v>
      </c>
      <c r="C16" s="32" t="s">
        <v>225</v>
      </c>
      <c r="D16" s="33">
        <v>0</v>
      </c>
      <c r="E16" s="9">
        <v>1148.53</v>
      </c>
      <c r="F16" s="9">
        <v>305.07</v>
      </c>
      <c r="G16" s="10">
        <v>0.26561778969639455</v>
      </c>
    </row>
    <row r="17" spans="1:7" ht="31.5">
      <c r="A17" s="12" t="s">
        <v>229</v>
      </c>
      <c r="B17" s="25" t="s">
        <v>677</v>
      </c>
      <c r="C17" s="26" t="s">
        <v>226</v>
      </c>
      <c r="D17" s="34">
        <v>0</v>
      </c>
      <c r="E17" s="16">
        <v>1148.53</v>
      </c>
      <c r="F17" s="16">
        <v>305.07</v>
      </c>
      <c r="G17" s="7">
        <v>0.26561778969639455</v>
      </c>
    </row>
    <row r="18" spans="1:7">
      <c r="A18" s="12" t="s">
        <v>545</v>
      </c>
      <c r="B18" s="25" t="s">
        <v>677</v>
      </c>
      <c r="C18" s="26" t="s">
        <v>226</v>
      </c>
      <c r="D18" s="34">
        <v>701</v>
      </c>
      <c r="E18" s="16">
        <v>1148.53</v>
      </c>
      <c r="F18" s="16">
        <v>305.07</v>
      </c>
      <c r="G18" s="7">
        <v>0.26561778969639455</v>
      </c>
    </row>
    <row r="19" spans="1:7">
      <c r="A19" s="8" t="s">
        <v>618</v>
      </c>
      <c r="B19" s="31" t="s">
        <v>676</v>
      </c>
      <c r="C19" s="32" t="s">
        <v>225</v>
      </c>
      <c r="D19" s="33">
        <v>0</v>
      </c>
      <c r="E19" s="9">
        <v>91.27</v>
      </c>
      <c r="F19" s="9">
        <v>0.16</v>
      </c>
      <c r="G19" s="10">
        <v>1.7530404294949053E-3</v>
      </c>
    </row>
    <row r="20" spans="1:7" ht="31.5">
      <c r="A20" s="12" t="s">
        <v>229</v>
      </c>
      <c r="B20" s="25" t="s">
        <v>676</v>
      </c>
      <c r="C20" s="26" t="s">
        <v>226</v>
      </c>
      <c r="D20" s="34">
        <v>0</v>
      </c>
      <c r="E20" s="16">
        <v>91.27</v>
      </c>
      <c r="F20" s="16">
        <v>0.16</v>
      </c>
      <c r="G20" s="7">
        <v>1.7530404294949053E-3</v>
      </c>
    </row>
    <row r="21" spans="1:7">
      <c r="A21" s="12" t="s">
        <v>545</v>
      </c>
      <c r="B21" s="25" t="s">
        <v>676</v>
      </c>
      <c r="C21" s="26" t="s">
        <v>226</v>
      </c>
      <c r="D21" s="34">
        <v>701</v>
      </c>
      <c r="E21" s="16">
        <v>91.27</v>
      </c>
      <c r="F21" s="16">
        <v>0.16</v>
      </c>
      <c r="G21" s="7">
        <v>1.7530404294949053E-3</v>
      </c>
    </row>
    <row r="22" spans="1:7" ht="31.5">
      <c r="A22" s="8" t="s">
        <v>360</v>
      </c>
      <c r="B22" s="31" t="s">
        <v>675</v>
      </c>
      <c r="C22" s="32" t="s">
        <v>225</v>
      </c>
      <c r="D22" s="33">
        <v>0</v>
      </c>
      <c r="E22" s="9">
        <v>11.92</v>
      </c>
      <c r="F22" s="9">
        <v>2.96</v>
      </c>
      <c r="G22" s="10">
        <v>0.24832214765100671</v>
      </c>
    </row>
    <row r="23" spans="1:7" ht="31.5">
      <c r="A23" s="12" t="s">
        <v>229</v>
      </c>
      <c r="B23" s="25" t="s">
        <v>675</v>
      </c>
      <c r="C23" s="26" t="s">
        <v>226</v>
      </c>
      <c r="D23" s="34">
        <v>0</v>
      </c>
      <c r="E23" s="16">
        <v>11.92</v>
      </c>
      <c r="F23" s="16">
        <v>2.96</v>
      </c>
      <c r="G23" s="7">
        <v>0.24832214765100671</v>
      </c>
    </row>
    <row r="24" spans="1:7" ht="31.5">
      <c r="A24" s="12" t="s">
        <v>288</v>
      </c>
      <c r="B24" s="25" t="s">
        <v>675</v>
      </c>
      <c r="C24" s="26" t="s">
        <v>226</v>
      </c>
      <c r="D24" s="34">
        <v>705</v>
      </c>
      <c r="E24" s="16">
        <v>11.92</v>
      </c>
      <c r="F24" s="16">
        <v>2.96</v>
      </c>
      <c r="G24" s="7">
        <v>0.24832214765100671</v>
      </c>
    </row>
    <row r="25" spans="1:7">
      <c r="A25" s="8" t="s">
        <v>358</v>
      </c>
      <c r="B25" s="31" t="s">
        <v>674</v>
      </c>
      <c r="C25" s="32" t="s">
        <v>225</v>
      </c>
      <c r="D25" s="33">
        <v>0</v>
      </c>
      <c r="E25" s="9">
        <v>31462.080000000002</v>
      </c>
      <c r="F25" s="9">
        <v>17089.73</v>
      </c>
      <c r="G25" s="10">
        <v>0.54318500239017886</v>
      </c>
    </row>
    <row r="26" spans="1:7" ht="63">
      <c r="A26" s="12" t="s">
        <v>243</v>
      </c>
      <c r="B26" s="25" t="s">
        <v>674</v>
      </c>
      <c r="C26" s="26" t="s">
        <v>242</v>
      </c>
      <c r="D26" s="34">
        <v>0</v>
      </c>
      <c r="E26" s="16">
        <v>4.97</v>
      </c>
      <c r="F26" s="16">
        <v>0</v>
      </c>
      <c r="G26" s="7">
        <v>0</v>
      </c>
    </row>
    <row r="27" spans="1:7">
      <c r="A27" s="12" t="s">
        <v>545</v>
      </c>
      <c r="B27" s="25" t="s">
        <v>674</v>
      </c>
      <c r="C27" s="26" t="s">
        <v>242</v>
      </c>
      <c r="D27" s="34">
        <v>701</v>
      </c>
      <c r="E27" s="16">
        <v>4.97</v>
      </c>
      <c r="F27" s="16">
        <v>0</v>
      </c>
      <c r="G27" s="7">
        <v>0</v>
      </c>
    </row>
    <row r="28" spans="1:7" ht="31.5">
      <c r="A28" s="12" t="s">
        <v>229</v>
      </c>
      <c r="B28" s="25" t="s">
        <v>674</v>
      </c>
      <c r="C28" s="26" t="s">
        <v>226</v>
      </c>
      <c r="D28" s="34">
        <v>0</v>
      </c>
      <c r="E28" s="16">
        <v>30769.34</v>
      </c>
      <c r="F28" s="16">
        <v>16904.07</v>
      </c>
      <c r="G28" s="7">
        <v>0.54938032469984732</v>
      </c>
    </row>
    <row r="29" spans="1:7">
      <c r="A29" s="12" t="s">
        <v>545</v>
      </c>
      <c r="B29" s="25" t="s">
        <v>674</v>
      </c>
      <c r="C29" s="26" t="s">
        <v>226</v>
      </c>
      <c r="D29" s="34">
        <v>701</v>
      </c>
      <c r="E29" s="16">
        <v>30769.34</v>
      </c>
      <c r="F29" s="16">
        <v>16904.07</v>
      </c>
      <c r="G29" s="7">
        <v>0.54938032469984732</v>
      </c>
    </row>
    <row r="30" spans="1:7">
      <c r="A30" s="12" t="s">
        <v>236</v>
      </c>
      <c r="B30" s="25" t="s">
        <v>674</v>
      </c>
      <c r="C30" s="26" t="s">
        <v>233</v>
      </c>
      <c r="D30" s="34">
        <v>0</v>
      </c>
      <c r="E30" s="16">
        <v>687.77</v>
      </c>
      <c r="F30" s="16">
        <v>185.66</v>
      </c>
      <c r="G30" s="7">
        <v>0.26994489436875702</v>
      </c>
    </row>
    <row r="31" spans="1:7">
      <c r="A31" s="12" t="s">
        <v>545</v>
      </c>
      <c r="B31" s="25" t="s">
        <v>674</v>
      </c>
      <c r="C31" s="26" t="s">
        <v>233</v>
      </c>
      <c r="D31" s="34">
        <v>701</v>
      </c>
      <c r="E31" s="16">
        <v>687.77</v>
      </c>
      <c r="F31" s="16">
        <v>185.66</v>
      </c>
      <c r="G31" s="7">
        <v>0.26994489436875702</v>
      </c>
    </row>
    <row r="32" spans="1:7" ht="63">
      <c r="A32" s="8" t="s">
        <v>673</v>
      </c>
      <c r="B32" s="31" t="s">
        <v>672</v>
      </c>
      <c r="C32" s="32" t="s">
        <v>225</v>
      </c>
      <c r="D32" s="33">
        <v>0</v>
      </c>
      <c r="E32" s="9">
        <v>166739.5</v>
      </c>
      <c r="F32" s="9">
        <v>87369.45</v>
      </c>
      <c r="G32" s="10">
        <v>0.52398771736751037</v>
      </c>
    </row>
    <row r="33" spans="1:7" ht="63">
      <c r="A33" s="12" t="s">
        <v>243</v>
      </c>
      <c r="B33" s="25" t="s">
        <v>672</v>
      </c>
      <c r="C33" s="26" t="s">
        <v>242</v>
      </c>
      <c r="D33" s="34">
        <v>0</v>
      </c>
      <c r="E33" s="16">
        <v>166002</v>
      </c>
      <c r="F33" s="16">
        <v>87217.64</v>
      </c>
      <c r="G33" s="7">
        <v>0.52540113974530422</v>
      </c>
    </row>
    <row r="34" spans="1:7">
      <c r="A34" s="12" t="s">
        <v>545</v>
      </c>
      <c r="B34" s="25" t="s">
        <v>672</v>
      </c>
      <c r="C34" s="26" t="s">
        <v>242</v>
      </c>
      <c r="D34" s="34">
        <v>701</v>
      </c>
      <c r="E34" s="16">
        <v>166002</v>
      </c>
      <c r="F34" s="16">
        <v>87217.64</v>
      </c>
      <c r="G34" s="7">
        <v>0.52540113974530422</v>
      </c>
    </row>
    <row r="35" spans="1:7" ht="31.5">
      <c r="A35" s="12" t="s">
        <v>229</v>
      </c>
      <c r="B35" s="25" t="s">
        <v>672</v>
      </c>
      <c r="C35" s="26" t="s">
        <v>226</v>
      </c>
      <c r="D35" s="34">
        <v>0</v>
      </c>
      <c r="E35" s="16">
        <v>737.5</v>
      </c>
      <c r="F35" s="16">
        <v>151.81</v>
      </c>
      <c r="G35" s="7">
        <v>0.20584406779661019</v>
      </c>
    </row>
    <row r="36" spans="1:7">
      <c r="A36" s="12" t="s">
        <v>545</v>
      </c>
      <c r="B36" s="25" t="s">
        <v>672</v>
      </c>
      <c r="C36" s="26" t="s">
        <v>226</v>
      </c>
      <c r="D36" s="34">
        <v>701</v>
      </c>
      <c r="E36" s="16">
        <v>737.5</v>
      </c>
      <c r="F36" s="16">
        <v>151.81</v>
      </c>
      <c r="G36" s="7">
        <v>0.20584406779661019</v>
      </c>
    </row>
    <row r="37" spans="1:7" ht="78.75">
      <c r="A37" s="8" t="s">
        <v>648</v>
      </c>
      <c r="B37" s="31" t="s">
        <v>671</v>
      </c>
      <c r="C37" s="32" t="s">
        <v>225</v>
      </c>
      <c r="D37" s="33">
        <v>0</v>
      </c>
      <c r="E37" s="9">
        <v>773.3</v>
      </c>
      <c r="F37" s="9">
        <v>0</v>
      </c>
      <c r="G37" s="10">
        <v>0</v>
      </c>
    </row>
    <row r="38" spans="1:7" ht="31.5">
      <c r="A38" s="12" t="s">
        <v>229</v>
      </c>
      <c r="B38" s="25" t="s">
        <v>671</v>
      </c>
      <c r="C38" s="26" t="s">
        <v>226</v>
      </c>
      <c r="D38" s="34">
        <v>0</v>
      </c>
      <c r="E38" s="16">
        <v>773.3</v>
      </c>
      <c r="F38" s="16">
        <v>0</v>
      </c>
      <c r="G38" s="7">
        <v>0</v>
      </c>
    </row>
    <row r="39" spans="1:7">
      <c r="A39" s="12" t="s">
        <v>545</v>
      </c>
      <c r="B39" s="25" t="s">
        <v>671</v>
      </c>
      <c r="C39" s="26" t="s">
        <v>226</v>
      </c>
      <c r="D39" s="34">
        <v>701</v>
      </c>
      <c r="E39" s="16">
        <v>773.3</v>
      </c>
      <c r="F39" s="16">
        <v>0</v>
      </c>
      <c r="G39" s="7">
        <v>0</v>
      </c>
    </row>
    <row r="40" spans="1:7" ht="31.5">
      <c r="A40" s="8" t="s">
        <v>474</v>
      </c>
      <c r="B40" s="31" t="s">
        <v>670</v>
      </c>
      <c r="C40" s="32" t="s">
        <v>225</v>
      </c>
      <c r="D40" s="33">
        <v>0</v>
      </c>
      <c r="E40" s="9">
        <v>3034.6</v>
      </c>
      <c r="F40" s="9">
        <v>243.31</v>
      </c>
      <c r="G40" s="10">
        <v>8.0178606735648847E-2</v>
      </c>
    </row>
    <row r="41" spans="1:7" ht="31.5">
      <c r="A41" s="12" t="s">
        <v>229</v>
      </c>
      <c r="B41" s="25" t="s">
        <v>670</v>
      </c>
      <c r="C41" s="26" t="s">
        <v>226</v>
      </c>
      <c r="D41" s="34">
        <v>0</v>
      </c>
      <c r="E41" s="16">
        <v>3034.6</v>
      </c>
      <c r="F41" s="16">
        <v>243.31</v>
      </c>
      <c r="G41" s="7">
        <v>8.0178606735648847E-2</v>
      </c>
    </row>
    <row r="42" spans="1:7">
      <c r="A42" s="12" t="s">
        <v>545</v>
      </c>
      <c r="B42" s="25" t="s">
        <v>670</v>
      </c>
      <c r="C42" s="26" t="s">
        <v>226</v>
      </c>
      <c r="D42" s="34">
        <v>701</v>
      </c>
      <c r="E42" s="16">
        <v>3034.6</v>
      </c>
      <c r="F42" s="16">
        <v>243.31</v>
      </c>
      <c r="G42" s="7">
        <v>8.0178606735648847E-2</v>
      </c>
    </row>
    <row r="43" spans="1:7" ht="31.5">
      <c r="A43" s="8" t="s">
        <v>669</v>
      </c>
      <c r="B43" s="31" t="s">
        <v>668</v>
      </c>
      <c r="C43" s="32" t="s">
        <v>225</v>
      </c>
      <c r="D43" s="33">
        <v>0</v>
      </c>
      <c r="E43" s="9">
        <v>445412.22</v>
      </c>
      <c r="F43" s="9">
        <v>256079.95</v>
      </c>
      <c r="G43" s="10">
        <v>0.5749279846879819</v>
      </c>
    </row>
    <row r="44" spans="1:7" ht="31.5">
      <c r="A44" s="8" t="s">
        <v>639</v>
      </c>
      <c r="B44" s="31" t="s">
        <v>667</v>
      </c>
      <c r="C44" s="32" t="s">
        <v>225</v>
      </c>
      <c r="D44" s="33">
        <v>0</v>
      </c>
      <c r="E44" s="9">
        <v>2218.7800000000002</v>
      </c>
      <c r="F44" s="9">
        <v>763.69</v>
      </c>
      <c r="G44" s="10">
        <v>0.34419365597310231</v>
      </c>
    </row>
    <row r="45" spans="1:7" ht="31.5">
      <c r="A45" s="12" t="s">
        <v>229</v>
      </c>
      <c r="B45" s="25" t="s">
        <v>667</v>
      </c>
      <c r="C45" s="26" t="s">
        <v>226</v>
      </c>
      <c r="D45" s="34">
        <v>0</v>
      </c>
      <c r="E45" s="16">
        <v>2218.7800000000002</v>
      </c>
      <c r="F45" s="16">
        <v>763.69</v>
      </c>
      <c r="G45" s="7">
        <v>0.34419365597310231</v>
      </c>
    </row>
    <row r="46" spans="1:7">
      <c r="A46" s="12" t="s">
        <v>285</v>
      </c>
      <c r="B46" s="25" t="s">
        <v>667</v>
      </c>
      <c r="C46" s="26" t="s">
        <v>226</v>
      </c>
      <c r="D46" s="34">
        <v>702</v>
      </c>
      <c r="E46" s="16">
        <v>2218.7800000000002</v>
      </c>
      <c r="F46" s="16">
        <v>763.69</v>
      </c>
      <c r="G46" s="7">
        <v>0.34419365597310231</v>
      </c>
    </row>
    <row r="47" spans="1:7">
      <c r="A47" s="8" t="s">
        <v>666</v>
      </c>
      <c r="B47" s="31" t="s">
        <v>665</v>
      </c>
      <c r="C47" s="32" t="s">
        <v>225</v>
      </c>
      <c r="D47" s="33">
        <v>0</v>
      </c>
      <c r="E47" s="9">
        <v>2393.9499999999998</v>
      </c>
      <c r="F47" s="9">
        <v>411.55</v>
      </c>
      <c r="G47" s="10">
        <v>0.17191252950145158</v>
      </c>
    </row>
    <row r="48" spans="1:7" ht="31.5">
      <c r="A48" s="12" t="s">
        <v>229</v>
      </c>
      <c r="B48" s="25" t="s">
        <v>665</v>
      </c>
      <c r="C48" s="26" t="s">
        <v>226</v>
      </c>
      <c r="D48" s="34">
        <v>0</v>
      </c>
      <c r="E48" s="16">
        <v>2393.9499999999998</v>
      </c>
      <c r="F48" s="16">
        <v>411.55</v>
      </c>
      <c r="G48" s="7">
        <v>0.17191252950145158</v>
      </c>
    </row>
    <row r="49" spans="1:7">
      <c r="A49" s="12" t="s">
        <v>285</v>
      </c>
      <c r="B49" s="25" t="s">
        <v>665</v>
      </c>
      <c r="C49" s="26" t="s">
        <v>226</v>
      </c>
      <c r="D49" s="34">
        <v>702</v>
      </c>
      <c r="E49" s="16">
        <v>2393.9499999999998</v>
      </c>
      <c r="F49" s="16">
        <v>411.55</v>
      </c>
      <c r="G49" s="7">
        <v>0.17191252950145158</v>
      </c>
    </row>
    <row r="50" spans="1:7">
      <c r="A50" s="8" t="s">
        <v>618</v>
      </c>
      <c r="B50" s="31" t="s">
        <v>664</v>
      </c>
      <c r="C50" s="32" t="s">
        <v>225</v>
      </c>
      <c r="D50" s="33">
        <v>0</v>
      </c>
      <c r="E50" s="9">
        <v>220.61</v>
      </c>
      <c r="F50" s="9">
        <v>24.12</v>
      </c>
      <c r="G50" s="10">
        <v>0.10933321245637097</v>
      </c>
    </row>
    <row r="51" spans="1:7" ht="31.5">
      <c r="A51" s="12" t="s">
        <v>229</v>
      </c>
      <c r="B51" s="25" t="s">
        <v>664</v>
      </c>
      <c r="C51" s="26" t="s">
        <v>226</v>
      </c>
      <c r="D51" s="34">
        <v>0</v>
      </c>
      <c r="E51" s="16">
        <v>220.61</v>
      </c>
      <c r="F51" s="16">
        <v>24.12</v>
      </c>
      <c r="G51" s="7">
        <v>0.10933321245637097</v>
      </c>
    </row>
    <row r="52" spans="1:7">
      <c r="A52" s="12" t="s">
        <v>285</v>
      </c>
      <c r="B52" s="25" t="s">
        <v>664</v>
      </c>
      <c r="C52" s="26" t="s">
        <v>226</v>
      </c>
      <c r="D52" s="34">
        <v>702</v>
      </c>
      <c r="E52" s="16">
        <v>220.61</v>
      </c>
      <c r="F52" s="16">
        <v>24.12</v>
      </c>
      <c r="G52" s="7">
        <v>0.10933321245637097</v>
      </c>
    </row>
    <row r="53" spans="1:7" ht="31.5">
      <c r="A53" s="8" t="s">
        <v>663</v>
      </c>
      <c r="B53" s="31" t="s">
        <v>662</v>
      </c>
      <c r="C53" s="32" t="s">
        <v>225</v>
      </c>
      <c r="D53" s="33">
        <v>0</v>
      </c>
      <c r="E53" s="9">
        <v>7901.3</v>
      </c>
      <c r="F53" s="9">
        <v>3608.76</v>
      </c>
      <c r="G53" s="10">
        <v>0.45672990520547252</v>
      </c>
    </row>
    <row r="54" spans="1:7" ht="31.5">
      <c r="A54" s="12" t="s">
        <v>229</v>
      </c>
      <c r="B54" s="25" t="s">
        <v>662</v>
      </c>
      <c r="C54" s="26" t="s">
        <v>226</v>
      </c>
      <c r="D54" s="34">
        <v>0</v>
      </c>
      <c r="E54" s="16">
        <v>7901.3</v>
      </c>
      <c r="F54" s="16">
        <v>3608.76</v>
      </c>
      <c r="G54" s="7">
        <v>0.45672990520547252</v>
      </c>
    </row>
    <row r="55" spans="1:7">
      <c r="A55" s="12" t="s">
        <v>285</v>
      </c>
      <c r="B55" s="25" t="s">
        <v>662</v>
      </c>
      <c r="C55" s="26" t="s">
        <v>226</v>
      </c>
      <c r="D55" s="34">
        <v>702</v>
      </c>
      <c r="E55" s="16">
        <v>7901.3</v>
      </c>
      <c r="F55" s="16">
        <v>3608.76</v>
      </c>
      <c r="G55" s="7">
        <v>0.45672990520547252</v>
      </c>
    </row>
    <row r="56" spans="1:7" ht="31.5">
      <c r="A56" s="8" t="s">
        <v>661</v>
      </c>
      <c r="B56" s="31" t="s">
        <v>660</v>
      </c>
      <c r="C56" s="32" t="s">
        <v>225</v>
      </c>
      <c r="D56" s="33">
        <v>0</v>
      </c>
      <c r="E56" s="9">
        <v>100</v>
      </c>
      <c r="F56" s="9">
        <v>0</v>
      </c>
      <c r="G56" s="10">
        <v>0</v>
      </c>
    </row>
    <row r="57" spans="1:7" ht="63">
      <c r="A57" s="12" t="s">
        <v>243</v>
      </c>
      <c r="B57" s="25" t="s">
        <v>660</v>
      </c>
      <c r="C57" s="26" t="s">
        <v>242</v>
      </c>
      <c r="D57" s="34">
        <v>0</v>
      </c>
      <c r="E57" s="16">
        <v>100</v>
      </c>
      <c r="F57" s="16">
        <v>0</v>
      </c>
      <c r="G57" s="7">
        <v>0</v>
      </c>
    </row>
    <row r="58" spans="1:7">
      <c r="A58" s="12" t="s">
        <v>285</v>
      </c>
      <c r="B58" s="25" t="s">
        <v>660</v>
      </c>
      <c r="C58" s="26" t="s">
        <v>242</v>
      </c>
      <c r="D58" s="34">
        <v>702</v>
      </c>
      <c r="E58" s="16">
        <v>100</v>
      </c>
      <c r="F58" s="16">
        <v>0</v>
      </c>
      <c r="G58" s="7">
        <v>0</v>
      </c>
    </row>
    <row r="59" spans="1:7">
      <c r="A59" s="8" t="s">
        <v>659</v>
      </c>
      <c r="B59" s="31" t="s">
        <v>658</v>
      </c>
      <c r="C59" s="32" t="s">
        <v>225</v>
      </c>
      <c r="D59" s="33">
        <v>0</v>
      </c>
      <c r="E59" s="9">
        <v>15</v>
      </c>
      <c r="F59" s="9">
        <v>0</v>
      </c>
      <c r="G59" s="10">
        <v>0</v>
      </c>
    </row>
    <row r="60" spans="1:7" ht="31.5">
      <c r="A60" s="12" t="s">
        <v>229</v>
      </c>
      <c r="B60" s="25" t="s">
        <v>658</v>
      </c>
      <c r="C60" s="26" t="s">
        <v>226</v>
      </c>
      <c r="D60" s="34">
        <v>0</v>
      </c>
      <c r="E60" s="16">
        <v>15</v>
      </c>
      <c r="F60" s="16">
        <v>0</v>
      </c>
      <c r="G60" s="7">
        <v>0</v>
      </c>
    </row>
    <row r="61" spans="1:7">
      <c r="A61" s="12" t="s">
        <v>285</v>
      </c>
      <c r="B61" s="25" t="s">
        <v>658</v>
      </c>
      <c r="C61" s="26" t="s">
        <v>226</v>
      </c>
      <c r="D61" s="34">
        <v>702</v>
      </c>
      <c r="E61" s="16">
        <v>15</v>
      </c>
      <c r="F61" s="16">
        <v>0</v>
      </c>
      <c r="G61" s="7">
        <v>0</v>
      </c>
    </row>
    <row r="62" spans="1:7" ht="31.5">
      <c r="A62" s="8" t="s">
        <v>657</v>
      </c>
      <c r="B62" s="31" t="s">
        <v>656</v>
      </c>
      <c r="C62" s="32" t="s">
        <v>225</v>
      </c>
      <c r="D62" s="33">
        <v>0</v>
      </c>
      <c r="E62" s="9">
        <v>227.5</v>
      </c>
      <c r="F62" s="9">
        <v>227.5</v>
      </c>
      <c r="G62" s="10">
        <v>1</v>
      </c>
    </row>
    <row r="63" spans="1:7" ht="31.5">
      <c r="A63" s="12" t="s">
        <v>229</v>
      </c>
      <c r="B63" s="25" t="s">
        <v>656</v>
      </c>
      <c r="C63" s="26" t="s">
        <v>226</v>
      </c>
      <c r="D63" s="34">
        <v>0</v>
      </c>
      <c r="E63" s="16">
        <v>227.5</v>
      </c>
      <c r="F63" s="16">
        <v>227.5</v>
      </c>
      <c r="G63" s="7">
        <v>1</v>
      </c>
    </row>
    <row r="64" spans="1:7">
      <c r="A64" s="12" t="s">
        <v>285</v>
      </c>
      <c r="B64" s="25" t="s">
        <v>656</v>
      </c>
      <c r="C64" s="26" t="s">
        <v>226</v>
      </c>
      <c r="D64" s="34">
        <v>702</v>
      </c>
      <c r="E64" s="16">
        <v>227.5</v>
      </c>
      <c r="F64" s="16">
        <v>227.5</v>
      </c>
      <c r="G64" s="7">
        <v>1</v>
      </c>
    </row>
    <row r="65" spans="1:7" ht="31.5">
      <c r="A65" s="8" t="s">
        <v>360</v>
      </c>
      <c r="B65" s="31" t="s">
        <v>655</v>
      </c>
      <c r="C65" s="32" t="s">
        <v>225</v>
      </c>
      <c r="D65" s="33">
        <v>0</v>
      </c>
      <c r="E65" s="9">
        <v>51.33</v>
      </c>
      <c r="F65" s="9">
        <v>31.35</v>
      </c>
      <c r="G65" s="10">
        <v>0.61075394506136771</v>
      </c>
    </row>
    <row r="66" spans="1:7" ht="31.5">
      <c r="A66" s="12" t="s">
        <v>229</v>
      </c>
      <c r="B66" s="25" t="s">
        <v>655</v>
      </c>
      <c r="C66" s="26" t="s">
        <v>226</v>
      </c>
      <c r="D66" s="34">
        <v>0</v>
      </c>
      <c r="E66" s="16">
        <v>51.33</v>
      </c>
      <c r="F66" s="16">
        <v>31.35</v>
      </c>
      <c r="G66" s="7">
        <v>0.61075394506136771</v>
      </c>
    </row>
    <row r="67" spans="1:7" ht="31.5">
      <c r="A67" s="12" t="s">
        <v>288</v>
      </c>
      <c r="B67" s="25" t="s">
        <v>655</v>
      </c>
      <c r="C67" s="26" t="s">
        <v>226</v>
      </c>
      <c r="D67" s="34">
        <v>705</v>
      </c>
      <c r="E67" s="16">
        <v>51.33</v>
      </c>
      <c r="F67" s="16">
        <v>31.35</v>
      </c>
      <c r="G67" s="7">
        <v>0.61075394506136771</v>
      </c>
    </row>
    <row r="68" spans="1:7">
      <c r="A68" s="8" t="s">
        <v>358</v>
      </c>
      <c r="B68" s="31" t="s">
        <v>654</v>
      </c>
      <c r="C68" s="32" t="s">
        <v>225</v>
      </c>
      <c r="D68" s="33">
        <v>0</v>
      </c>
      <c r="E68" s="9">
        <v>34734.86</v>
      </c>
      <c r="F68" s="9">
        <v>16923.650000000001</v>
      </c>
      <c r="G68" s="10">
        <v>0.48722378613300876</v>
      </c>
    </row>
    <row r="69" spans="1:7" ht="63">
      <c r="A69" s="12" t="s">
        <v>243</v>
      </c>
      <c r="B69" s="25" t="s">
        <v>654</v>
      </c>
      <c r="C69" s="26" t="s">
        <v>242</v>
      </c>
      <c r="D69" s="34">
        <v>0</v>
      </c>
      <c r="E69" s="16">
        <v>44.31</v>
      </c>
      <c r="F69" s="16">
        <v>28.98</v>
      </c>
      <c r="G69" s="7">
        <v>0.65402843601895733</v>
      </c>
    </row>
    <row r="70" spans="1:7">
      <c r="A70" s="12" t="s">
        <v>285</v>
      </c>
      <c r="B70" s="25" t="s">
        <v>654</v>
      </c>
      <c r="C70" s="26" t="s">
        <v>242</v>
      </c>
      <c r="D70" s="34">
        <v>702</v>
      </c>
      <c r="E70" s="16">
        <v>44.31</v>
      </c>
      <c r="F70" s="16">
        <v>28.98</v>
      </c>
      <c r="G70" s="7">
        <v>0.65402843601895733</v>
      </c>
    </row>
    <row r="71" spans="1:7" ht="31.5">
      <c r="A71" s="12" t="s">
        <v>229</v>
      </c>
      <c r="B71" s="25" t="s">
        <v>654</v>
      </c>
      <c r="C71" s="26" t="s">
        <v>226</v>
      </c>
      <c r="D71" s="34">
        <v>0</v>
      </c>
      <c r="E71" s="16">
        <v>28351.39</v>
      </c>
      <c r="F71" s="16">
        <v>15498.01</v>
      </c>
      <c r="G71" s="7">
        <v>0.54664021764012283</v>
      </c>
    </row>
    <row r="72" spans="1:7">
      <c r="A72" s="12" t="s">
        <v>285</v>
      </c>
      <c r="B72" s="25" t="s">
        <v>654</v>
      </c>
      <c r="C72" s="26" t="s">
        <v>226</v>
      </c>
      <c r="D72" s="34">
        <v>702</v>
      </c>
      <c r="E72" s="16">
        <v>28351.39</v>
      </c>
      <c r="F72" s="16">
        <v>15498.01</v>
      </c>
      <c r="G72" s="7">
        <v>0.54664021764012283</v>
      </c>
    </row>
    <row r="73" spans="1:7" ht="31.5">
      <c r="A73" s="12" t="s">
        <v>464</v>
      </c>
      <c r="B73" s="25" t="s">
        <v>654</v>
      </c>
      <c r="C73" s="26" t="s">
        <v>462</v>
      </c>
      <c r="D73" s="34">
        <v>0</v>
      </c>
      <c r="E73" s="16">
        <v>4049.36</v>
      </c>
      <c r="F73" s="16">
        <v>780.26</v>
      </c>
      <c r="G73" s="7">
        <v>0.19268723946500188</v>
      </c>
    </row>
    <row r="74" spans="1:7">
      <c r="A74" s="12" t="s">
        <v>285</v>
      </c>
      <c r="B74" s="25" t="s">
        <v>654</v>
      </c>
      <c r="C74" s="26" t="s">
        <v>462</v>
      </c>
      <c r="D74" s="34">
        <v>702</v>
      </c>
      <c r="E74" s="16">
        <v>4049.36</v>
      </c>
      <c r="F74" s="16">
        <v>780.26</v>
      </c>
      <c r="G74" s="7">
        <v>0.19268723946500188</v>
      </c>
    </row>
    <row r="75" spans="1:7">
      <c r="A75" s="12" t="s">
        <v>236</v>
      </c>
      <c r="B75" s="25" t="s">
        <v>654</v>
      </c>
      <c r="C75" s="26" t="s">
        <v>233</v>
      </c>
      <c r="D75" s="34">
        <v>0</v>
      </c>
      <c r="E75" s="16">
        <v>2289.8000000000002</v>
      </c>
      <c r="F75" s="16">
        <v>616.4</v>
      </c>
      <c r="G75" s="7">
        <v>0.26919381605380377</v>
      </c>
    </row>
    <row r="76" spans="1:7">
      <c r="A76" s="12" t="s">
        <v>285</v>
      </c>
      <c r="B76" s="25" t="s">
        <v>654</v>
      </c>
      <c r="C76" s="26" t="s">
        <v>233</v>
      </c>
      <c r="D76" s="34">
        <v>702</v>
      </c>
      <c r="E76" s="16">
        <v>2289.8000000000002</v>
      </c>
      <c r="F76" s="16">
        <v>616.4</v>
      </c>
      <c r="G76" s="7">
        <v>0.26919381605380377</v>
      </c>
    </row>
    <row r="77" spans="1:7" ht="94.5">
      <c r="A77" s="8" t="s">
        <v>653</v>
      </c>
      <c r="B77" s="31" t="s">
        <v>652</v>
      </c>
      <c r="C77" s="32" t="s">
        <v>225</v>
      </c>
      <c r="D77" s="33">
        <v>0</v>
      </c>
      <c r="E77" s="9">
        <v>379621.5</v>
      </c>
      <c r="F77" s="9">
        <v>231216.31</v>
      </c>
      <c r="G77" s="10">
        <v>0.60907064009809775</v>
      </c>
    </row>
    <row r="78" spans="1:7" ht="63">
      <c r="A78" s="12" t="s">
        <v>243</v>
      </c>
      <c r="B78" s="25" t="s">
        <v>652</v>
      </c>
      <c r="C78" s="26" t="s">
        <v>242</v>
      </c>
      <c r="D78" s="34">
        <v>0</v>
      </c>
      <c r="E78" s="16">
        <v>373498.5</v>
      </c>
      <c r="F78" s="16">
        <v>227309.03</v>
      </c>
      <c r="G78" s="7">
        <v>0.60859422460866641</v>
      </c>
    </row>
    <row r="79" spans="1:7">
      <c r="A79" s="12" t="s">
        <v>285</v>
      </c>
      <c r="B79" s="25" t="s">
        <v>652</v>
      </c>
      <c r="C79" s="26" t="s">
        <v>242</v>
      </c>
      <c r="D79" s="34">
        <v>702</v>
      </c>
      <c r="E79" s="16">
        <v>373498.5</v>
      </c>
      <c r="F79" s="16">
        <v>227309.03</v>
      </c>
      <c r="G79" s="7">
        <v>0.60859422460866641</v>
      </c>
    </row>
    <row r="80" spans="1:7" ht="31.5">
      <c r="A80" s="12" t="s">
        <v>229</v>
      </c>
      <c r="B80" s="25" t="s">
        <v>652</v>
      </c>
      <c r="C80" s="26" t="s">
        <v>226</v>
      </c>
      <c r="D80" s="34">
        <v>0</v>
      </c>
      <c r="E80" s="16">
        <v>6123</v>
      </c>
      <c r="F80" s="16">
        <v>3907.28</v>
      </c>
      <c r="G80" s="7">
        <v>0.63813163481953294</v>
      </c>
    </row>
    <row r="81" spans="1:7">
      <c r="A81" s="12" t="s">
        <v>285</v>
      </c>
      <c r="B81" s="25" t="s">
        <v>652</v>
      </c>
      <c r="C81" s="26" t="s">
        <v>226</v>
      </c>
      <c r="D81" s="34">
        <v>702</v>
      </c>
      <c r="E81" s="16">
        <v>6123</v>
      </c>
      <c r="F81" s="16">
        <v>3907.28</v>
      </c>
      <c r="G81" s="7">
        <v>0.63813163481953294</v>
      </c>
    </row>
    <row r="82" spans="1:7" ht="47.25">
      <c r="A82" s="8" t="s">
        <v>651</v>
      </c>
      <c r="B82" s="31" t="s">
        <v>649</v>
      </c>
      <c r="C82" s="32" t="s">
        <v>225</v>
      </c>
      <c r="D82" s="33">
        <v>0</v>
      </c>
      <c r="E82" s="9">
        <v>15269.4</v>
      </c>
      <c r="F82" s="9">
        <v>2697.33</v>
      </c>
      <c r="G82" s="10">
        <v>0.17664937718574403</v>
      </c>
    </row>
    <row r="83" spans="1:7" ht="31.5">
      <c r="A83" s="12" t="s">
        <v>229</v>
      </c>
      <c r="B83" s="25" t="s">
        <v>649</v>
      </c>
      <c r="C83" s="26" t="s">
        <v>226</v>
      </c>
      <c r="D83" s="34">
        <v>0</v>
      </c>
      <c r="E83" s="16">
        <v>15269.4</v>
      </c>
      <c r="F83" s="16">
        <v>2697.33</v>
      </c>
      <c r="G83" s="7">
        <v>0.17664937718574403</v>
      </c>
    </row>
    <row r="84" spans="1:7">
      <c r="A84" s="12" t="s">
        <v>650</v>
      </c>
      <c r="B84" s="25" t="s">
        <v>649</v>
      </c>
      <c r="C84" s="26" t="s">
        <v>226</v>
      </c>
      <c r="D84" s="34">
        <v>1004</v>
      </c>
      <c r="E84" s="16">
        <v>15269.4</v>
      </c>
      <c r="F84" s="16">
        <v>2697.33</v>
      </c>
      <c r="G84" s="7">
        <v>0.17664937718574403</v>
      </c>
    </row>
    <row r="85" spans="1:7" ht="78.75">
      <c r="A85" s="8" t="s">
        <v>648</v>
      </c>
      <c r="B85" s="31" t="s">
        <v>647</v>
      </c>
      <c r="C85" s="32" t="s">
        <v>225</v>
      </c>
      <c r="D85" s="33">
        <v>0</v>
      </c>
      <c r="E85" s="9">
        <v>665.1</v>
      </c>
      <c r="F85" s="9">
        <v>0</v>
      </c>
      <c r="G85" s="10">
        <v>0</v>
      </c>
    </row>
    <row r="86" spans="1:7" ht="31.5">
      <c r="A86" s="12" t="s">
        <v>229</v>
      </c>
      <c r="B86" s="25" t="s">
        <v>647</v>
      </c>
      <c r="C86" s="26" t="s">
        <v>226</v>
      </c>
      <c r="D86" s="34">
        <v>0</v>
      </c>
      <c r="E86" s="16">
        <v>665.1</v>
      </c>
      <c r="F86" s="16">
        <v>0</v>
      </c>
      <c r="G86" s="7">
        <v>0</v>
      </c>
    </row>
    <row r="87" spans="1:7">
      <c r="A87" s="12" t="s">
        <v>285</v>
      </c>
      <c r="B87" s="25" t="s">
        <v>647</v>
      </c>
      <c r="C87" s="26" t="s">
        <v>226</v>
      </c>
      <c r="D87" s="34">
        <v>702</v>
      </c>
      <c r="E87" s="16">
        <v>665.1</v>
      </c>
      <c r="F87" s="16">
        <v>0</v>
      </c>
      <c r="G87" s="7">
        <v>0</v>
      </c>
    </row>
    <row r="88" spans="1:7" ht="31.5">
      <c r="A88" s="8" t="s">
        <v>474</v>
      </c>
      <c r="B88" s="31" t="s">
        <v>646</v>
      </c>
      <c r="C88" s="32" t="s">
        <v>225</v>
      </c>
      <c r="D88" s="33">
        <v>0</v>
      </c>
      <c r="E88" s="9">
        <v>1777.89</v>
      </c>
      <c r="F88" s="9">
        <v>175.69</v>
      </c>
      <c r="G88" s="10">
        <v>9.8819387026193958E-2</v>
      </c>
    </row>
    <row r="89" spans="1:7" ht="31.5">
      <c r="A89" s="12" t="s">
        <v>229</v>
      </c>
      <c r="B89" s="25" t="s">
        <v>646</v>
      </c>
      <c r="C89" s="26" t="s">
        <v>226</v>
      </c>
      <c r="D89" s="34">
        <v>0</v>
      </c>
      <c r="E89" s="16">
        <v>1777.89</v>
      </c>
      <c r="F89" s="16">
        <v>175.69</v>
      </c>
      <c r="G89" s="7">
        <v>9.8819387026193958E-2</v>
      </c>
    </row>
    <row r="90" spans="1:7">
      <c r="A90" s="12" t="s">
        <v>285</v>
      </c>
      <c r="B90" s="25" t="s">
        <v>646</v>
      </c>
      <c r="C90" s="26" t="s">
        <v>226</v>
      </c>
      <c r="D90" s="34">
        <v>702</v>
      </c>
      <c r="E90" s="16">
        <v>1777.89</v>
      </c>
      <c r="F90" s="16">
        <v>175.69</v>
      </c>
      <c r="G90" s="7">
        <v>9.8819387026193958E-2</v>
      </c>
    </row>
    <row r="91" spans="1:7" ht="47.25">
      <c r="A91" s="8" t="s">
        <v>645</v>
      </c>
      <c r="B91" s="31" t="s">
        <v>644</v>
      </c>
      <c r="C91" s="32" t="s">
        <v>225</v>
      </c>
      <c r="D91" s="33">
        <v>0</v>
      </c>
      <c r="E91" s="9">
        <v>30</v>
      </c>
      <c r="F91" s="9">
        <v>0</v>
      </c>
      <c r="G91" s="10">
        <v>0</v>
      </c>
    </row>
    <row r="92" spans="1:7" ht="31.5">
      <c r="A92" s="12" t="s">
        <v>229</v>
      </c>
      <c r="B92" s="25" t="s">
        <v>644</v>
      </c>
      <c r="C92" s="26" t="s">
        <v>226</v>
      </c>
      <c r="D92" s="34">
        <v>0</v>
      </c>
      <c r="E92" s="16">
        <v>30</v>
      </c>
      <c r="F92" s="16">
        <v>0</v>
      </c>
      <c r="G92" s="7">
        <v>0</v>
      </c>
    </row>
    <row r="93" spans="1:7">
      <c r="A93" s="12" t="s">
        <v>285</v>
      </c>
      <c r="B93" s="25" t="s">
        <v>644</v>
      </c>
      <c r="C93" s="26" t="s">
        <v>226</v>
      </c>
      <c r="D93" s="34">
        <v>702</v>
      </c>
      <c r="E93" s="16">
        <v>30</v>
      </c>
      <c r="F93" s="16">
        <v>0</v>
      </c>
      <c r="G93" s="7">
        <v>0</v>
      </c>
    </row>
    <row r="94" spans="1:7" ht="47.25">
      <c r="A94" s="8" t="s">
        <v>643</v>
      </c>
      <c r="B94" s="31" t="s">
        <v>642</v>
      </c>
      <c r="C94" s="32" t="s">
        <v>225</v>
      </c>
      <c r="D94" s="33">
        <v>0</v>
      </c>
      <c r="E94" s="9">
        <v>185</v>
      </c>
      <c r="F94" s="9">
        <v>0</v>
      </c>
      <c r="G94" s="10">
        <v>0</v>
      </c>
    </row>
    <row r="95" spans="1:7" ht="31.5">
      <c r="A95" s="12" t="s">
        <v>229</v>
      </c>
      <c r="B95" s="25" t="s">
        <v>642</v>
      </c>
      <c r="C95" s="26" t="s">
        <v>226</v>
      </c>
      <c r="D95" s="34">
        <v>0</v>
      </c>
      <c r="E95" s="16">
        <v>185</v>
      </c>
      <c r="F95" s="16">
        <v>0</v>
      </c>
      <c r="G95" s="7">
        <v>0</v>
      </c>
    </row>
    <row r="96" spans="1:7">
      <c r="A96" s="12" t="s">
        <v>285</v>
      </c>
      <c r="B96" s="25" t="s">
        <v>642</v>
      </c>
      <c r="C96" s="26" t="s">
        <v>226</v>
      </c>
      <c r="D96" s="34">
        <v>702</v>
      </c>
      <c r="E96" s="16">
        <v>185</v>
      </c>
      <c r="F96" s="16">
        <v>0</v>
      </c>
      <c r="G96" s="7">
        <v>0</v>
      </c>
    </row>
    <row r="97" spans="1:7" ht="31.5">
      <c r="A97" s="8" t="s">
        <v>641</v>
      </c>
      <c r="B97" s="31" t="s">
        <v>640</v>
      </c>
      <c r="C97" s="32" t="s">
        <v>225</v>
      </c>
      <c r="D97" s="33">
        <v>0</v>
      </c>
      <c r="E97" s="9">
        <v>41108.82</v>
      </c>
      <c r="F97" s="9">
        <v>20597.04</v>
      </c>
      <c r="G97" s="10">
        <v>0.50103700373788396</v>
      </c>
    </row>
    <row r="98" spans="1:7" ht="31.5">
      <c r="A98" s="8" t="s">
        <v>639</v>
      </c>
      <c r="B98" s="31" t="s">
        <v>638</v>
      </c>
      <c r="C98" s="32" t="s">
        <v>225</v>
      </c>
      <c r="D98" s="33">
        <v>0</v>
      </c>
      <c r="E98" s="9">
        <v>142.35</v>
      </c>
      <c r="F98" s="9">
        <v>21.23</v>
      </c>
      <c r="G98" s="10">
        <v>0.14913944502985599</v>
      </c>
    </row>
    <row r="99" spans="1:7" ht="31.5">
      <c r="A99" s="12" t="s">
        <v>229</v>
      </c>
      <c r="B99" s="25" t="s">
        <v>638</v>
      </c>
      <c r="C99" s="26" t="s">
        <v>226</v>
      </c>
      <c r="D99" s="34">
        <v>0</v>
      </c>
      <c r="E99" s="16">
        <v>142.35</v>
      </c>
      <c r="F99" s="16">
        <v>21.23</v>
      </c>
      <c r="G99" s="7">
        <v>0.14913944502985599</v>
      </c>
    </row>
    <row r="100" spans="1:7">
      <c r="A100" s="12" t="s">
        <v>284</v>
      </c>
      <c r="B100" s="25" t="s">
        <v>638</v>
      </c>
      <c r="C100" s="26" t="s">
        <v>226</v>
      </c>
      <c r="D100" s="34">
        <v>703</v>
      </c>
      <c r="E100" s="16">
        <v>142.35</v>
      </c>
      <c r="F100" s="16">
        <v>21.23</v>
      </c>
      <c r="G100" s="7">
        <v>0.14913944502985599</v>
      </c>
    </row>
    <row r="101" spans="1:7">
      <c r="A101" s="8" t="s">
        <v>618</v>
      </c>
      <c r="B101" s="31" t="s">
        <v>637</v>
      </c>
      <c r="C101" s="32" t="s">
        <v>225</v>
      </c>
      <c r="D101" s="33">
        <v>0</v>
      </c>
      <c r="E101" s="9">
        <v>15</v>
      </c>
      <c r="F101" s="9">
        <v>0</v>
      </c>
      <c r="G101" s="10">
        <v>0</v>
      </c>
    </row>
    <row r="102" spans="1:7" ht="31.5">
      <c r="A102" s="12" t="s">
        <v>229</v>
      </c>
      <c r="B102" s="25" t="s">
        <v>637</v>
      </c>
      <c r="C102" s="26" t="s">
        <v>226</v>
      </c>
      <c r="D102" s="34">
        <v>0</v>
      </c>
      <c r="E102" s="16">
        <v>15</v>
      </c>
      <c r="F102" s="16">
        <v>0</v>
      </c>
      <c r="G102" s="7">
        <v>0</v>
      </c>
    </row>
    <row r="103" spans="1:7">
      <c r="A103" s="12" t="s">
        <v>284</v>
      </c>
      <c r="B103" s="25" t="s">
        <v>637</v>
      </c>
      <c r="C103" s="26" t="s">
        <v>226</v>
      </c>
      <c r="D103" s="34">
        <v>703</v>
      </c>
      <c r="E103" s="16">
        <v>15</v>
      </c>
      <c r="F103" s="16">
        <v>0</v>
      </c>
      <c r="G103" s="7">
        <v>0</v>
      </c>
    </row>
    <row r="104" spans="1:7">
      <c r="A104" s="8" t="s">
        <v>358</v>
      </c>
      <c r="B104" s="31" t="s">
        <v>636</v>
      </c>
      <c r="C104" s="32" t="s">
        <v>225</v>
      </c>
      <c r="D104" s="33">
        <v>0</v>
      </c>
      <c r="E104" s="9">
        <v>39740.47</v>
      </c>
      <c r="F104" s="9">
        <v>20575.82</v>
      </c>
      <c r="G104" s="10">
        <v>0.51775482272856865</v>
      </c>
    </row>
    <row r="105" spans="1:7" ht="63">
      <c r="A105" s="12" t="s">
        <v>243</v>
      </c>
      <c r="B105" s="25" t="s">
        <v>636</v>
      </c>
      <c r="C105" s="26" t="s">
        <v>242</v>
      </c>
      <c r="D105" s="34">
        <v>0</v>
      </c>
      <c r="E105" s="16">
        <v>36766.269999999997</v>
      </c>
      <c r="F105" s="16">
        <v>18883.54</v>
      </c>
      <c r="G105" s="7">
        <v>0.51361043695757014</v>
      </c>
    </row>
    <row r="106" spans="1:7">
      <c r="A106" s="12" t="s">
        <v>284</v>
      </c>
      <c r="B106" s="25" t="s">
        <v>636</v>
      </c>
      <c r="C106" s="26" t="s">
        <v>242</v>
      </c>
      <c r="D106" s="34">
        <v>703</v>
      </c>
      <c r="E106" s="16">
        <v>36766.269999999997</v>
      </c>
      <c r="F106" s="16">
        <v>18883.54</v>
      </c>
      <c r="G106" s="7">
        <v>0.51361043695757014</v>
      </c>
    </row>
    <row r="107" spans="1:7" ht="31.5">
      <c r="A107" s="12" t="s">
        <v>229</v>
      </c>
      <c r="B107" s="25" t="s">
        <v>636</v>
      </c>
      <c r="C107" s="26" t="s">
        <v>226</v>
      </c>
      <c r="D107" s="34">
        <v>0</v>
      </c>
      <c r="E107" s="16">
        <v>2627.79</v>
      </c>
      <c r="F107" s="16">
        <v>1605.64</v>
      </c>
      <c r="G107" s="7">
        <v>0.6110229508446261</v>
      </c>
    </row>
    <row r="108" spans="1:7">
      <c r="A108" s="12" t="s">
        <v>284</v>
      </c>
      <c r="B108" s="25" t="s">
        <v>636</v>
      </c>
      <c r="C108" s="26" t="s">
        <v>226</v>
      </c>
      <c r="D108" s="34">
        <v>703</v>
      </c>
      <c r="E108" s="16">
        <v>2627.79</v>
      </c>
      <c r="F108" s="16">
        <v>1605.64</v>
      </c>
      <c r="G108" s="7">
        <v>0.6110229508446261</v>
      </c>
    </row>
    <row r="109" spans="1:7">
      <c r="A109" s="12" t="s">
        <v>236</v>
      </c>
      <c r="B109" s="25" t="s">
        <v>636</v>
      </c>
      <c r="C109" s="26" t="s">
        <v>233</v>
      </c>
      <c r="D109" s="34">
        <v>0</v>
      </c>
      <c r="E109" s="16">
        <v>346.41</v>
      </c>
      <c r="F109" s="16">
        <v>86.64</v>
      </c>
      <c r="G109" s="7">
        <v>0.2501082532259461</v>
      </c>
    </row>
    <row r="110" spans="1:7">
      <c r="A110" s="12" t="s">
        <v>284</v>
      </c>
      <c r="B110" s="25" t="s">
        <v>636</v>
      </c>
      <c r="C110" s="26" t="s">
        <v>233</v>
      </c>
      <c r="D110" s="34">
        <v>703</v>
      </c>
      <c r="E110" s="16">
        <v>346.41</v>
      </c>
      <c r="F110" s="16">
        <v>86.64</v>
      </c>
      <c r="G110" s="7">
        <v>0.2501082532259461</v>
      </c>
    </row>
    <row r="111" spans="1:7" ht="31.5">
      <c r="A111" s="8" t="s">
        <v>474</v>
      </c>
      <c r="B111" s="31" t="s">
        <v>635</v>
      </c>
      <c r="C111" s="32" t="s">
        <v>225</v>
      </c>
      <c r="D111" s="33">
        <v>0</v>
      </c>
      <c r="E111" s="9">
        <v>1211</v>
      </c>
      <c r="F111" s="9">
        <v>0</v>
      </c>
      <c r="G111" s="10">
        <v>0</v>
      </c>
    </row>
    <row r="112" spans="1:7" ht="31.5">
      <c r="A112" s="12" t="s">
        <v>229</v>
      </c>
      <c r="B112" s="25" t="s">
        <v>635</v>
      </c>
      <c r="C112" s="26" t="s">
        <v>226</v>
      </c>
      <c r="D112" s="34">
        <v>0</v>
      </c>
      <c r="E112" s="16">
        <v>1211</v>
      </c>
      <c r="F112" s="16">
        <v>0</v>
      </c>
      <c r="G112" s="7">
        <v>0</v>
      </c>
    </row>
    <row r="113" spans="1:7">
      <c r="A113" s="12" t="s">
        <v>284</v>
      </c>
      <c r="B113" s="25" t="s">
        <v>635</v>
      </c>
      <c r="C113" s="26" t="s">
        <v>226</v>
      </c>
      <c r="D113" s="34">
        <v>703</v>
      </c>
      <c r="E113" s="16">
        <v>1211</v>
      </c>
      <c r="F113" s="16">
        <v>0</v>
      </c>
      <c r="G113" s="7">
        <v>0</v>
      </c>
    </row>
    <row r="114" spans="1:7" ht="47.25">
      <c r="A114" s="8" t="s">
        <v>634</v>
      </c>
      <c r="B114" s="31" t="s">
        <v>633</v>
      </c>
      <c r="C114" s="32" t="s">
        <v>225</v>
      </c>
      <c r="D114" s="33">
        <v>0</v>
      </c>
      <c r="E114" s="9">
        <v>14791.21</v>
      </c>
      <c r="F114" s="9">
        <v>7916.19</v>
      </c>
      <c r="G114" s="10">
        <v>0.53519556547435942</v>
      </c>
    </row>
    <row r="115" spans="1:7" ht="31.5">
      <c r="A115" s="8" t="s">
        <v>632</v>
      </c>
      <c r="B115" s="31" t="s">
        <v>631</v>
      </c>
      <c r="C115" s="32" t="s">
        <v>225</v>
      </c>
      <c r="D115" s="33">
        <v>0</v>
      </c>
      <c r="E115" s="9">
        <v>10942.89</v>
      </c>
      <c r="F115" s="9">
        <v>6571.4</v>
      </c>
      <c r="G115" s="10">
        <v>0.60051777912416193</v>
      </c>
    </row>
    <row r="116" spans="1:7" ht="31.5">
      <c r="A116" s="8" t="s">
        <v>360</v>
      </c>
      <c r="B116" s="31" t="s">
        <v>630</v>
      </c>
      <c r="C116" s="32" t="s">
        <v>225</v>
      </c>
      <c r="D116" s="33">
        <v>0</v>
      </c>
      <c r="E116" s="9">
        <v>2.96</v>
      </c>
      <c r="F116" s="9">
        <v>2.96</v>
      </c>
      <c r="G116" s="10">
        <v>1</v>
      </c>
    </row>
    <row r="117" spans="1:7" ht="31.5">
      <c r="A117" s="12" t="s">
        <v>229</v>
      </c>
      <c r="B117" s="25" t="s">
        <v>630</v>
      </c>
      <c r="C117" s="26" t="s">
        <v>226</v>
      </c>
      <c r="D117" s="34">
        <v>0</v>
      </c>
      <c r="E117" s="16">
        <v>2.96</v>
      </c>
      <c r="F117" s="16">
        <v>2.96</v>
      </c>
      <c r="G117" s="7">
        <v>1</v>
      </c>
    </row>
    <row r="118" spans="1:7" ht="31.5">
      <c r="A118" s="12" t="s">
        <v>288</v>
      </c>
      <c r="B118" s="25" t="s">
        <v>630</v>
      </c>
      <c r="C118" s="26" t="s">
        <v>226</v>
      </c>
      <c r="D118" s="34">
        <v>705</v>
      </c>
      <c r="E118" s="16">
        <v>2.96</v>
      </c>
      <c r="F118" s="16">
        <v>2.96</v>
      </c>
      <c r="G118" s="7">
        <v>1</v>
      </c>
    </row>
    <row r="119" spans="1:7" ht="31.5">
      <c r="A119" s="8" t="s">
        <v>420</v>
      </c>
      <c r="B119" s="31" t="s">
        <v>629</v>
      </c>
      <c r="C119" s="32" t="s">
        <v>225</v>
      </c>
      <c r="D119" s="33">
        <v>0</v>
      </c>
      <c r="E119" s="9">
        <v>2939.86</v>
      </c>
      <c r="F119" s="9">
        <v>1678.61</v>
      </c>
      <c r="G119" s="10">
        <v>0.57098297197825743</v>
      </c>
    </row>
    <row r="120" spans="1:7" ht="63">
      <c r="A120" s="12" t="s">
        <v>243</v>
      </c>
      <c r="B120" s="25" t="s">
        <v>629</v>
      </c>
      <c r="C120" s="26" t="s">
        <v>242</v>
      </c>
      <c r="D120" s="34">
        <v>0</v>
      </c>
      <c r="E120" s="16">
        <v>2527.11</v>
      </c>
      <c r="F120" s="16">
        <v>1508.44</v>
      </c>
      <c r="G120" s="7">
        <v>0.59690318189552494</v>
      </c>
    </row>
    <row r="121" spans="1:7">
      <c r="A121" s="12" t="s">
        <v>389</v>
      </c>
      <c r="B121" s="25" t="s">
        <v>629</v>
      </c>
      <c r="C121" s="26" t="s">
        <v>242</v>
      </c>
      <c r="D121" s="34">
        <v>709</v>
      </c>
      <c r="E121" s="16">
        <v>2527.11</v>
      </c>
      <c r="F121" s="16">
        <v>1508.44</v>
      </c>
      <c r="G121" s="7">
        <v>0.59690318189552494</v>
      </c>
    </row>
    <row r="122" spans="1:7" ht="31.5">
      <c r="A122" s="12" t="s">
        <v>229</v>
      </c>
      <c r="B122" s="25" t="s">
        <v>629</v>
      </c>
      <c r="C122" s="26" t="s">
        <v>226</v>
      </c>
      <c r="D122" s="34">
        <v>0</v>
      </c>
      <c r="E122" s="16">
        <v>366.13</v>
      </c>
      <c r="F122" s="16">
        <v>128.63</v>
      </c>
      <c r="G122" s="7">
        <v>0.35132330046704724</v>
      </c>
    </row>
    <row r="123" spans="1:7">
      <c r="A123" s="12" t="s">
        <v>389</v>
      </c>
      <c r="B123" s="25" t="s">
        <v>629</v>
      </c>
      <c r="C123" s="26" t="s">
        <v>226</v>
      </c>
      <c r="D123" s="34">
        <v>709</v>
      </c>
      <c r="E123" s="16">
        <v>366.13</v>
      </c>
      <c r="F123" s="16">
        <v>128.63</v>
      </c>
      <c r="G123" s="7">
        <v>0.35132330046704724</v>
      </c>
    </row>
    <row r="124" spans="1:7">
      <c r="A124" s="12" t="s">
        <v>236</v>
      </c>
      <c r="B124" s="25" t="s">
        <v>629</v>
      </c>
      <c r="C124" s="26" t="s">
        <v>233</v>
      </c>
      <c r="D124" s="34">
        <v>0</v>
      </c>
      <c r="E124" s="16">
        <v>46.62</v>
      </c>
      <c r="F124" s="16">
        <v>41.55</v>
      </c>
      <c r="G124" s="7">
        <v>0.89124839124839128</v>
      </c>
    </row>
    <row r="125" spans="1:7">
      <c r="A125" s="12" t="s">
        <v>389</v>
      </c>
      <c r="B125" s="25" t="s">
        <v>629</v>
      </c>
      <c r="C125" s="26" t="s">
        <v>233</v>
      </c>
      <c r="D125" s="34">
        <v>709</v>
      </c>
      <c r="E125" s="16">
        <v>46.62</v>
      </c>
      <c r="F125" s="16">
        <v>41.55</v>
      </c>
      <c r="G125" s="7">
        <v>0.89124839124839128</v>
      </c>
    </row>
    <row r="126" spans="1:7">
      <c r="A126" s="8" t="s">
        <v>358</v>
      </c>
      <c r="B126" s="31" t="s">
        <v>628</v>
      </c>
      <c r="C126" s="32" t="s">
        <v>225</v>
      </c>
      <c r="D126" s="33">
        <v>0</v>
      </c>
      <c r="E126" s="9">
        <v>8000.07</v>
      </c>
      <c r="F126" s="9">
        <v>4889.83</v>
      </c>
      <c r="G126" s="10">
        <v>0.61122340179523427</v>
      </c>
    </row>
    <row r="127" spans="1:7" ht="63">
      <c r="A127" s="12" t="s">
        <v>243</v>
      </c>
      <c r="B127" s="25" t="s">
        <v>628</v>
      </c>
      <c r="C127" s="26" t="s">
        <v>242</v>
      </c>
      <c r="D127" s="34">
        <v>0</v>
      </c>
      <c r="E127" s="16">
        <v>7830.86</v>
      </c>
      <c r="F127" s="16">
        <v>4854.87</v>
      </c>
      <c r="G127" s="7">
        <v>0.61996638938762794</v>
      </c>
    </row>
    <row r="128" spans="1:7">
      <c r="A128" s="12" t="s">
        <v>389</v>
      </c>
      <c r="B128" s="25" t="s">
        <v>628</v>
      </c>
      <c r="C128" s="26" t="s">
        <v>242</v>
      </c>
      <c r="D128" s="34">
        <v>709</v>
      </c>
      <c r="E128" s="16">
        <v>7830.86</v>
      </c>
      <c r="F128" s="16">
        <v>4854.87</v>
      </c>
      <c r="G128" s="7">
        <v>0.61996638938762794</v>
      </c>
    </row>
    <row r="129" spans="1:7" ht="31.5">
      <c r="A129" s="12" t="s">
        <v>229</v>
      </c>
      <c r="B129" s="25" t="s">
        <v>628</v>
      </c>
      <c r="C129" s="26" t="s">
        <v>226</v>
      </c>
      <c r="D129" s="34">
        <v>0</v>
      </c>
      <c r="E129" s="16">
        <v>169.21</v>
      </c>
      <c r="F129" s="16">
        <v>34.96</v>
      </c>
      <c r="G129" s="7">
        <v>0.20660717451687252</v>
      </c>
    </row>
    <row r="130" spans="1:7">
      <c r="A130" s="12" t="s">
        <v>389</v>
      </c>
      <c r="B130" s="25" t="s">
        <v>628</v>
      </c>
      <c r="C130" s="26" t="s">
        <v>226</v>
      </c>
      <c r="D130" s="34">
        <v>709</v>
      </c>
      <c r="E130" s="16">
        <v>169.21</v>
      </c>
      <c r="F130" s="16">
        <v>34.96</v>
      </c>
      <c r="G130" s="7">
        <v>0.20660717451687252</v>
      </c>
    </row>
    <row r="131" spans="1:7" ht="31.5">
      <c r="A131" s="8" t="s">
        <v>627</v>
      </c>
      <c r="B131" s="31" t="s">
        <v>626</v>
      </c>
      <c r="C131" s="32" t="s">
        <v>225</v>
      </c>
      <c r="D131" s="33">
        <v>0</v>
      </c>
      <c r="E131" s="9">
        <v>64.81</v>
      </c>
      <c r="F131" s="9">
        <v>0</v>
      </c>
      <c r="G131" s="10">
        <v>0</v>
      </c>
    </row>
    <row r="132" spans="1:7" ht="63">
      <c r="A132" s="8" t="s">
        <v>541</v>
      </c>
      <c r="B132" s="31" t="s">
        <v>625</v>
      </c>
      <c r="C132" s="32" t="s">
        <v>225</v>
      </c>
      <c r="D132" s="33">
        <v>0</v>
      </c>
      <c r="E132" s="9">
        <v>64.81</v>
      </c>
      <c r="F132" s="9">
        <v>0</v>
      </c>
      <c r="G132" s="10">
        <v>0</v>
      </c>
    </row>
    <row r="133" spans="1:7" ht="31.5">
      <c r="A133" s="12" t="s">
        <v>229</v>
      </c>
      <c r="B133" s="25" t="s">
        <v>625</v>
      </c>
      <c r="C133" s="26" t="s">
        <v>226</v>
      </c>
      <c r="D133" s="34">
        <v>0</v>
      </c>
      <c r="E133" s="16">
        <v>64.81</v>
      </c>
      <c r="F133" s="16">
        <v>0</v>
      </c>
      <c r="G133" s="7">
        <v>0</v>
      </c>
    </row>
    <row r="134" spans="1:7">
      <c r="A134" s="12" t="s">
        <v>389</v>
      </c>
      <c r="B134" s="25" t="s">
        <v>625</v>
      </c>
      <c r="C134" s="26" t="s">
        <v>226</v>
      </c>
      <c r="D134" s="34">
        <v>709</v>
      </c>
      <c r="E134" s="16">
        <v>64.81</v>
      </c>
      <c r="F134" s="16">
        <v>0</v>
      </c>
      <c r="G134" s="7">
        <v>0</v>
      </c>
    </row>
    <row r="135" spans="1:7" ht="47.25">
      <c r="A135" s="8" t="s">
        <v>624</v>
      </c>
      <c r="B135" s="31" t="s">
        <v>623</v>
      </c>
      <c r="C135" s="32" t="s">
        <v>225</v>
      </c>
      <c r="D135" s="33">
        <v>0</v>
      </c>
      <c r="E135" s="9">
        <v>969.69</v>
      </c>
      <c r="F135" s="9">
        <v>716.8</v>
      </c>
      <c r="G135" s="10">
        <v>0.73920531303818737</v>
      </c>
    </row>
    <row r="136" spans="1:7" ht="63">
      <c r="A136" s="8" t="s">
        <v>622</v>
      </c>
      <c r="B136" s="31" t="s">
        <v>621</v>
      </c>
      <c r="C136" s="32" t="s">
        <v>225</v>
      </c>
      <c r="D136" s="33">
        <v>0</v>
      </c>
      <c r="E136" s="9">
        <v>969.69</v>
      </c>
      <c r="F136" s="9">
        <v>716.8</v>
      </c>
      <c r="G136" s="10">
        <v>0.73920531303818737</v>
      </c>
    </row>
    <row r="137" spans="1:7" ht="31.5">
      <c r="A137" s="12" t="s">
        <v>229</v>
      </c>
      <c r="B137" s="25" t="s">
        <v>621</v>
      </c>
      <c r="C137" s="26" t="s">
        <v>226</v>
      </c>
      <c r="D137" s="34">
        <v>0</v>
      </c>
      <c r="E137" s="16">
        <v>960.69</v>
      </c>
      <c r="F137" s="16">
        <v>711.8</v>
      </c>
      <c r="G137" s="7">
        <v>0.7409257929196722</v>
      </c>
    </row>
    <row r="138" spans="1:7">
      <c r="A138" s="12" t="s">
        <v>389</v>
      </c>
      <c r="B138" s="25" t="s">
        <v>621</v>
      </c>
      <c r="C138" s="26" t="s">
        <v>226</v>
      </c>
      <c r="D138" s="34">
        <v>709</v>
      </c>
      <c r="E138" s="16">
        <v>960.69</v>
      </c>
      <c r="F138" s="16">
        <v>711.8</v>
      </c>
      <c r="G138" s="7">
        <v>0.7409257929196722</v>
      </c>
    </row>
    <row r="139" spans="1:7">
      <c r="A139" s="12" t="s">
        <v>303</v>
      </c>
      <c r="B139" s="25" t="s">
        <v>621</v>
      </c>
      <c r="C139" s="26" t="s">
        <v>301</v>
      </c>
      <c r="D139" s="34">
        <v>0</v>
      </c>
      <c r="E139" s="16">
        <v>9</v>
      </c>
      <c r="F139" s="16">
        <v>5</v>
      </c>
      <c r="G139" s="7">
        <v>0.55555555555555558</v>
      </c>
    </row>
    <row r="140" spans="1:7">
      <c r="A140" s="12" t="s">
        <v>285</v>
      </c>
      <c r="B140" s="25" t="s">
        <v>621</v>
      </c>
      <c r="C140" s="26" t="s">
        <v>301</v>
      </c>
      <c r="D140" s="34">
        <v>702</v>
      </c>
      <c r="E140" s="16">
        <v>9</v>
      </c>
      <c r="F140" s="16">
        <v>5</v>
      </c>
      <c r="G140" s="7">
        <v>0.55555555555555558</v>
      </c>
    </row>
    <row r="141" spans="1:7" ht="31.5">
      <c r="A141" s="8" t="s">
        <v>620</v>
      </c>
      <c r="B141" s="31" t="s">
        <v>619</v>
      </c>
      <c r="C141" s="32" t="s">
        <v>225</v>
      </c>
      <c r="D141" s="33">
        <v>0</v>
      </c>
      <c r="E141" s="9">
        <v>2813.82</v>
      </c>
      <c r="F141" s="9">
        <v>627.99</v>
      </c>
      <c r="G141" s="10">
        <v>0.22318058724438664</v>
      </c>
    </row>
    <row r="142" spans="1:7">
      <c r="A142" s="8" t="s">
        <v>618</v>
      </c>
      <c r="B142" s="31" t="s">
        <v>617</v>
      </c>
      <c r="C142" s="32" t="s">
        <v>225</v>
      </c>
      <c r="D142" s="33">
        <v>0</v>
      </c>
      <c r="E142" s="9">
        <v>114.92</v>
      </c>
      <c r="F142" s="9">
        <v>0</v>
      </c>
      <c r="G142" s="10">
        <v>0</v>
      </c>
    </row>
    <row r="143" spans="1:7" ht="31.5">
      <c r="A143" s="12" t="s">
        <v>229</v>
      </c>
      <c r="B143" s="25" t="s">
        <v>617</v>
      </c>
      <c r="C143" s="26" t="s">
        <v>226</v>
      </c>
      <c r="D143" s="34">
        <v>0</v>
      </c>
      <c r="E143" s="16">
        <v>114.92</v>
      </c>
      <c r="F143" s="16">
        <v>0</v>
      </c>
      <c r="G143" s="7">
        <v>0</v>
      </c>
    </row>
    <row r="144" spans="1:7">
      <c r="A144" s="12" t="s">
        <v>310</v>
      </c>
      <c r="B144" s="25" t="s">
        <v>617</v>
      </c>
      <c r="C144" s="26" t="s">
        <v>226</v>
      </c>
      <c r="D144" s="34">
        <v>707</v>
      </c>
      <c r="E144" s="16">
        <v>114.92</v>
      </c>
      <c r="F144" s="16">
        <v>0</v>
      </c>
      <c r="G144" s="7">
        <v>0</v>
      </c>
    </row>
    <row r="145" spans="1:7" ht="78.75">
      <c r="A145" s="8" t="s">
        <v>616</v>
      </c>
      <c r="B145" s="31" t="s">
        <v>615</v>
      </c>
      <c r="C145" s="32" t="s">
        <v>225</v>
      </c>
      <c r="D145" s="33">
        <v>0</v>
      </c>
      <c r="E145" s="9">
        <v>2698.9</v>
      </c>
      <c r="F145" s="9">
        <v>627.99</v>
      </c>
      <c r="G145" s="10">
        <v>0.23268368594612621</v>
      </c>
    </row>
    <row r="146" spans="1:7" ht="31.5">
      <c r="A146" s="12" t="s">
        <v>229</v>
      </c>
      <c r="B146" s="25" t="s">
        <v>615</v>
      </c>
      <c r="C146" s="26" t="s">
        <v>226</v>
      </c>
      <c r="D146" s="34">
        <v>0</v>
      </c>
      <c r="E146" s="16">
        <v>2698.9</v>
      </c>
      <c r="F146" s="16">
        <v>627.99</v>
      </c>
      <c r="G146" s="7">
        <v>0.23268368594612621</v>
      </c>
    </row>
    <row r="147" spans="1:7">
      <c r="A147" s="12" t="s">
        <v>310</v>
      </c>
      <c r="B147" s="25" t="s">
        <v>615</v>
      </c>
      <c r="C147" s="26" t="s">
        <v>226</v>
      </c>
      <c r="D147" s="34">
        <v>707</v>
      </c>
      <c r="E147" s="16">
        <v>2698.9</v>
      </c>
      <c r="F147" s="16">
        <v>627.99</v>
      </c>
      <c r="G147" s="7">
        <v>0.23268368594612621</v>
      </c>
    </row>
    <row r="148" spans="1:7" ht="47.25">
      <c r="A148" s="8" t="s">
        <v>614</v>
      </c>
      <c r="B148" s="31" t="s">
        <v>613</v>
      </c>
      <c r="C148" s="32" t="s">
        <v>225</v>
      </c>
      <c r="D148" s="33">
        <v>0</v>
      </c>
      <c r="E148" s="9">
        <v>39423.93</v>
      </c>
      <c r="F148" s="9">
        <v>20912.400000000001</v>
      </c>
      <c r="G148" s="10">
        <v>0.5304493996412839</v>
      </c>
    </row>
    <row r="149" spans="1:7" ht="47.25">
      <c r="A149" s="8" t="s">
        <v>612</v>
      </c>
      <c r="B149" s="31" t="s">
        <v>611</v>
      </c>
      <c r="C149" s="32" t="s">
        <v>225</v>
      </c>
      <c r="D149" s="33">
        <v>0</v>
      </c>
      <c r="E149" s="9">
        <v>38132.43</v>
      </c>
      <c r="F149" s="9">
        <v>20195.22</v>
      </c>
      <c r="G149" s="10">
        <v>0.52960747584142953</v>
      </c>
    </row>
    <row r="150" spans="1:7">
      <c r="A150" s="8" t="s">
        <v>610</v>
      </c>
      <c r="B150" s="31" t="s">
        <v>609</v>
      </c>
      <c r="C150" s="32" t="s">
        <v>225</v>
      </c>
      <c r="D150" s="33">
        <v>0</v>
      </c>
      <c r="E150" s="9">
        <v>1933.64</v>
      </c>
      <c r="F150" s="9">
        <v>1084.56</v>
      </c>
      <c r="G150" s="10">
        <v>0.56089034153203277</v>
      </c>
    </row>
    <row r="151" spans="1:7" ht="31.5">
      <c r="A151" s="8" t="s">
        <v>360</v>
      </c>
      <c r="B151" s="31" t="s">
        <v>608</v>
      </c>
      <c r="C151" s="32" t="s">
        <v>225</v>
      </c>
      <c r="D151" s="33">
        <v>0</v>
      </c>
      <c r="E151" s="9">
        <v>15</v>
      </c>
      <c r="F151" s="9">
        <v>2.96</v>
      </c>
      <c r="G151" s="10">
        <v>0.19733333333333333</v>
      </c>
    </row>
    <row r="152" spans="1:7" ht="31.5">
      <c r="A152" s="12" t="s">
        <v>229</v>
      </c>
      <c r="B152" s="25" t="s">
        <v>608</v>
      </c>
      <c r="C152" s="26" t="s">
        <v>226</v>
      </c>
      <c r="D152" s="34">
        <v>0</v>
      </c>
      <c r="E152" s="16">
        <v>15</v>
      </c>
      <c r="F152" s="16">
        <v>2.96</v>
      </c>
      <c r="G152" s="7">
        <v>0.19733333333333333</v>
      </c>
    </row>
    <row r="153" spans="1:7" ht="31.5">
      <c r="A153" s="12" t="s">
        <v>288</v>
      </c>
      <c r="B153" s="25" t="s">
        <v>608</v>
      </c>
      <c r="C153" s="26" t="s">
        <v>226</v>
      </c>
      <c r="D153" s="34">
        <v>705</v>
      </c>
      <c r="E153" s="16">
        <v>15</v>
      </c>
      <c r="F153" s="16">
        <v>2.96</v>
      </c>
      <c r="G153" s="7">
        <v>0.19733333333333333</v>
      </c>
    </row>
    <row r="154" spans="1:7">
      <c r="A154" s="8" t="s">
        <v>358</v>
      </c>
      <c r="B154" s="31" t="s">
        <v>607</v>
      </c>
      <c r="C154" s="32" t="s">
        <v>225</v>
      </c>
      <c r="D154" s="33">
        <v>0</v>
      </c>
      <c r="E154" s="9">
        <v>1918.64</v>
      </c>
      <c r="F154" s="9">
        <v>1081.5999999999999</v>
      </c>
      <c r="G154" s="10">
        <v>0.56373264395613554</v>
      </c>
    </row>
    <row r="155" spans="1:7" ht="63">
      <c r="A155" s="12" t="s">
        <v>243</v>
      </c>
      <c r="B155" s="25" t="s">
        <v>607</v>
      </c>
      <c r="C155" s="26" t="s">
        <v>242</v>
      </c>
      <c r="D155" s="34">
        <v>0</v>
      </c>
      <c r="E155" s="16">
        <v>1685.56</v>
      </c>
      <c r="F155" s="16">
        <v>983.11</v>
      </c>
      <c r="G155" s="7">
        <v>0.58325423004817389</v>
      </c>
    </row>
    <row r="156" spans="1:7">
      <c r="A156" s="12" t="s">
        <v>287</v>
      </c>
      <c r="B156" s="25" t="s">
        <v>607</v>
      </c>
      <c r="C156" s="26" t="s">
        <v>242</v>
      </c>
      <c r="D156" s="34">
        <v>801</v>
      </c>
      <c r="E156" s="16">
        <v>1685.56</v>
      </c>
      <c r="F156" s="16">
        <v>983.11</v>
      </c>
      <c r="G156" s="7">
        <v>0.58325423004817389</v>
      </c>
    </row>
    <row r="157" spans="1:7" ht="31.5">
      <c r="A157" s="12" t="s">
        <v>229</v>
      </c>
      <c r="B157" s="25" t="s">
        <v>607</v>
      </c>
      <c r="C157" s="26" t="s">
        <v>226</v>
      </c>
      <c r="D157" s="34">
        <v>0</v>
      </c>
      <c r="E157" s="16">
        <v>225.64</v>
      </c>
      <c r="F157" s="16">
        <v>96.62</v>
      </c>
      <c r="G157" s="7">
        <v>0.42820421911008694</v>
      </c>
    </row>
    <row r="158" spans="1:7">
      <c r="A158" s="12" t="s">
        <v>287</v>
      </c>
      <c r="B158" s="25" t="s">
        <v>607</v>
      </c>
      <c r="C158" s="26" t="s">
        <v>226</v>
      </c>
      <c r="D158" s="34">
        <v>801</v>
      </c>
      <c r="E158" s="16">
        <v>225.64</v>
      </c>
      <c r="F158" s="16">
        <v>96.62</v>
      </c>
      <c r="G158" s="7">
        <v>0.42820421911008694</v>
      </c>
    </row>
    <row r="159" spans="1:7">
      <c r="A159" s="12" t="s">
        <v>236</v>
      </c>
      <c r="B159" s="25" t="s">
        <v>607</v>
      </c>
      <c r="C159" s="26" t="s">
        <v>233</v>
      </c>
      <c r="D159" s="34">
        <v>0</v>
      </c>
      <c r="E159" s="16">
        <v>7.44</v>
      </c>
      <c r="F159" s="16">
        <v>1.87</v>
      </c>
      <c r="G159" s="7">
        <v>0.25134408602150538</v>
      </c>
    </row>
    <row r="160" spans="1:7">
      <c r="A160" s="12" t="s">
        <v>287</v>
      </c>
      <c r="B160" s="25" t="s">
        <v>607</v>
      </c>
      <c r="C160" s="26" t="s">
        <v>233</v>
      </c>
      <c r="D160" s="34">
        <v>801</v>
      </c>
      <c r="E160" s="16">
        <v>7.44</v>
      </c>
      <c r="F160" s="16">
        <v>1.87</v>
      </c>
      <c r="G160" s="7">
        <v>0.25134408602150538</v>
      </c>
    </row>
    <row r="161" spans="1:7" ht="31.5">
      <c r="A161" s="8" t="s">
        <v>606</v>
      </c>
      <c r="B161" s="31" t="s">
        <v>605</v>
      </c>
      <c r="C161" s="32" t="s">
        <v>225</v>
      </c>
      <c r="D161" s="33">
        <v>0</v>
      </c>
      <c r="E161" s="9">
        <v>17582.77</v>
      </c>
      <c r="F161" s="9">
        <v>9121.74</v>
      </c>
      <c r="G161" s="10">
        <v>0.51878856403171969</v>
      </c>
    </row>
    <row r="162" spans="1:7" ht="31.5">
      <c r="A162" s="8" t="s">
        <v>360</v>
      </c>
      <c r="B162" s="31" t="s">
        <v>604</v>
      </c>
      <c r="C162" s="32" t="s">
        <v>225</v>
      </c>
      <c r="D162" s="33">
        <v>0</v>
      </c>
      <c r="E162" s="9">
        <v>10</v>
      </c>
      <c r="F162" s="9">
        <v>4.16</v>
      </c>
      <c r="G162" s="10">
        <v>0.41600000000000004</v>
      </c>
    </row>
    <row r="163" spans="1:7" ht="31.5">
      <c r="A163" s="12" t="s">
        <v>229</v>
      </c>
      <c r="B163" s="25" t="s">
        <v>604</v>
      </c>
      <c r="C163" s="26" t="s">
        <v>226</v>
      </c>
      <c r="D163" s="34">
        <v>0</v>
      </c>
      <c r="E163" s="16">
        <v>10</v>
      </c>
      <c r="F163" s="16">
        <v>4.16</v>
      </c>
      <c r="G163" s="7">
        <v>0.41600000000000004</v>
      </c>
    </row>
    <row r="164" spans="1:7" ht="31.5">
      <c r="A164" s="12" t="s">
        <v>288</v>
      </c>
      <c r="B164" s="25" t="s">
        <v>604</v>
      </c>
      <c r="C164" s="26" t="s">
        <v>226</v>
      </c>
      <c r="D164" s="34">
        <v>705</v>
      </c>
      <c r="E164" s="16">
        <v>10</v>
      </c>
      <c r="F164" s="16">
        <v>4.16</v>
      </c>
      <c r="G164" s="7">
        <v>0.41600000000000004</v>
      </c>
    </row>
    <row r="165" spans="1:7">
      <c r="A165" s="8" t="s">
        <v>358</v>
      </c>
      <c r="B165" s="31" t="s">
        <v>603</v>
      </c>
      <c r="C165" s="32" t="s">
        <v>225</v>
      </c>
      <c r="D165" s="33">
        <v>0</v>
      </c>
      <c r="E165" s="9">
        <v>16677.439999999999</v>
      </c>
      <c r="F165" s="9">
        <v>8969.0499999999993</v>
      </c>
      <c r="G165" s="10">
        <v>0.53779536907343095</v>
      </c>
    </row>
    <row r="166" spans="1:7" ht="63">
      <c r="A166" s="12" t="s">
        <v>243</v>
      </c>
      <c r="B166" s="25" t="s">
        <v>603</v>
      </c>
      <c r="C166" s="26" t="s">
        <v>242</v>
      </c>
      <c r="D166" s="34">
        <v>0</v>
      </c>
      <c r="E166" s="16">
        <v>14331.22</v>
      </c>
      <c r="F166" s="16">
        <v>7881.27</v>
      </c>
      <c r="G166" s="7">
        <v>0.54993713026525315</v>
      </c>
    </row>
    <row r="167" spans="1:7">
      <c r="A167" s="12" t="s">
        <v>287</v>
      </c>
      <c r="B167" s="25" t="s">
        <v>603</v>
      </c>
      <c r="C167" s="26" t="s">
        <v>242</v>
      </c>
      <c r="D167" s="34">
        <v>801</v>
      </c>
      <c r="E167" s="16">
        <v>14331.22</v>
      </c>
      <c r="F167" s="16">
        <v>7881.27</v>
      </c>
      <c r="G167" s="7">
        <v>0.54993713026525315</v>
      </c>
    </row>
    <row r="168" spans="1:7" ht="31.5">
      <c r="A168" s="12" t="s">
        <v>229</v>
      </c>
      <c r="B168" s="25" t="s">
        <v>603</v>
      </c>
      <c r="C168" s="26" t="s">
        <v>226</v>
      </c>
      <c r="D168" s="34">
        <v>0</v>
      </c>
      <c r="E168" s="16">
        <v>2332.94</v>
      </c>
      <c r="F168" s="16">
        <v>1081.44</v>
      </c>
      <c r="G168" s="7">
        <v>0.46355242740919184</v>
      </c>
    </row>
    <row r="169" spans="1:7">
      <c r="A169" s="12" t="s">
        <v>287</v>
      </c>
      <c r="B169" s="25" t="s">
        <v>603</v>
      </c>
      <c r="C169" s="26" t="s">
        <v>226</v>
      </c>
      <c r="D169" s="34">
        <v>801</v>
      </c>
      <c r="E169" s="16">
        <v>2332.94</v>
      </c>
      <c r="F169" s="16">
        <v>1081.44</v>
      </c>
      <c r="G169" s="7">
        <v>0.46355242740919184</v>
      </c>
    </row>
    <row r="170" spans="1:7">
      <c r="A170" s="12" t="s">
        <v>236</v>
      </c>
      <c r="B170" s="25" t="s">
        <v>603</v>
      </c>
      <c r="C170" s="26" t="s">
        <v>233</v>
      </c>
      <c r="D170" s="34">
        <v>0</v>
      </c>
      <c r="E170" s="16">
        <v>13.28</v>
      </c>
      <c r="F170" s="16">
        <v>6.33</v>
      </c>
      <c r="G170" s="7">
        <v>0.47665662650602414</v>
      </c>
    </row>
    <row r="171" spans="1:7">
      <c r="A171" s="12" t="s">
        <v>287</v>
      </c>
      <c r="B171" s="25" t="s">
        <v>603</v>
      </c>
      <c r="C171" s="26" t="s">
        <v>233</v>
      </c>
      <c r="D171" s="34">
        <v>801</v>
      </c>
      <c r="E171" s="16">
        <v>13.28</v>
      </c>
      <c r="F171" s="16">
        <v>6.33</v>
      </c>
      <c r="G171" s="7">
        <v>0.47665662650602414</v>
      </c>
    </row>
    <row r="172" spans="1:7" ht="63">
      <c r="A172" s="8" t="s">
        <v>602</v>
      </c>
      <c r="B172" s="31" t="s">
        <v>601</v>
      </c>
      <c r="C172" s="32" t="s">
        <v>225</v>
      </c>
      <c r="D172" s="33">
        <v>0</v>
      </c>
      <c r="E172" s="9">
        <v>103.2</v>
      </c>
      <c r="F172" s="9">
        <v>0</v>
      </c>
      <c r="G172" s="10">
        <v>0</v>
      </c>
    </row>
    <row r="173" spans="1:7" ht="31.5">
      <c r="A173" s="12" t="s">
        <v>229</v>
      </c>
      <c r="B173" s="25" t="s">
        <v>601</v>
      </c>
      <c r="C173" s="26" t="s">
        <v>226</v>
      </c>
      <c r="D173" s="34">
        <v>0</v>
      </c>
      <c r="E173" s="16">
        <v>103.2</v>
      </c>
      <c r="F173" s="16">
        <v>0</v>
      </c>
      <c r="G173" s="7">
        <v>0</v>
      </c>
    </row>
    <row r="174" spans="1:7">
      <c r="A174" s="12" t="s">
        <v>287</v>
      </c>
      <c r="B174" s="25" t="s">
        <v>601</v>
      </c>
      <c r="C174" s="26" t="s">
        <v>226</v>
      </c>
      <c r="D174" s="34">
        <v>801</v>
      </c>
      <c r="E174" s="16">
        <v>103.2</v>
      </c>
      <c r="F174" s="16">
        <v>0</v>
      </c>
      <c r="G174" s="7">
        <v>0</v>
      </c>
    </row>
    <row r="175" spans="1:7" ht="31.5">
      <c r="A175" s="8" t="s">
        <v>474</v>
      </c>
      <c r="B175" s="31" t="s">
        <v>600</v>
      </c>
      <c r="C175" s="32" t="s">
        <v>225</v>
      </c>
      <c r="D175" s="33">
        <v>0</v>
      </c>
      <c r="E175" s="9">
        <v>792.13</v>
      </c>
      <c r="F175" s="9">
        <v>148.54</v>
      </c>
      <c r="G175" s="10">
        <v>0.18751972529761529</v>
      </c>
    </row>
    <row r="176" spans="1:7" ht="31.5">
      <c r="A176" s="12" t="s">
        <v>229</v>
      </c>
      <c r="B176" s="25" t="s">
        <v>600</v>
      </c>
      <c r="C176" s="26" t="s">
        <v>226</v>
      </c>
      <c r="D176" s="34">
        <v>0</v>
      </c>
      <c r="E176" s="16">
        <v>792.13</v>
      </c>
      <c r="F176" s="16">
        <v>148.54</v>
      </c>
      <c r="G176" s="7">
        <v>0.18751972529761529</v>
      </c>
    </row>
    <row r="177" spans="1:7">
      <c r="A177" s="12" t="s">
        <v>287</v>
      </c>
      <c r="B177" s="25" t="s">
        <v>600</v>
      </c>
      <c r="C177" s="26" t="s">
        <v>226</v>
      </c>
      <c r="D177" s="34">
        <v>801</v>
      </c>
      <c r="E177" s="16">
        <v>792.13</v>
      </c>
      <c r="F177" s="16">
        <v>148.54</v>
      </c>
      <c r="G177" s="7">
        <v>0.18751972529761529</v>
      </c>
    </row>
    <row r="178" spans="1:7" ht="31.5">
      <c r="A178" s="8" t="s">
        <v>599</v>
      </c>
      <c r="B178" s="31" t="s">
        <v>598</v>
      </c>
      <c r="C178" s="32" t="s">
        <v>225</v>
      </c>
      <c r="D178" s="33">
        <v>0</v>
      </c>
      <c r="E178" s="9">
        <v>11323.17</v>
      </c>
      <c r="F178" s="9">
        <v>4934.47</v>
      </c>
      <c r="G178" s="10">
        <v>0.43578520855908726</v>
      </c>
    </row>
    <row r="179" spans="1:7" ht="47.25">
      <c r="A179" s="8" t="s">
        <v>597</v>
      </c>
      <c r="B179" s="31" t="s">
        <v>596</v>
      </c>
      <c r="C179" s="32" t="s">
        <v>225</v>
      </c>
      <c r="D179" s="33">
        <v>0</v>
      </c>
      <c r="E179" s="9">
        <v>292</v>
      </c>
      <c r="F179" s="9">
        <v>77.92</v>
      </c>
      <c r="G179" s="10">
        <v>0.26684931506849313</v>
      </c>
    </row>
    <row r="180" spans="1:7" ht="31.5">
      <c r="A180" s="12" t="s">
        <v>229</v>
      </c>
      <c r="B180" s="25" t="s">
        <v>596</v>
      </c>
      <c r="C180" s="26" t="s">
        <v>226</v>
      </c>
      <c r="D180" s="34">
        <v>0</v>
      </c>
      <c r="E180" s="16">
        <v>292</v>
      </c>
      <c r="F180" s="16">
        <v>77.92</v>
      </c>
      <c r="G180" s="7">
        <v>0.26684931506849313</v>
      </c>
    </row>
    <row r="181" spans="1:7">
      <c r="A181" s="12" t="s">
        <v>287</v>
      </c>
      <c r="B181" s="25" t="s">
        <v>596</v>
      </c>
      <c r="C181" s="26" t="s">
        <v>226</v>
      </c>
      <c r="D181" s="34">
        <v>801</v>
      </c>
      <c r="E181" s="16">
        <v>292</v>
      </c>
      <c r="F181" s="16">
        <v>77.92</v>
      </c>
      <c r="G181" s="7">
        <v>0.26684931506849313</v>
      </c>
    </row>
    <row r="182" spans="1:7" ht="31.5">
      <c r="A182" s="8" t="s">
        <v>360</v>
      </c>
      <c r="B182" s="31" t="s">
        <v>595</v>
      </c>
      <c r="C182" s="32" t="s">
        <v>225</v>
      </c>
      <c r="D182" s="33">
        <v>0</v>
      </c>
      <c r="E182" s="9">
        <v>10</v>
      </c>
      <c r="F182" s="9">
        <v>0</v>
      </c>
      <c r="G182" s="10">
        <v>0</v>
      </c>
    </row>
    <row r="183" spans="1:7" ht="31.5">
      <c r="A183" s="12" t="s">
        <v>229</v>
      </c>
      <c r="B183" s="25" t="s">
        <v>595</v>
      </c>
      <c r="C183" s="26" t="s">
        <v>226</v>
      </c>
      <c r="D183" s="34">
        <v>0</v>
      </c>
      <c r="E183" s="16">
        <v>10</v>
      </c>
      <c r="F183" s="16">
        <v>0</v>
      </c>
      <c r="G183" s="7">
        <v>0</v>
      </c>
    </row>
    <row r="184" spans="1:7" ht="31.5">
      <c r="A184" s="12" t="s">
        <v>288</v>
      </c>
      <c r="B184" s="25" t="s">
        <v>595</v>
      </c>
      <c r="C184" s="26" t="s">
        <v>226</v>
      </c>
      <c r="D184" s="34">
        <v>705</v>
      </c>
      <c r="E184" s="16">
        <v>10</v>
      </c>
      <c r="F184" s="16">
        <v>0</v>
      </c>
      <c r="G184" s="7">
        <v>0</v>
      </c>
    </row>
    <row r="185" spans="1:7">
      <c r="A185" s="8" t="s">
        <v>358</v>
      </c>
      <c r="B185" s="31" t="s">
        <v>594</v>
      </c>
      <c r="C185" s="32" t="s">
        <v>225</v>
      </c>
      <c r="D185" s="33">
        <v>0</v>
      </c>
      <c r="E185" s="9">
        <v>9400.7099999999991</v>
      </c>
      <c r="F185" s="9">
        <v>4856.55</v>
      </c>
      <c r="G185" s="10">
        <v>0.51661523438123302</v>
      </c>
    </row>
    <row r="186" spans="1:7" ht="63">
      <c r="A186" s="12" t="s">
        <v>243</v>
      </c>
      <c r="B186" s="25" t="s">
        <v>594</v>
      </c>
      <c r="C186" s="26" t="s">
        <v>242</v>
      </c>
      <c r="D186" s="34">
        <v>0</v>
      </c>
      <c r="E186" s="16">
        <v>8518.77</v>
      </c>
      <c r="F186" s="16">
        <v>4383.7299999999996</v>
      </c>
      <c r="G186" s="7">
        <v>0.51459659082238396</v>
      </c>
    </row>
    <row r="187" spans="1:7">
      <c r="A187" s="12" t="s">
        <v>287</v>
      </c>
      <c r="B187" s="25" t="s">
        <v>594</v>
      </c>
      <c r="C187" s="26" t="s">
        <v>242</v>
      </c>
      <c r="D187" s="34">
        <v>801</v>
      </c>
      <c r="E187" s="16">
        <v>8518.77</v>
      </c>
      <c r="F187" s="16">
        <v>4383.7299999999996</v>
      </c>
      <c r="G187" s="7">
        <v>0.51459659082238396</v>
      </c>
    </row>
    <row r="188" spans="1:7" ht="31.5">
      <c r="A188" s="12" t="s">
        <v>229</v>
      </c>
      <c r="B188" s="25" t="s">
        <v>594</v>
      </c>
      <c r="C188" s="26" t="s">
        <v>226</v>
      </c>
      <c r="D188" s="34">
        <v>0</v>
      </c>
      <c r="E188" s="16">
        <v>861.99</v>
      </c>
      <c r="F188" s="16">
        <v>467.87</v>
      </c>
      <c r="G188" s="7">
        <v>0.54277891854893912</v>
      </c>
    </row>
    <row r="189" spans="1:7">
      <c r="A189" s="12" t="s">
        <v>287</v>
      </c>
      <c r="B189" s="25" t="s">
        <v>594</v>
      </c>
      <c r="C189" s="26" t="s">
        <v>226</v>
      </c>
      <c r="D189" s="34">
        <v>801</v>
      </c>
      <c r="E189" s="16">
        <v>861.99</v>
      </c>
      <c r="F189" s="16">
        <v>467.87</v>
      </c>
      <c r="G189" s="7">
        <v>0.54277891854893912</v>
      </c>
    </row>
    <row r="190" spans="1:7">
      <c r="A190" s="12" t="s">
        <v>236</v>
      </c>
      <c r="B190" s="25" t="s">
        <v>594</v>
      </c>
      <c r="C190" s="26" t="s">
        <v>233</v>
      </c>
      <c r="D190" s="34">
        <v>0</v>
      </c>
      <c r="E190" s="16">
        <v>19.95</v>
      </c>
      <c r="F190" s="16">
        <v>4.95</v>
      </c>
      <c r="G190" s="7">
        <v>0.24812030075187971</v>
      </c>
    </row>
    <row r="191" spans="1:7">
      <c r="A191" s="12" t="s">
        <v>287</v>
      </c>
      <c r="B191" s="25" t="s">
        <v>594</v>
      </c>
      <c r="C191" s="26" t="s">
        <v>233</v>
      </c>
      <c r="D191" s="34">
        <v>801</v>
      </c>
      <c r="E191" s="16">
        <v>19.95</v>
      </c>
      <c r="F191" s="16">
        <v>4.95</v>
      </c>
      <c r="G191" s="7">
        <v>0.24812030075187971</v>
      </c>
    </row>
    <row r="192" spans="1:7" ht="47.25">
      <c r="A192" s="8" t="s">
        <v>593</v>
      </c>
      <c r="B192" s="31" t="s">
        <v>592</v>
      </c>
      <c r="C192" s="32" t="s">
        <v>225</v>
      </c>
      <c r="D192" s="33">
        <v>0</v>
      </c>
      <c r="E192" s="9">
        <v>925.46</v>
      </c>
      <c r="F192" s="9">
        <v>0</v>
      </c>
      <c r="G192" s="10">
        <v>0</v>
      </c>
    </row>
    <row r="193" spans="1:7" ht="31.5">
      <c r="A193" s="12" t="s">
        <v>229</v>
      </c>
      <c r="B193" s="25" t="s">
        <v>592</v>
      </c>
      <c r="C193" s="26" t="s">
        <v>226</v>
      </c>
      <c r="D193" s="34">
        <v>0</v>
      </c>
      <c r="E193" s="16">
        <v>925.46</v>
      </c>
      <c r="F193" s="16">
        <v>0</v>
      </c>
      <c r="G193" s="7">
        <v>0</v>
      </c>
    </row>
    <row r="194" spans="1:7">
      <c r="A194" s="12" t="s">
        <v>287</v>
      </c>
      <c r="B194" s="25" t="s">
        <v>592</v>
      </c>
      <c r="C194" s="26" t="s">
        <v>226</v>
      </c>
      <c r="D194" s="34">
        <v>801</v>
      </c>
      <c r="E194" s="16">
        <v>925.46</v>
      </c>
      <c r="F194" s="16">
        <v>0</v>
      </c>
      <c r="G194" s="7">
        <v>0</v>
      </c>
    </row>
    <row r="195" spans="1:7" ht="31.5">
      <c r="A195" s="8" t="s">
        <v>474</v>
      </c>
      <c r="B195" s="31" t="s">
        <v>591</v>
      </c>
      <c r="C195" s="32" t="s">
        <v>225</v>
      </c>
      <c r="D195" s="33">
        <v>0</v>
      </c>
      <c r="E195" s="9">
        <v>695</v>
      </c>
      <c r="F195" s="9">
        <v>0</v>
      </c>
      <c r="G195" s="10">
        <v>0</v>
      </c>
    </row>
    <row r="196" spans="1:7" ht="31.5">
      <c r="A196" s="12" t="s">
        <v>229</v>
      </c>
      <c r="B196" s="25" t="s">
        <v>591</v>
      </c>
      <c r="C196" s="26" t="s">
        <v>226</v>
      </c>
      <c r="D196" s="34">
        <v>0</v>
      </c>
      <c r="E196" s="16">
        <v>695</v>
      </c>
      <c r="F196" s="16">
        <v>0</v>
      </c>
      <c r="G196" s="7">
        <v>0</v>
      </c>
    </row>
    <row r="197" spans="1:7">
      <c r="A197" s="12" t="s">
        <v>287</v>
      </c>
      <c r="B197" s="25" t="s">
        <v>591</v>
      </c>
      <c r="C197" s="26" t="s">
        <v>226</v>
      </c>
      <c r="D197" s="34">
        <v>801</v>
      </c>
      <c r="E197" s="16">
        <v>695</v>
      </c>
      <c r="F197" s="16">
        <v>0</v>
      </c>
      <c r="G197" s="7">
        <v>0</v>
      </c>
    </row>
    <row r="198" spans="1:7" ht="31.5">
      <c r="A198" s="8" t="s">
        <v>590</v>
      </c>
      <c r="B198" s="31" t="s">
        <v>589</v>
      </c>
      <c r="C198" s="32" t="s">
        <v>225</v>
      </c>
      <c r="D198" s="33">
        <v>0</v>
      </c>
      <c r="E198" s="9">
        <v>7292.85</v>
      </c>
      <c r="F198" s="9">
        <v>5054.45</v>
      </c>
      <c r="G198" s="10">
        <v>0.6930692390492057</v>
      </c>
    </row>
    <row r="199" spans="1:7">
      <c r="A199" s="8" t="s">
        <v>588</v>
      </c>
      <c r="B199" s="31" t="s">
        <v>587</v>
      </c>
      <c r="C199" s="32" t="s">
        <v>225</v>
      </c>
      <c r="D199" s="33">
        <v>0</v>
      </c>
      <c r="E199" s="9">
        <v>14.4</v>
      </c>
      <c r="F199" s="9">
        <v>7.2</v>
      </c>
      <c r="G199" s="10">
        <v>0.5</v>
      </c>
    </row>
    <row r="200" spans="1:7">
      <c r="A200" s="12" t="s">
        <v>303</v>
      </c>
      <c r="B200" s="25" t="s">
        <v>587</v>
      </c>
      <c r="C200" s="26" t="s">
        <v>301</v>
      </c>
      <c r="D200" s="34">
        <v>0</v>
      </c>
      <c r="E200" s="16">
        <v>14.4</v>
      </c>
      <c r="F200" s="16">
        <v>7.2</v>
      </c>
      <c r="G200" s="7">
        <v>0.5</v>
      </c>
    </row>
    <row r="201" spans="1:7">
      <c r="A201" s="12" t="s">
        <v>284</v>
      </c>
      <c r="B201" s="25" t="s">
        <v>587</v>
      </c>
      <c r="C201" s="26" t="s">
        <v>301</v>
      </c>
      <c r="D201" s="34">
        <v>703</v>
      </c>
      <c r="E201" s="16">
        <v>14.4</v>
      </c>
      <c r="F201" s="16">
        <v>7.2</v>
      </c>
      <c r="G201" s="7">
        <v>0.5</v>
      </c>
    </row>
    <row r="202" spans="1:7" ht="31.5">
      <c r="A202" s="8" t="s">
        <v>360</v>
      </c>
      <c r="B202" s="31" t="s">
        <v>586</v>
      </c>
      <c r="C202" s="32" t="s">
        <v>225</v>
      </c>
      <c r="D202" s="33">
        <v>0</v>
      </c>
      <c r="E202" s="9">
        <v>16</v>
      </c>
      <c r="F202" s="9">
        <v>0</v>
      </c>
      <c r="G202" s="10">
        <v>0</v>
      </c>
    </row>
    <row r="203" spans="1:7" ht="31.5">
      <c r="A203" s="12" t="s">
        <v>229</v>
      </c>
      <c r="B203" s="25" t="s">
        <v>586</v>
      </c>
      <c r="C203" s="26" t="s">
        <v>226</v>
      </c>
      <c r="D203" s="34">
        <v>0</v>
      </c>
      <c r="E203" s="16">
        <v>16</v>
      </c>
      <c r="F203" s="16">
        <v>0</v>
      </c>
      <c r="G203" s="7">
        <v>0</v>
      </c>
    </row>
    <row r="204" spans="1:7" ht="31.5">
      <c r="A204" s="12" t="s">
        <v>288</v>
      </c>
      <c r="B204" s="25" t="s">
        <v>586</v>
      </c>
      <c r="C204" s="26" t="s">
        <v>226</v>
      </c>
      <c r="D204" s="34">
        <v>705</v>
      </c>
      <c r="E204" s="16">
        <v>16</v>
      </c>
      <c r="F204" s="16">
        <v>0</v>
      </c>
      <c r="G204" s="7">
        <v>0</v>
      </c>
    </row>
    <row r="205" spans="1:7">
      <c r="A205" s="8" t="s">
        <v>358</v>
      </c>
      <c r="B205" s="31" t="s">
        <v>585</v>
      </c>
      <c r="C205" s="32" t="s">
        <v>225</v>
      </c>
      <c r="D205" s="33">
        <v>0</v>
      </c>
      <c r="E205" s="9">
        <v>6762.45</v>
      </c>
      <c r="F205" s="9">
        <v>4547.25</v>
      </c>
      <c r="G205" s="10">
        <v>0.67242641350398158</v>
      </c>
    </row>
    <row r="206" spans="1:7" ht="63">
      <c r="A206" s="12" t="s">
        <v>243</v>
      </c>
      <c r="B206" s="25" t="s">
        <v>585</v>
      </c>
      <c r="C206" s="26" t="s">
        <v>242</v>
      </c>
      <c r="D206" s="34">
        <v>0</v>
      </c>
      <c r="E206" s="16">
        <v>6310.15</v>
      </c>
      <c r="F206" s="16">
        <v>4385.2</v>
      </c>
      <c r="G206" s="7">
        <v>0.69494386028858268</v>
      </c>
    </row>
    <row r="207" spans="1:7">
      <c r="A207" s="12" t="s">
        <v>284</v>
      </c>
      <c r="B207" s="25" t="s">
        <v>585</v>
      </c>
      <c r="C207" s="26" t="s">
        <v>242</v>
      </c>
      <c r="D207" s="34">
        <v>703</v>
      </c>
      <c r="E207" s="16">
        <v>6310.15</v>
      </c>
      <c r="F207" s="16">
        <v>4385.2</v>
      </c>
      <c r="G207" s="7">
        <v>0.69494386028858268</v>
      </c>
    </row>
    <row r="208" spans="1:7" ht="31.5">
      <c r="A208" s="12" t="s">
        <v>229</v>
      </c>
      <c r="B208" s="25" t="s">
        <v>585</v>
      </c>
      <c r="C208" s="26" t="s">
        <v>226</v>
      </c>
      <c r="D208" s="34">
        <v>0</v>
      </c>
      <c r="E208" s="16">
        <v>452.3</v>
      </c>
      <c r="F208" s="16">
        <v>162.05000000000001</v>
      </c>
      <c r="G208" s="7">
        <v>0.358279902719434</v>
      </c>
    </row>
    <row r="209" spans="1:7">
      <c r="A209" s="12" t="s">
        <v>284</v>
      </c>
      <c r="B209" s="25" t="s">
        <v>585</v>
      </c>
      <c r="C209" s="26" t="s">
        <v>226</v>
      </c>
      <c r="D209" s="34">
        <v>703</v>
      </c>
      <c r="E209" s="16">
        <v>452.3</v>
      </c>
      <c r="F209" s="16">
        <v>162.05000000000001</v>
      </c>
      <c r="G209" s="7">
        <v>0.358279902719434</v>
      </c>
    </row>
    <row r="210" spans="1:7" ht="31.5">
      <c r="A210" s="8" t="s">
        <v>474</v>
      </c>
      <c r="B210" s="31" t="s">
        <v>584</v>
      </c>
      <c r="C210" s="32" t="s">
        <v>225</v>
      </c>
      <c r="D210" s="33">
        <v>0</v>
      </c>
      <c r="E210" s="9">
        <v>500</v>
      </c>
      <c r="F210" s="9">
        <v>500</v>
      </c>
      <c r="G210" s="10">
        <v>1</v>
      </c>
    </row>
    <row r="211" spans="1:7" ht="31.5">
      <c r="A211" s="12" t="s">
        <v>229</v>
      </c>
      <c r="B211" s="25" t="s">
        <v>584</v>
      </c>
      <c r="C211" s="26" t="s">
        <v>226</v>
      </c>
      <c r="D211" s="34">
        <v>0</v>
      </c>
      <c r="E211" s="16">
        <v>500</v>
      </c>
      <c r="F211" s="16">
        <v>500</v>
      </c>
      <c r="G211" s="7">
        <v>1</v>
      </c>
    </row>
    <row r="212" spans="1:7">
      <c r="A212" s="12" t="s">
        <v>284</v>
      </c>
      <c r="B212" s="25" t="s">
        <v>584</v>
      </c>
      <c r="C212" s="26" t="s">
        <v>226</v>
      </c>
      <c r="D212" s="34">
        <v>703</v>
      </c>
      <c r="E212" s="16">
        <v>500</v>
      </c>
      <c r="F212" s="16">
        <v>500</v>
      </c>
      <c r="G212" s="7">
        <v>1</v>
      </c>
    </row>
    <row r="213" spans="1:7" ht="47.25">
      <c r="A213" s="8" t="s">
        <v>583</v>
      </c>
      <c r="B213" s="31" t="s">
        <v>582</v>
      </c>
      <c r="C213" s="32" t="s">
        <v>225</v>
      </c>
      <c r="D213" s="33">
        <v>0</v>
      </c>
      <c r="E213" s="9">
        <v>1291.5</v>
      </c>
      <c r="F213" s="9">
        <v>717.18</v>
      </c>
      <c r="G213" s="10">
        <v>0.55530778164924499</v>
      </c>
    </row>
    <row r="214" spans="1:7" ht="31.5">
      <c r="A214" s="8" t="s">
        <v>581</v>
      </c>
      <c r="B214" s="31" t="s">
        <v>580</v>
      </c>
      <c r="C214" s="32" t="s">
        <v>225</v>
      </c>
      <c r="D214" s="33">
        <v>0</v>
      </c>
      <c r="E214" s="9">
        <v>1291.5</v>
      </c>
      <c r="F214" s="9">
        <v>717.18</v>
      </c>
      <c r="G214" s="10">
        <v>0.55530778164924499</v>
      </c>
    </row>
    <row r="215" spans="1:7">
      <c r="A215" s="8" t="s">
        <v>244</v>
      </c>
      <c r="B215" s="31" t="s">
        <v>578</v>
      </c>
      <c r="C215" s="32" t="s">
        <v>225</v>
      </c>
      <c r="D215" s="33">
        <v>0</v>
      </c>
      <c r="E215" s="9">
        <v>1291.5</v>
      </c>
      <c r="F215" s="9">
        <v>717.18</v>
      </c>
      <c r="G215" s="10">
        <v>0.55530778164924499</v>
      </c>
    </row>
    <row r="216" spans="1:7" ht="63">
      <c r="A216" s="12" t="s">
        <v>243</v>
      </c>
      <c r="B216" s="25" t="s">
        <v>578</v>
      </c>
      <c r="C216" s="26" t="s">
        <v>242</v>
      </c>
      <c r="D216" s="34">
        <v>0</v>
      </c>
      <c r="E216" s="16">
        <v>1288.5999999999999</v>
      </c>
      <c r="F216" s="16">
        <v>717.18</v>
      </c>
      <c r="G216" s="7">
        <v>0.55655750426819806</v>
      </c>
    </row>
    <row r="217" spans="1:7">
      <c r="A217" s="12" t="s">
        <v>579</v>
      </c>
      <c r="B217" s="25" t="s">
        <v>578</v>
      </c>
      <c r="C217" s="26" t="s">
        <v>242</v>
      </c>
      <c r="D217" s="34">
        <v>804</v>
      </c>
      <c r="E217" s="16">
        <v>1288.5999999999999</v>
      </c>
      <c r="F217" s="16">
        <v>717.18</v>
      </c>
      <c r="G217" s="7">
        <v>0.55655750426819806</v>
      </c>
    </row>
    <row r="218" spans="1:7" ht="31.5">
      <c r="A218" s="12" t="s">
        <v>229</v>
      </c>
      <c r="B218" s="25" t="s">
        <v>578</v>
      </c>
      <c r="C218" s="26" t="s">
        <v>226</v>
      </c>
      <c r="D218" s="34">
        <v>0</v>
      </c>
      <c r="E218" s="16">
        <v>2.9</v>
      </c>
      <c r="F218" s="16">
        <v>0</v>
      </c>
      <c r="G218" s="7">
        <v>0</v>
      </c>
    </row>
    <row r="219" spans="1:7">
      <c r="A219" s="12" t="s">
        <v>579</v>
      </c>
      <c r="B219" s="25" t="s">
        <v>578</v>
      </c>
      <c r="C219" s="26" t="s">
        <v>226</v>
      </c>
      <c r="D219" s="34">
        <v>804</v>
      </c>
      <c r="E219" s="16">
        <v>2.9</v>
      </c>
      <c r="F219" s="16">
        <v>0</v>
      </c>
      <c r="G219" s="7">
        <v>0</v>
      </c>
    </row>
    <row r="220" spans="1:7" ht="63">
      <c r="A220" s="8" t="s">
        <v>577</v>
      </c>
      <c r="B220" s="31" t="s">
        <v>576</v>
      </c>
      <c r="C220" s="32" t="s">
        <v>225</v>
      </c>
      <c r="D220" s="33">
        <v>0</v>
      </c>
      <c r="E220" s="9">
        <v>58101.48</v>
      </c>
      <c r="F220" s="9">
        <v>7965.26</v>
      </c>
      <c r="G220" s="10">
        <v>0.13709220488015106</v>
      </c>
    </row>
    <row r="221" spans="1:7" ht="47.25">
      <c r="A221" s="8" t="s">
        <v>575</v>
      </c>
      <c r="B221" s="31" t="s">
        <v>574</v>
      </c>
      <c r="C221" s="32" t="s">
        <v>225</v>
      </c>
      <c r="D221" s="33">
        <v>0</v>
      </c>
      <c r="E221" s="9">
        <v>3764.5</v>
      </c>
      <c r="F221" s="9">
        <v>0</v>
      </c>
      <c r="G221" s="10">
        <v>0</v>
      </c>
    </row>
    <row r="222" spans="1:7" ht="47.25">
      <c r="A222" s="8" t="s">
        <v>573</v>
      </c>
      <c r="B222" s="31" t="s">
        <v>572</v>
      </c>
      <c r="C222" s="32" t="s">
        <v>225</v>
      </c>
      <c r="D222" s="33">
        <v>0</v>
      </c>
      <c r="E222" s="9">
        <v>3644.2</v>
      </c>
      <c r="F222" s="9">
        <v>0</v>
      </c>
      <c r="G222" s="10">
        <v>0</v>
      </c>
    </row>
    <row r="223" spans="1:7" ht="31.5">
      <c r="A223" s="8" t="s">
        <v>571</v>
      </c>
      <c r="B223" s="31" t="s">
        <v>570</v>
      </c>
      <c r="C223" s="32" t="s">
        <v>225</v>
      </c>
      <c r="D223" s="33">
        <v>0</v>
      </c>
      <c r="E223" s="9">
        <v>77</v>
      </c>
      <c r="F223" s="9">
        <v>0</v>
      </c>
      <c r="G223" s="10">
        <v>0</v>
      </c>
    </row>
    <row r="224" spans="1:7" ht="31.5">
      <c r="A224" s="12" t="s">
        <v>558</v>
      </c>
      <c r="B224" s="25" t="s">
        <v>570</v>
      </c>
      <c r="C224" s="26" t="s">
        <v>555</v>
      </c>
      <c r="D224" s="34">
        <v>0</v>
      </c>
      <c r="E224" s="16">
        <v>77</v>
      </c>
      <c r="F224" s="16">
        <v>0</v>
      </c>
      <c r="G224" s="7">
        <v>0</v>
      </c>
    </row>
    <row r="225" spans="1:7">
      <c r="A225" s="12" t="s">
        <v>326</v>
      </c>
      <c r="B225" s="25" t="s">
        <v>570</v>
      </c>
      <c r="C225" s="26" t="s">
        <v>555</v>
      </c>
      <c r="D225" s="34">
        <v>1101</v>
      </c>
      <c r="E225" s="16">
        <v>77</v>
      </c>
      <c r="F225" s="16">
        <v>0</v>
      </c>
      <c r="G225" s="7">
        <v>0</v>
      </c>
    </row>
    <row r="226" spans="1:7" ht="31.5">
      <c r="A226" s="8" t="s">
        <v>569</v>
      </c>
      <c r="B226" s="31" t="s">
        <v>568</v>
      </c>
      <c r="C226" s="32" t="s">
        <v>225</v>
      </c>
      <c r="D226" s="33">
        <v>0</v>
      </c>
      <c r="E226" s="9">
        <v>3567.2</v>
      </c>
      <c r="F226" s="9">
        <v>0</v>
      </c>
      <c r="G226" s="10">
        <v>0</v>
      </c>
    </row>
    <row r="227" spans="1:7" ht="31.5">
      <c r="A227" s="12" t="s">
        <v>558</v>
      </c>
      <c r="B227" s="25" t="s">
        <v>568</v>
      </c>
      <c r="C227" s="26" t="s">
        <v>555</v>
      </c>
      <c r="D227" s="34">
        <v>0</v>
      </c>
      <c r="E227" s="16">
        <v>3567.2</v>
      </c>
      <c r="F227" s="16">
        <v>0</v>
      </c>
      <c r="G227" s="7">
        <v>0</v>
      </c>
    </row>
    <row r="228" spans="1:7">
      <c r="A228" s="12" t="s">
        <v>326</v>
      </c>
      <c r="B228" s="25" t="s">
        <v>568</v>
      </c>
      <c r="C228" s="26" t="s">
        <v>555</v>
      </c>
      <c r="D228" s="34">
        <v>1101</v>
      </c>
      <c r="E228" s="16">
        <v>3567.2</v>
      </c>
      <c r="F228" s="16">
        <v>0</v>
      </c>
      <c r="G228" s="7">
        <v>0</v>
      </c>
    </row>
    <row r="229" spans="1:7" ht="63">
      <c r="A229" s="8" t="s">
        <v>567</v>
      </c>
      <c r="B229" s="31" t="s">
        <v>566</v>
      </c>
      <c r="C229" s="32" t="s">
        <v>225</v>
      </c>
      <c r="D229" s="33">
        <v>0</v>
      </c>
      <c r="E229" s="9">
        <v>120.3</v>
      </c>
      <c r="F229" s="9">
        <v>0</v>
      </c>
      <c r="G229" s="10">
        <v>0</v>
      </c>
    </row>
    <row r="230" spans="1:7" ht="31.5">
      <c r="A230" s="8" t="s">
        <v>565</v>
      </c>
      <c r="B230" s="31" t="s">
        <v>564</v>
      </c>
      <c r="C230" s="32" t="s">
        <v>225</v>
      </c>
      <c r="D230" s="33">
        <v>0</v>
      </c>
      <c r="E230" s="9">
        <v>120.3</v>
      </c>
      <c r="F230" s="9">
        <v>0</v>
      </c>
      <c r="G230" s="10">
        <v>0</v>
      </c>
    </row>
    <row r="231" spans="1:7" ht="31.5">
      <c r="A231" s="12" t="s">
        <v>229</v>
      </c>
      <c r="B231" s="25" t="s">
        <v>564</v>
      </c>
      <c r="C231" s="26" t="s">
        <v>226</v>
      </c>
      <c r="D231" s="34">
        <v>0</v>
      </c>
      <c r="E231" s="16">
        <v>4.2</v>
      </c>
      <c r="F231" s="16">
        <v>0</v>
      </c>
      <c r="G231" s="7">
        <v>0</v>
      </c>
    </row>
    <row r="232" spans="1:7">
      <c r="A232" s="12" t="s">
        <v>364</v>
      </c>
      <c r="B232" s="25" t="s">
        <v>564</v>
      </c>
      <c r="C232" s="26" t="s">
        <v>226</v>
      </c>
      <c r="D232" s="34">
        <v>113</v>
      </c>
      <c r="E232" s="16">
        <v>4.2</v>
      </c>
      <c r="F232" s="16">
        <v>0</v>
      </c>
      <c r="G232" s="7">
        <v>0</v>
      </c>
    </row>
    <row r="233" spans="1:7">
      <c r="A233" s="12" t="s">
        <v>236</v>
      </c>
      <c r="B233" s="25" t="s">
        <v>564</v>
      </c>
      <c r="C233" s="26" t="s">
        <v>233</v>
      </c>
      <c r="D233" s="34">
        <v>0</v>
      </c>
      <c r="E233" s="16">
        <v>116.1</v>
      </c>
      <c r="F233" s="16">
        <v>0</v>
      </c>
      <c r="G233" s="7">
        <v>0</v>
      </c>
    </row>
    <row r="234" spans="1:7">
      <c r="A234" s="12" t="s">
        <v>364</v>
      </c>
      <c r="B234" s="25" t="s">
        <v>564</v>
      </c>
      <c r="C234" s="26" t="s">
        <v>233</v>
      </c>
      <c r="D234" s="34">
        <v>113</v>
      </c>
      <c r="E234" s="16">
        <v>116.1</v>
      </c>
      <c r="F234" s="16">
        <v>0</v>
      </c>
      <c r="G234" s="7">
        <v>0</v>
      </c>
    </row>
    <row r="235" spans="1:7" ht="47.25">
      <c r="A235" s="8" t="s">
        <v>563</v>
      </c>
      <c r="B235" s="31" t="s">
        <v>562</v>
      </c>
      <c r="C235" s="32" t="s">
        <v>225</v>
      </c>
      <c r="D235" s="33">
        <v>0</v>
      </c>
      <c r="E235" s="9">
        <v>34514.5</v>
      </c>
      <c r="F235" s="9">
        <v>70</v>
      </c>
      <c r="G235" s="10">
        <v>2.0281331034782482E-3</v>
      </c>
    </row>
    <row r="236" spans="1:7" ht="47.25">
      <c r="A236" s="8" t="s">
        <v>561</v>
      </c>
      <c r="B236" s="31" t="s">
        <v>560</v>
      </c>
      <c r="C236" s="32" t="s">
        <v>225</v>
      </c>
      <c r="D236" s="33">
        <v>0</v>
      </c>
      <c r="E236" s="9">
        <v>33972</v>
      </c>
      <c r="F236" s="9">
        <v>0</v>
      </c>
      <c r="G236" s="10">
        <v>0</v>
      </c>
    </row>
    <row r="237" spans="1:7" ht="31.5">
      <c r="A237" s="8" t="s">
        <v>559</v>
      </c>
      <c r="B237" s="31" t="s">
        <v>556</v>
      </c>
      <c r="C237" s="32" t="s">
        <v>225</v>
      </c>
      <c r="D237" s="33">
        <v>0</v>
      </c>
      <c r="E237" s="9">
        <v>33972</v>
      </c>
      <c r="F237" s="9">
        <v>0</v>
      </c>
      <c r="G237" s="10">
        <v>0</v>
      </c>
    </row>
    <row r="238" spans="1:7" ht="31.5">
      <c r="A238" s="12" t="s">
        <v>558</v>
      </c>
      <c r="B238" s="25" t="s">
        <v>556</v>
      </c>
      <c r="C238" s="26" t="s">
        <v>555</v>
      </c>
      <c r="D238" s="34">
        <v>0</v>
      </c>
      <c r="E238" s="16">
        <v>33972</v>
      </c>
      <c r="F238" s="16">
        <v>0</v>
      </c>
      <c r="G238" s="7">
        <v>0</v>
      </c>
    </row>
    <row r="239" spans="1:7">
      <c r="A239" s="12" t="s">
        <v>557</v>
      </c>
      <c r="B239" s="25" t="s">
        <v>556</v>
      </c>
      <c r="C239" s="26" t="s">
        <v>555</v>
      </c>
      <c r="D239" s="34">
        <v>605</v>
      </c>
      <c r="E239" s="16">
        <v>33972</v>
      </c>
      <c r="F239" s="16">
        <v>0</v>
      </c>
      <c r="G239" s="7">
        <v>0</v>
      </c>
    </row>
    <row r="240" spans="1:7" ht="31.5">
      <c r="A240" s="8" t="s">
        <v>554</v>
      </c>
      <c r="B240" s="31" t="s">
        <v>553</v>
      </c>
      <c r="C240" s="32" t="s">
        <v>225</v>
      </c>
      <c r="D240" s="33">
        <v>0</v>
      </c>
      <c r="E240" s="9">
        <v>542.5</v>
      </c>
      <c r="F240" s="9">
        <v>70</v>
      </c>
      <c r="G240" s="10">
        <v>0.12903225806451613</v>
      </c>
    </row>
    <row r="241" spans="1:7" ht="63">
      <c r="A241" s="8" t="s">
        <v>552</v>
      </c>
      <c r="B241" s="31" t="s">
        <v>550</v>
      </c>
      <c r="C241" s="32" t="s">
        <v>225</v>
      </c>
      <c r="D241" s="33">
        <v>0</v>
      </c>
      <c r="E241" s="9">
        <v>542.5</v>
      </c>
      <c r="F241" s="9">
        <v>70</v>
      </c>
      <c r="G241" s="10">
        <v>0.12903225806451613</v>
      </c>
    </row>
    <row r="242" spans="1:7" ht="31.5">
      <c r="A242" s="12" t="s">
        <v>229</v>
      </c>
      <c r="B242" s="25" t="s">
        <v>550</v>
      </c>
      <c r="C242" s="26" t="s">
        <v>226</v>
      </c>
      <c r="D242" s="34">
        <v>0</v>
      </c>
      <c r="E242" s="16">
        <v>542.5</v>
      </c>
      <c r="F242" s="16">
        <v>70</v>
      </c>
      <c r="G242" s="7">
        <v>0.12903225806451613</v>
      </c>
    </row>
    <row r="243" spans="1:7">
      <c r="A243" s="12" t="s">
        <v>551</v>
      </c>
      <c r="B243" s="25" t="s">
        <v>550</v>
      </c>
      <c r="C243" s="26" t="s">
        <v>226</v>
      </c>
      <c r="D243" s="34">
        <v>405</v>
      </c>
      <c r="E243" s="16">
        <v>542.5</v>
      </c>
      <c r="F243" s="16">
        <v>70</v>
      </c>
      <c r="G243" s="7">
        <v>0.12903225806451613</v>
      </c>
    </row>
    <row r="244" spans="1:7" ht="63">
      <c r="A244" s="8" t="s">
        <v>549</v>
      </c>
      <c r="B244" s="31" t="s">
        <v>548</v>
      </c>
      <c r="C244" s="32" t="s">
        <v>225</v>
      </c>
      <c r="D244" s="33">
        <v>0</v>
      </c>
      <c r="E244" s="9">
        <v>495.2</v>
      </c>
      <c r="F244" s="9">
        <v>67.31</v>
      </c>
      <c r="G244" s="10">
        <v>0.1359248788368336</v>
      </c>
    </row>
    <row r="245" spans="1:7" ht="47.25">
      <c r="A245" s="8" t="s">
        <v>547</v>
      </c>
      <c r="B245" s="31" t="s">
        <v>546</v>
      </c>
      <c r="C245" s="32" t="s">
        <v>225</v>
      </c>
      <c r="D245" s="33">
        <v>0</v>
      </c>
      <c r="E245" s="9">
        <v>492.8</v>
      </c>
      <c r="F245" s="9">
        <v>67.31</v>
      </c>
      <c r="G245" s="10">
        <v>0.13658685064935064</v>
      </c>
    </row>
    <row r="246" spans="1:7" ht="63">
      <c r="A246" s="8" t="s">
        <v>541</v>
      </c>
      <c r="B246" s="31" t="s">
        <v>544</v>
      </c>
      <c r="C246" s="32" t="s">
        <v>225</v>
      </c>
      <c r="D246" s="33">
        <v>0</v>
      </c>
      <c r="E246" s="9">
        <v>492.8</v>
      </c>
      <c r="F246" s="9">
        <v>67.31</v>
      </c>
      <c r="G246" s="10">
        <v>0.13658685064935064</v>
      </c>
    </row>
    <row r="247" spans="1:7" ht="31.5">
      <c r="A247" s="12" t="s">
        <v>229</v>
      </c>
      <c r="B247" s="25" t="s">
        <v>544</v>
      </c>
      <c r="C247" s="26" t="s">
        <v>226</v>
      </c>
      <c r="D247" s="34">
        <v>0</v>
      </c>
      <c r="E247" s="16">
        <v>492.8</v>
      </c>
      <c r="F247" s="16">
        <v>67.31</v>
      </c>
      <c r="G247" s="7">
        <v>0.13658685064935064</v>
      </c>
    </row>
    <row r="248" spans="1:7">
      <c r="A248" s="12" t="s">
        <v>545</v>
      </c>
      <c r="B248" s="25" t="s">
        <v>544</v>
      </c>
      <c r="C248" s="26" t="s">
        <v>226</v>
      </c>
      <c r="D248" s="34">
        <v>701</v>
      </c>
      <c r="E248" s="16">
        <v>16.39</v>
      </c>
      <c r="F248" s="16">
        <v>16.39</v>
      </c>
      <c r="G248" s="7">
        <v>1</v>
      </c>
    </row>
    <row r="249" spans="1:7">
      <c r="A249" s="12" t="s">
        <v>285</v>
      </c>
      <c r="B249" s="25" t="s">
        <v>544</v>
      </c>
      <c r="C249" s="26" t="s">
        <v>226</v>
      </c>
      <c r="D249" s="34">
        <v>702</v>
      </c>
      <c r="E249" s="16">
        <v>4.88</v>
      </c>
      <c r="F249" s="16">
        <v>0</v>
      </c>
      <c r="G249" s="7">
        <v>0</v>
      </c>
    </row>
    <row r="250" spans="1:7">
      <c r="A250" s="12" t="s">
        <v>284</v>
      </c>
      <c r="B250" s="25" t="s">
        <v>544</v>
      </c>
      <c r="C250" s="26" t="s">
        <v>226</v>
      </c>
      <c r="D250" s="34">
        <v>703</v>
      </c>
      <c r="E250" s="16">
        <v>91.53</v>
      </c>
      <c r="F250" s="16">
        <v>43.42</v>
      </c>
      <c r="G250" s="7">
        <v>0.47437998470446852</v>
      </c>
    </row>
    <row r="251" spans="1:7">
      <c r="A251" s="12" t="s">
        <v>287</v>
      </c>
      <c r="B251" s="25" t="s">
        <v>544</v>
      </c>
      <c r="C251" s="26" t="s">
        <v>226</v>
      </c>
      <c r="D251" s="34">
        <v>801</v>
      </c>
      <c r="E251" s="16">
        <v>380</v>
      </c>
      <c r="F251" s="16">
        <v>7.51</v>
      </c>
      <c r="G251" s="7">
        <v>1.976315789473684E-2</v>
      </c>
    </row>
    <row r="252" spans="1:7" ht="63">
      <c r="A252" s="8" t="s">
        <v>543</v>
      </c>
      <c r="B252" s="31" t="s">
        <v>542</v>
      </c>
      <c r="C252" s="32" t="s">
        <v>225</v>
      </c>
      <c r="D252" s="33">
        <v>0</v>
      </c>
      <c r="E252" s="9">
        <v>2.4</v>
      </c>
      <c r="F252" s="9">
        <v>0</v>
      </c>
      <c r="G252" s="10">
        <v>0</v>
      </c>
    </row>
    <row r="253" spans="1:7" ht="63">
      <c r="A253" s="8" t="s">
        <v>541</v>
      </c>
      <c r="B253" s="31" t="s">
        <v>540</v>
      </c>
      <c r="C253" s="32" t="s">
        <v>225</v>
      </c>
      <c r="D253" s="33">
        <v>0</v>
      </c>
      <c r="E253" s="9">
        <v>2.4</v>
      </c>
      <c r="F253" s="9">
        <v>0</v>
      </c>
      <c r="G253" s="10">
        <v>0</v>
      </c>
    </row>
    <row r="254" spans="1:7" ht="31.5">
      <c r="A254" s="12" t="s">
        <v>229</v>
      </c>
      <c r="B254" s="25" t="s">
        <v>540</v>
      </c>
      <c r="C254" s="26" t="s">
        <v>226</v>
      </c>
      <c r="D254" s="34">
        <v>0</v>
      </c>
      <c r="E254" s="16">
        <v>2.4</v>
      </c>
      <c r="F254" s="16">
        <v>0</v>
      </c>
      <c r="G254" s="7">
        <v>0</v>
      </c>
    </row>
    <row r="255" spans="1:7" ht="47.25">
      <c r="A255" s="12" t="s">
        <v>290</v>
      </c>
      <c r="B255" s="25" t="s">
        <v>540</v>
      </c>
      <c r="C255" s="26" t="s">
        <v>226</v>
      </c>
      <c r="D255" s="34">
        <v>104</v>
      </c>
      <c r="E255" s="16">
        <v>2.4</v>
      </c>
      <c r="F255" s="16">
        <v>0</v>
      </c>
      <c r="G255" s="7">
        <v>0</v>
      </c>
    </row>
    <row r="256" spans="1:7" ht="47.25">
      <c r="A256" s="8" t="s">
        <v>539</v>
      </c>
      <c r="B256" s="31" t="s">
        <v>538</v>
      </c>
      <c r="C256" s="32" t="s">
        <v>225</v>
      </c>
      <c r="D256" s="33">
        <v>0</v>
      </c>
      <c r="E256" s="9">
        <v>19227.28</v>
      </c>
      <c r="F256" s="9">
        <v>7827.95</v>
      </c>
      <c r="G256" s="10">
        <v>0.40712726917171854</v>
      </c>
    </row>
    <row r="257" spans="1:7" ht="31.5">
      <c r="A257" s="8" t="s">
        <v>537</v>
      </c>
      <c r="B257" s="31" t="s">
        <v>536</v>
      </c>
      <c r="C257" s="32" t="s">
        <v>225</v>
      </c>
      <c r="D257" s="33">
        <v>0</v>
      </c>
      <c r="E257" s="9">
        <v>5002.9799999999996</v>
      </c>
      <c r="F257" s="9">
        <v>2883.58</v>
      </c>
      <c r="G257" s="10">
        <v>0.57637248200072755</v>
      </c>
    </row>
    <row r="258" spans="1:7" ht="31.5">
      <c r="A258" s="8" t="s">
        <v>420</v>
      </c>
      <c r="B258" s="31" t="s">
        <v>535</v>
      </c>
      <c r="C258" s="32" t="s">
        <v>225</v>
      </c>
      <c r="D258" s="33">
        <v>0</v>
      </c>
      <c r="E258" s="9">
        <v>5002.9799999999996</v>
      </c>
      <c r="F258" s="9">
        <v>2883.58</v>
      </c>
      <c r="G258" s="10">
        <v>0.57637248200072755</v>
      </c>
    </row>
    <row r="259" spans="1:7" ht="63">
      <c r="A259" s="12" t="s">
        <v>243</v>
      </c>
      <c r="B259" s="25" t="s">
        <v>535</v>
      </c>
      <c r="C259" s="26" t="s">
        <v>242</v>
      </c>
      <c r="D259" s="34">
        <v>0</v>
      </c>
      <c r="E259" s="16">
        <v>4915.18</v>
      </c>
      <c r="F259" s="16">
        <v>2875.58</v>
      </c>
      <c r="G259" s="7">
        <v>0.5850406292343312</v>
      </c>
    </row>
    <row r="260" spans="1:7" ht="31.5">
      <c r="A260" s="12" t="s">
        <v>531</v>
      </c>
      <c r="B260" s="25" t="s">
        <v>535</v>
      </c>
      <c r="C260" s="26" t="s">
        <v>242</v>
      </c>
      <c r="D260" s="34">
        <v>505</v>
      </c>
      <c r="E260" s="16">
        <v>4915.18</v>
      </c>
      <c r="F260" s="16">
        <v>2875.58</v>
      </c>
      <c r="G260" s="7">
        <v>0.5850406292343312</v>
      </c>
    </row>
    <row r="261" spans="1:7" ht="31.5">
      <c r="A261" s="12" t="s">
        <v>229</v>
      </c>
      <c r="B261" s="25" t="s">
        <v>535</v>
      </c>
      <c r="C261" s="26" t="s">
        <v>226</v>
      </c>
      <c r="D261" s="34">
        <v>0</v>
      </c>
      <c r="E261" s="16">
        <v>87</v>
      </c>
      <c r="F261" s="16">
        <v>7.2</v>
      </c>
      <c r="G261" s="7">
        <v>8.2758620689655171E-2</v>
      </c>
    </row>
    <row r="262" spans="1:7" ht="31.5">
      <c r="A262" s="12" t="s">
        <v>531</v>
      </c>
      <c r="B262" s="25" t="s">
        <v>535</v>
      </c>
      <c r="C262" s="26" t="s">
        <v>226</v>
      </c>
      <c r="D262" s="34">
        <v>505</v>
      </c>
      <c r="E262" s="16">
        <v>87</v>
      </c>
      <c r="F262" s="16">
        <v>7.2</v>
      </c>
      <c r="G262" s="7">
        <v>8.2758620689655171E-2</v>
      </c>
    </row>
    <row r="263" spans="1:7">
      <c r="A263" s="12" t="s">
        <v>236</v>
      </c>
      <c r="B263" s="25" t="s">
        <v>535</v>
      </c>
      <c r="C263" s="26" t="s">
        <v>233</v>
      </c>
      <c r="D263" s="34">
        <v>0</v>
      </c>
      <c r="E263" s="16">
        <v>0.8</v>
      </c>
      <c r="F263" s="16">
        <v>0.8</v>
      </c>
      <c r="G263" s="7">
        <v>1</v>
      </c>
    </row>
    <row r="264" spans="1:7" ht="31.5">
      <c r="A264" s="12" t="s">
        <v>531</v>
      </c>
      <c r="B264" s="25" t="s">
        <v>535</v>
      </c>
      <c r="C264" s="26" t="s">
        <v>233</v>
      </c>
      <c r="D264" s="34">
        <v>505</v>
      </c>
      <c r="E264" s="16">
        <v>0.8</v>
      </c>
      <c r="F264" s="16">
        <v>0.8</v>
      </c>
      <c r="G264" s="7">
        <v>1</v>
      </c>
    </row>
    <row r="265" spans="1:7" ht="31.5">
      <c r="A265" s="8" t="s">
        <v>534</v>
      </c>
      <c r="B265" s="31" t="s">
        <v>533</v>
      </c>
      <c r="C265" s="32" t="s">
        <v>225</v>
      </c>
      <c r="D265" s="33">
        <v>0</v>
      </c>
      <c r="E265" s="9">
        <v>14224.3</v>
      </c>
      <c r="F265" s="9">
        <v>4944.37</v>
      </c>
      <c r="G265" s="10">
        <v>0.34760023340340124</v>
      </c>
    </row>
    <row r="266" spans="1:7" ht="63">
      <c r="A266" s="8" t="s">
        <v>532</v>
      </c>
      <c r="B266" s="31" t="s">
        <v>530</v>
      </c>
      <c r="C266" s="32" t="s">
        <v>225</v>
      </c>
      <c r="D266" s="33">
        <v>0</v>
      </c>
      <c r="E266" s="9">
        <v>908</v>
      </c>
      <c r="F266" s="9">
        <v>500.8</v>
      </c>
      <c r="G266" s="10">
        <v>0.55154185022026436</v>
      </c>
    </row>
    <row r="267" spans="1:7" ht="63">
      <c r="A267" s="12" t="s">
        <v>243</v>
      </c>
      <c r="B267" s="25" t="s">
        <v>530</v>
      </c>
      <c r="C267" s="26" t="s">
        <v>242</v>
      </c>
      <c r="D267" s="34">
        <v>0</v>
      </c>
      <c r="E267" s="16">
        <v>864.76</v>
      </c>
      <c r="F267" s="16">
        <v>495.8</v>
      </c>
      <c r="G267" s="7">
        <v>0.57333826726490589</v>
      </c>
    </row>
    <row r="268" spans="1:7" ht="31.5">
      <c r="A268" s="12" t="s">
        <v>531</v>
      </c>
      <c r="B268" s="25" t="s">
        <v>530</v>
      </c>
      <c r="C268" s="26" t="s">
        <v>242</v>
      </c>
      <c r="D268" s="34">
        <v>505</v>
      </c>
      <c r="E268" s="16">
        <v>864.76</v>
      </c>
      <c r="F268" s="16">
        <v>495.8</v>
      </c>
      <c r="G268" s="7">
        <v>0.57333826726490589</v>
      </c>
    </row>
    <row r="269" spans="1:7" ht="31.5">
      <c r="A269" s="12" t="s">
        <v>229</v>
      </c>
      <c r="B269" s="25" t="s">
        <v>530</v>
      </c>
      <c r="C269" s="26" t="s">
        <v>226</v>
      </c>
      <c r="D269" s="34">
        <v>0</v>
      </c>
      <c r="E269" s="16">
        <v>43.24</v>
      </c>
      <c r="F269" s="16">
        <v>5</v>
      </c>
      <c r="G269" s="7">
        <v>0.11563367252543941</v>
      </c>
    </row>
    <row r="270" spans="1:7" ht="31.5">
      <c r="A270" s="12" t="s">
        <v>531</v>
      </c>
      <c r="B270" s="25" t="s">
        <v>530</v>
      </c>
      <c r="C270" s="26" t="s">
        <v>226</v>
      </c>
      <c r="D270" s="34">
        <v>505</v>
      </c>
      <c r="E270" s="16">
        <v>43.24</v>
      </c>
      <c r="F270" s="16">
        <v>5</v>
      </c>
      <c r="G270" s="7">
        <v>0.11563367252543941</v>
      </c>
    </row>
    <row r="271" spans="1:7" ht="31.5">
      <c r="A271" s="8" t="s">
        <v>529</v>
      </c>
      <c r="B271" s="31" t="s">
        <v>528</v>
      </c>
      <c r="C271" s="32" t="s">
        <v>225</v>
      </c>
      <c r="D271" s="33">
        <v>0</v>
      </c>
      <c r="E271" s="9">
        <v>13316.3</v>
      </c>
      <c r="F271" s="9">
        <v>4443.57</v>
      </c>
      <c r="G271" s="10">
        <v>0.33369404414139064</v>
      </c>
    </row>
    <row r="272" spans="1:7" ht="31.5">
      <c r="A272" s="12" t="s">
        <v>229</v>
      </c>
      <c r="B272" s="25" t="s">
        <v>528</v>
      </c>
      <c r="C272" s="26" t="s">
        <v>226</v>
      </c>
      <c r="D272" s="34">
        <v>0</v>
      </c>
      <c r="E272" s="16">
        <v>230</v>
      </c>
      <c r="F272" s="16">
        <v>77.55</v>
      </c>
      <c r="G272" s="7">
        <v>0.33717391304347827</v>
      </c>
    </row>
    <row r="273" spans="1:7">
      <c r="A273" s="12" t="s">
        <v>317</v>
      </c>
      <c r="B273" s="25" t="s">
        <v>528</v>
      </c>
      <c r="C273" s="26" t="s">
        <v>226</v>
      </c>
      <c r="D273" s="34">
        <v>1003</v>
      </c>
      <c r="E273" s="16">
        <v>230</v>
      </c>
      <c r="F273" s="16">
        <v>77.55</v>
      </c>
      <c r="G273" s="7">
        <v>0.33717391304347827</v>
      </c>
    </row>
    <row r="274" spans="1:7">
      <c r="A274" s="12" t="s">
        <v>303</v>
      </c>
      <c r="B274" s="25" t="s">
        <v>528</v>
      </c>
      <c r="C274" s="26" t="s">
        <v>301</v>
      </c>
      <c r="D274" s="34">
        <v>0</v>
      </c>
      <c r="E274" s="16">
        <v>13086.3</v>
      </c>
      <c r="F274" s="16">
        <v>4366.01</v>
      </c>
      <c r="G274" s="7">
        <v>0.3336321190863728</v>
      </c>
    </row>
    <row r="275" spans="1:7">
      <c r="A275" s="12" t="s">
        <v>317</v>
      </c>
      <c r="B275" s="25" t="s">
        <v>528</v>
      </c>
      <c r="C275" s="26" t="s">
        <v>301</v>
      </c>
      <c r="D275" s="34">
        <v>1003</v>
      </c>
      <c r="E275" s="16">
        <v>13086.3</v>
      </c>
      <c r="F275" s="16">
        <v>4366.01</v>
      </c>
      <c r="G275" s="7">
        <v>0.3336321190863728</v>
      </c>
    </row>
    <row r="276" spans="1:7" ht="47.25">
      <c r="A276" s="8" t="s">
        <v>527</v>
      </c>
      <c r="B276" s="31" t="s">
        <v>526</v>
      </c>
      <c r="C276" s="32" t="s">
        <v>225</v>
      </c>
      <c r="D276" s="33">
        <v>0</v>
      </c>
      <c r="E276" s="9">
        <v>100</v>
      </c>
      <c r="F276" s="9">
        <v>0</v>
      </c>
      <c r="G276" s="10">
        <v>0</v>
      </c>
    </row>
    <row r="277" spans="1:7" ht="31.5">
      <c r="A277" s="8" t="s">
        <v>525</v>
      </c>
      <c r="B277" s="31" t="s">
        <v>524</v>
      </c>
      <c r="C277" s="32" t="s">
        <v>225</v>
      </c>
      <c r="D277" s="33">
        <v>0</v>
      </c>
      <c r="E277" s="9">
        <v>100</v>
      </c>
      <c r="F277" s="9">
        <v>0</v>
      </c>
      <c r="G277" s="10">
        <v>0</v>
      </c>
    </row>
    <row r="278" spans="1:7" ht="31.5">
      <c r="A278" s="8" t="s">
        <v>523</v>
      </c>
      <c r="B278" s="31" t="s">
        <v>522</v>
      </c>
      <c r="C278" s="32" t="s">
        <v>225</v>
      </c>
      <c r="D278" s="33">
        <v>0</v>
      </c>
      <c r="E278" s="9">
        <v>100</v>
      </c>
      <c r="F278" s="9">
        <v>0</v>
      </c>
      <c r="G278" s="10">
        <v>0</v>
      </c>
    </row>
    <row r="279" spans="1:7" ht="31.5">
      <c r="A279" s="12" t="s">
        <v>229</v>
      </c>
      <c r="B279" s="25" t="s">
        <v>522</v>
      </c>
      <c r="C279" s="26" t="s">
        <v>226</v>
      </c>
      <c r="D279" s="34">
        <v>0</v>
      </c>
      <c r="E279" s="16">
        <v>100</v>
      </c>
      <c r="F279" s="16">
        <v>0</v>
      </c>
      <c r="G279" s="7">
        <v>0</v>
      </c>
    </row>
    <row r="280" spans="1:7">
      <c r="A280" s="12" t="s">
        <v>398</v>
      </c>
      <c r="B280" s="25" t="s">
        <v>522</v>
      </c>
      <c r="C280" s="26" t="s">
        <v>226</v>
      </c>
      <c r="D280" s="34">
        <v>412</v>
      </c>
      <c r="E280" s="16">
        <v>100</v>
      </c>
      <c r="F280" s="16">
        <v>0</v>
      </c>
      <c r="G280" s="7">
        <v>0</v>
      </c>
    </row>
    <row r="281" spans="1:7" ht="47.25">
      <c r="A281" s="8" t="s">
        <v>521</v>
      </c>
      <c r="B281" s="31" t="s">
        <v>520</v>
      </c>
      <c r="C281" s="32" t="s">
        <v>225</v>
      </c>
      <c r="D281" s="33">
        <v>0</v>
      </c>
      <c r="E281" s="9">
        <v>108126.6</v>
      </c>
      <c r="F281" s="9">
        <v>53143.27</v>
      </c>
      <c r="G281" s="10">
        <v>0.49149117793401431</v>
      </c>
    </row>
    <row r="282" spans="1:7" ht="78.75">
      <c r="A282" s="8" t="s">
        <v>519</v>
      </c>
      <c r="B282" s="31" t="s">
        <v>518</v>
      </c>
      <c r="C282" s="32" t="s">
        <v>225</v>
      </c>
      <c r="D282" s="33">
        <v>0</v>
      </c>
      <c r="E282" s="9">
        <v>27026.3</v>
      </c>
      <c r="F282" s="9">
        <v>15677.97</v>
      </c>
      <c r="G282" s="10">
        <v>0.58010049470330749</v>
      </c>
    </row>
    <row r="283" spans="1:7" ht="78.75">
      <c r="A283" s="8" t="s">
        <v>517</v>
      </c>
      <c r="B283" s="31" t="s">
        <v>516</v>
      </c>
      <c r="C283" s="32" t="s">
        <v>225</v>
      </c>
      <c r="D283" s="33">
        <v>0</v>
      </c>
      <c r="E283" s="9">
        <v>27013.439999999999</v>
      </c>
      <c r="F283" s="9">
        <v>15676.93</v>
      </c>
      <c r="G283" s="10">
        <v>0.58033815759858798</v>
      </c>
    </row>
    <row r="284" spans="1:7" ht="31.5">
      <c r="A284" s="8" t="s">
        <v>360</v>
      </c>
      <c r="B284" s="31" t="s">
        <v>515</v>
      </c>
      <c r="C284" s="32" t="s">
        <v>225</v>
      </c>
      <c r="D284" s="33">
        <v>0</v>
      </c>
      <c r="E284" s="9">
        <v>88</v>
      </c>
      <c r="F284" s="9">
        <v>31.77</v>
      </c>
      <c r="G284" s="10">
        <v>0.36102272727272727</v>
      </c>
    </row>
    <row r="285" spans="1:7" ht="31.5">
      <c r="A285" s="12" t="s">
        <v>229</v>
      </c>
      <c r="B285" s="25" t="s">
        <v>515</v>
      </c>
      <c r="C285" s="26" t="s">
        <v>226</v>
      </c>
      <c r="D285" s="34">
        <v>0</v>
      </c>
      <c r="E285" s="16">
        <v>88</v>
      </c>
      <c r="F285" s="16">
        <v>31.77</v>
      </c>
      <c r="G285" s="7">
        <v>0.36102272727272727</v>
      </c>
    </row>
    <row r="286" spans="1:7" ht="31.5">
      <c r="A286" s="12" t="s">
        <v>288</v>
      </c>
      <c r="B286" s="25" t="s">
        <v>515</v>
      </c>
      <c r="C286" s="26" t="s">
        <v>226</v>
      </c>
      <c r="D286" s="34">
        <v>705</v>
      </c>
      <c r="E286" s="16">
        <v>88</v>
      </c>
      <c r="F286" s="16">
        <v>31.77</v>
      </c>
      <c r="G286" s="7">
        <v>0.36102272727272727</v>
      </c>
    </row>
    <row r="287" spans="1:7">
      <c r="A287" s="8" t="s">
        <v>244</v>
      </c>
      <c r="B287" s="31" t="s">
        <v>514</v>
      </c>
      <c r="C287" s="32" t="s">
        <v>225</v>
      </c>
      <c r="D287" s="33">
        <v>0</v>
      </c>
      <c r="E287" s="9">
        <v>8801.52</v>
      </c>
      <c r="F287" s="9">
        <v>4564.4399999999996</v>
      </c>
      <c r="G287" s="10">
        <v>0.51859678782755703</v>
      </c>
    </row>
    <row r="288" spans="1:7" ht="63">
      <c r="A288" s="12" t="s">
        <v>243</v>
      </c>
      <c r="B288" s="25" t="s">
        <v>514</v>
      </c>
      <c r="C288" s="26" t="s">
        <v>242</v>
      </c>
      <c r="D288" s="34">
        <v>0</v>
      </c>
      <c r="E288" s="16">
        <v>7062.93</v>
      </c>
      <c r="F288" s="16">
        <v>3844.32</v>
      </c>
      <c r="G288" s="7">
        <v>0.54429535617654434</v>
      </c>
    </row>
    <row r="289" spans="1:7" ht="47.25">
      <c r="A289" s="12" t="s">
        <v>241</v>
      </c>
      <c r="B289" s="25" t="s">
        <v>514</v>
      </c>
      <c r="C289" s="26" t="s">
        <v>242</v>
      </c>
      <c r="D289" s="34">
        <v>106</v>
      </c>
      <c r="E289" s="16">
        <v>7062.93</v>
      </c>
      <c r="F289" s="16">
        <v>3844.32</v>
      </c>
      <c r="G289" s="7">
        <v>0.54429535617654434</v>
      </c>
    </row>
    <row r="290" spans="1:7" ht="31.5">
      <c r="A290" s="12" t="s">
        <v>229</v>
      </c>
      <c r="B290" s="25" t="s">
        <v>514</v>
      </c>
      <c r="C290" s="26" t="s">
        <v>226</v>
      </c>
      <c r="D290" s="34">
        <v>0</v>
      </c>
      <c r="E290" s="16">
        <v>1684.08</v>
      </c>
      <c r="F290" s="16">
        <v>665.62</v>
      </c>
      <c r="G290" s="7">
        <v>0.39524250629423785</v>
      </c>
    </row>
    <row r="291" spans="1:7" ht="47.25">
      <c r="A291" s="12" t="s">
        <v>241</v>
      </c>
      <c r="B291" s="25" t="s">
        <v>514</v>
      </c>
      <c r="C291" s="26" t="s">
        <v>226</v>
      </c>
      <c r="D291" s="34">
        <v>106</v>
      </c>
      <c r="E291" s="16">
        <v>1684.08</v>
      </c>
      <c r="F291" s="16">
        <v>665.62</v>
      </c>
      <c r="G291" s="7">
        <v>0.39524250629423785</v>
      </c>
    </row>
    <row r="292" spans="1:7">
      <c r="A292" s="12" t="s">
        <v>236</v>
      </c>
      <c r="B292" s="25" t="s">
        <v>514</v>
      </c>
      <c r="C292" s="26" t="s">
        <v>233</v>
      </c>
      <c r="D292" s="34">
        <v>0</v>
      </c>
      <c r="E292" s="16">
        <v>54.51</v>
      </c>
      <c r="F292" s="16">
        <v>54.51</v>
      </c>
      <c r="G292" s="7">
        <v>1</v>
      </c>
    </row>
    <row r="293" spans="1:7" ht="47.25">
      <c r="A293" s="12" t="s">
        <v>241</v>
      </c>
      <c r="B293" s="25" t="s">
        <v>514</v>
      </c>
      <c r="C293" s="26" t="s">
        <v>233</v>
      </c>
      <c r="D293" s="34">
        <v>106</v>
      </c>
      <c r="E293" s="16">
        <v>54.51</v>
      </c>
      <c r="F293" s="16">
        <v>54.51</v>
      </c>
      <c r="G293" s="7">
        <v>1</v>
      </c>
    </row>
    <row r="294" spans="1:7">
      <c r="A294" s="8" t="s">
        <v>358</v>
      </c>
      <c r="B294" s="31" t="s">
        <v>513</v>
      </c>
      <c r="C294" s="32" t="s">
        <v>225</v>
      </c>
      <c r="D294" s="33">
        <v>0</v>
      </c>
      <c r="E294" s="9">
        <v>18123.919999999998</v>
      </c>
      <c r="F294" s="9">
        <v>11080.71</v>
      </c>
      <c r="G294" s="10">
        <v>0.61138594741093544</v>
      </c>
    </row>
    <row r="295" spans="1:7" ht="63">
      <c r="A295" s="12" t="s">
        <v>243</v>
      </c>
      <c r="B295" s="25" t="s">
        <v>513</v>
      </c>
      <c r="C295" s="26" t="s">
        <v>242</v>
      </c>
      <c r="D295" s="34">
        <v>0</v>
      </c>
      <c r="E295" s="16">
        <v>17020.759999999998</v>
      </c>
      <c r="F295" s="16">
        <v>10451.219999999999</v>
      </c>
      <c r="G295" s="7">
        <v>0.6140278107440561</v>
      </c>
    </row>
    <row r="296" spans="1:7">
      <c r="A296" s="12" t="s">
        <v>364</v>
      </c>
      <c r="B296" s="25" t="s">
        <v>513</v>
      </c>
      <c r="C296" s="26" t="s">
        <v>242</v>
      </c>
      <c r="D296" s="34">
        <v>113</v>
      </c>
      <c r="E296" s="16">
        <v>17020.759999999998</v>
      </c>
      <c r="F296" s="16">
        <v>10451.219999999999</v>
      </c>
      <c r="G296" s="7">
        <v>0.6140278107440561</v>
      </c>
    </row>
    <row r="297" spans="1:7" ht="31.5">
      <c r="A297" s="12" t="s">
        <v>229</v>
      </c>
      <c r="B297" s="25" t="s">
        <v>513</v>
      </c>
      <c r="C297" s="26" t="s">
        <v>226</v>
      </c>
      <c r="D297" s="34">
        <v>0</v>
      </c>
      <c r="E297" s="16">
        <v>1103.1600000000001</v>
      </c>
      <c r="F297" s="16">
        <v>629.49</v>
      </c>
      <c r="G297" s="7">
        <v>0.57062438812139671</v>
      </c>
    </row>
    <row r="298" spans="1:7">
      <c r="A298" s="12" t="s">
        <v>364</v>
      </c>
      <c r="B298" s="25" t="s">
        <v>513</v>
      </c>
      <c r="C298" s="26" t="s">
        <v>226</v>
      </c>
      <c r="D298" s="34">
        <v>113</v>
      </c>
      <c r="E298" s="16">
        <v>1103.1600000000001</v>
      </c>
      <c r="F298" s="16">
        <v>629.49</v>
      </c>
      <c r="G298" s="7">
        <v>0.57062438812139671</v>
      </c>
    </row>
    <row r="299" spans="1:7" ht="31.5">
      <c r="A299" s="8" t="s">
        <v>512</v>
      </c>
      <c r="B299" s="31" t="s">
        <v>511</v>
      </c>
      <c r="C299" s="32" t="s">
        <v>225</v>
      </c>
      <c r="D299" s="33">
        <v>0</v>
      </c>
      <c r="E299" s="9">
        <v>12.86</v>
      </c>
      <c r="F299" s="9">
        <v>1.04</v>
      </c>
      <c r="G299" s="10">
        <v>8.0870917573872478E-2</v>
      </c>
    </row>
    <row r="300" spans="1:7">
      <c r="A300" s="8" t="s">
        <v>510</v>
      </c>
      <c r="B300" s="31" t="s">
        <v>507</v>
      </c>
      <c r="C300" s="32" t="s">
        <v>225</v>
      </c>
      <c r="D300" s="33">
        <v>0</v>
      </c>
      <c r="E300" s="9">
        <v>12.86</v>
      </c>
      <c r="F300" s="9">
        <v>1.04</v>
      </c>
      <c r="G300" s="10">
        <v>8.0870917573872478E-2</v>
      </c>
    </row>
    <row r="301" spans="1:7">
      <c r="A301" s="12" t="s">
        <v>509</v>
      </c>
      <c r="B301" s="25" t="s">
        <v>507</v>
      </c>
      <c r="C301" s="26" t="s">
        <v>506</v>
      </c>
      <c r="D301" s="34">
        <v>0</v>
      </c>
      <c r="E301" s="16">
        <v>12.86</v>
      </c>
      <c r="F301" s="16">
        <v>1.04</v>
      </c>
      <c r="G301" s="7">
        <v>8.0870917573872478E-2</v>
      </c>
    </row>
    <row r="302" spans="1:7" ht="31.5">
      <c r="A302" s="12" t="s">
        <v>508</v>
      </c>
      <c r="B302" s="25" t="s">
        <v>507</v>
      </c>
      <c r="C302" s="26" t="s">
        <v>506</v>
      </c>
      <c r="D302" s="34">
        <v>1301</v>
      </c>
      <c r="E302" s="16">
        <v>12.86</v>
      </c>
      <c r="F302" s="16">
        <v>1.04</v>
      </c>
      <c r="G302" s="7">
        <v>8.0870917573872478E-2</v>
      </c>
    </row>
    <row r="303" spans="1:7" ht="63">
      <c r="A303" s="8" t="s">
        <v>505</v>
      </c>
      <c r="B303" s="31" t="s">
        <v>504</v>
      </c>
      <c r="C303" s="32" t="s">
        <v>225</v>
      </c>
      <c r="D303" s="33">
        <v>0</v>
      </c>
      <c r="E303" s="9">
        <v>81100.3</v>
      </c>
      <c r="F303" s="9">
        <v>37465.300000000003</v>
      </c>
      <c r="G303" s="10">
        <v>0.46196253281430527</v>
      </c>
    </row>
    <row r="304" spans="1:7" ht="31.5">
      <c r="A304" s="8" t="s">
        <v>503</v>
      </c>
      <c r="B304" s="31" t="s">
        <v>502</v>
      </c>
      <c r="C304" s="32" t="s">
        <v>225</v>
      </c>
      <c r="D304" s="33">
        <v>0</v>
      </c>
      <c r="E304" s="9">
        <v>81100.3</v>
      </c>
      <c r="F304" s="9">
        <v>37465.300000000003</v>
      </c>
      <c r="G304" s="10">
        <v>0.46196253281430527</v>
      </c>
    </row>
    <row r="305" spans="1:7" ht="47.25">
      <c r="A305" s="8" t="s">
        <v>501</v>
      </c>
      <c r="B305" s="31" t="s">
        <v>499</v>
      </c>
      <c r="C305" s="32" t="s">
        <v>225</v>
      </c>
      <c r="D305" s="33">
        <v>0</v>
      </c>
      <c r="E305" s="9">
        <v>13936.9</v>
      </c>
      <c r="F305" s="9">
        <v>6254.3</v>
      </c>
      <c r="G305" s="10">
        <v>0.44875833219726052</v>
      </c>
    </row>
    <row r="306" spans="1:7">
      <c r="A306" s="12" t="s">
        <v>495</v>
      </c>
      <c r="B306" s="25" t="s">
        <v>499</v>
      </c>
      <c r="C306" s="26" t="s">
        <v>492</v>
      </c>
      <c r="D306" s="34">
        <v>0</v>
      </c>
      <c r="E306" s="16">
        <v>13936.9</v>
      </c>
      <c r="F306" s="16">
        <v>6254.3</v>
      </c>
      <c r="G306" s="7">
        <v>0.44875833219726052</v>
      </c>
    </row>
    <row r="307" spans="1:7">
      <c r="A307" s="12" t="s">
        <v>500</v>
      </c>
      <c r="B307" s="25" t="s">
        <v>499</v>
      </c>
      <c r="C307" s="26" t="s">
        <v>492</v>
      </c>
      <c r="D307" s="34">
        <v>1403</v>
      </c>
      <c r="E307" s="16">
        <v>13936.9</v>
      </c>
      <c r="F307" s="16">
        <v>6254.3</v>
      </c>
      <c r="G307" s="7">
        <v>0.44875833219726052</v>
      </c>
    </row>
    <row r="308" spans="1:7" ht="47.25">
      <c r="A308" s="8" t="s">
        <v>498</v>
      </c>
      <c r="B308" s="31" t="s">
        <v>497</v>
      </c>
      <c r="C308" s="32" t="s">
        <v>225</v>
      </c>
      <c r="D308" s="33">
        <v>0</v>
      </c>
      <c r="E308" s="9">
        <v>66498.399999999994</v>
      </c>
      <c r="F308" s="9">
        <v>30897</v>
      </c>
      <c r="G308" s="10">
        <v>0.46462772036620437</v>
      </c>
    </row>
    <row r="309" spans="1:7">
      <c r="A309" s="12" t="s">
        <v>495</v>
      </c>
      <c r="B309" s="25" t="s">
        <v>497</v>
      </c>
      <c r="C309" s="26" t="s">
        <v>492</v>
      </c>
      <c r="D309" s="34">
        <v>0</v>
      </c>
      <c r="E309" s="16">
        <v>66498.399999999994</v>
      </c>
      <c r="F309" s="16">
        <v>30897</v>
      </c>
      <c r="G309" s="7">
        <v>0.46462772036620437</v>
      </c>
    </row>
    <row r="310" spans="1:7" ht="30.6" customHeight="1">
      <c r="A310" s="12" t="s">
        <v>494</v>
      </c>
      <c r="B310" s="25" t="s">
        <v>497</v>
      </c>
      <c r="C310" s="26" t="s">
        <v>492</v>
      </c>
      <c r="D310" s="34">
        <v>1401</v>
      </c>
      <c r="E310" s="16">
        <v>66498.399999999994</v>
      </c>
      <c r="F310" s="16">
        <v>30897</v>
      </c>
      <c r="G310" s="7">
        <v>0.46462772036620437</v>
      </c>
    </row>
    <row r="311" spans="1:7" ht="31.5">
      <c r="A311" s="8" t="s">
        <v>496</v>
      </c>
      <c r="B311" s="31" t="s">
        <v>493</v>
      </c>
      <c r="C311" s="32" t="s">
        <v>225</v>
      </c>
      <c r="D311" s="33">
        <v>0</v>
      </c>
      <c r="E311" s="9">
        <v>665</v>
      </c>
      <c r="F311" s="9">
        <v>314</v>
      </c>
      <c r="G311" s="10">
        <v>0.47218045112781953</v>
      </c>
    </row>
    <row r="312" spans="1:7">
      <c r="A312" s="12" t="s">
        <v>495</v>
      </c>
      <c r="B312" s="25" t="s">
        <v>493</v>
      </c>
      <c r="C312" s="26" t="s">
        <v>492</v>
      </c>
      <c r="D312" s="34">
        <v>0</v>
      </c>
      <c r="E312" s="16">
        <v>665</v>
      </c>
      <c r="F312" s="16">
        <v>314</v>
      </c>
      <c r="G312" s="7">
        <v>0.47218045112781953</v>
      </c>
    </row>
    <row r="313" spans="1:7" ht="32.450000000000003" customHeight="1">
      <c r="A313" s="12" t="s">
        <v>494</v>
      </c>
      <c r="B313" s="25" t="s">
        <v>493</v>
      </c>
      <c r="C313" s="26" t="s">
        <v>492</v>
      </c>
      <c r="D313" s="34">
        <v>1401</v>
      </c>
      <c r="E313" s="16">
        <v>665</v>
      </c>
      <c r="F313" s="16">
        <v>314</v>
      </c>
      <c r="G313" s="7">
        <v>0.47218045112781953</v>
      </c>
    </row>
    <row r="314" spans="1:7" ht="47.25">
      <c r="A314" s="8" t="s">
        <v>491</v>
      </c>
      <c r="B314" s="31" t="s">
        <v>490</v>
      </c>
      <c r="C314" s="32" t="s">
        <v>225</v>
      </c>
      <c r="D314" s="33">
        <v>0</v>
      </c>
      <c r="E314" s="9">
        <v>36581.33</v>
      </c>
      <c r="F314" s="9">
        <v>14170.01</v>
      </c>
      <c r="G314" s="10">
        <v>0.3873563372354149</v>
      </c>
    </row>
    <row r="315" spans="1:7" ht="63">
      <c r="A315" s="8" t="s">
        <v>489</v>
      </c>
      <c r="B315" s="31" t="s">
        <v>488</v>
      </c>
      <c r="C315" s="32" t="s">
        <v>225</v>
      </c>
      <c r="D315" s="33">
        <v>0</v>
      </c>
      <c r="E315" s="9">
        <v>2241.59</v>
      </c>
      <c r="F315" s="9">
        <v>534.89</v>
      </c>
      <c r="G315" s="10">
        <v>0.23862080041399183</v>
      </c>
    </row>
    <row r="316" spans="1:7" ht="47.25">
      <c r="A316" s="8" t="s">
        <v>487</v>
      </c>
      <c r="B316" s="31" t="s">
        <v>486</v>
      </c>
      <c r="C316" s="32" t="s">
        <v>225</v>
      </c>
      <c r="D316" s="33">
        <v>0</v>
      </c>
      <c r="E316" s="9">
        <v>2241.59</v>
      </c>
      <c r="F316" s="9">
        <v>534.89</v>
      </c>
      <c r="G316" s="10">
        <v>0.23862080041399183</v>
      </c>
    </row>
    <row r="317" spans="1:7" ht="31.5">
      <c r="A317" s="8" t="s">
        <v>485</v>
      </c>
      <c r="B317" s="31" t="s">
        <v>484</v>
      </c>
      <c r="C317" s="32" t="s">
        <v>225</v>
      </c>
      <c r="D317" s="33">
        <v>0</v>
      </c>
      <c r="E317" s="9">
        <v>550</v>
      </c>
      <c r="F317" s="9">
        <v>0</v>
      </c>
      <c r="G317" s="10">
        <v>0</v>
      </c>
    </row>
    <row r="318" spans="1:7" ht="31.5">
      <c r="A318" s="12" t="s">
        <v>229</v>
      </c>
      <c r="B318" s="25" t="s">
        <v>484</v>
      </c>
      <c r="C318" s="26" t="s">
        <v>226</v>
      </c>
      <c r="D318" s="34">
        <v>0</v>
      </c>
      <c r="E318" s="16">
        <v>550</v>
      </c>
      <c r="F318" s="16">
        <v>0</v>
      </c>
      <c r="G318" s="7">
        <v>0</v>
      </c>
    </row>
    <row r="319" spans="1:7">
      <c r="A319" s="12" t="s">
        <v>364</v>
      </c>
      <c r="B319" s="25" t="s">
        <v>484</v>
      </c>
      <c r="C319" s="26" t="s">
        <v>226</v>
      </c>
      <c r="D319" s="34">
        <v>113</v>
      </c>
      <c r="E319" s="16">
        <v>550</v>
      </c>
      <c r="F319" s="16">
        <v>0</v>
      </c>
      <c r="G319" s="7">
        <v>0</v>
      </c>
    </row>
    <row r="320" spans="1:7" ht="31.5">
      <c r="A320" s="8" t="s">
        <v>483</v>
      </c>
      <c r="B320" s="31" t="s">
        <v>482</v>
      </c>
      <c r="C320" s="32" t="s">
        <v>225</v>
      </c>
      <c r="D320" s="33">
        <v>0</v>
      </c>
      <c r="E320" s="9">
        <v>150</v>
      </c>
      <c r="F320" s="9">
        <v>0</v>
      </c>
      <c r="G320" s="10">
        <v>0</v>
      </c>
    </row>
    <row r="321" spans="1:7" ht="31.5">
      <c r="A321" s="12" t="s">
        <v>229</v>
      </c>
      <c r="B321" s="25" t="s">
        <v>482</v>
      </c>
      <c r="C321" s="26" t="s">
        <v>226</v>
      </c>
      <c r="D321" s="34">
        <v>0</v>
      </c>
      <c r="E321" s="16">
        <v>150</v>
      </c>
      <c r="F321" s="16">
        <v>0</v>
      </c>
      <c r="G321" s="7">
        <v>0</v>
      </c>
    </row>
    <row r="322" spans="1:7">
      <c r="A322" s="12" t="s">
        <v>364</v>
      </c>
      <c r="B322" s="25" t="s">
        <v>482</v>
      </c>
      <c r="C322" s="26" t="s">
        <v>226</v>
      </c>
      <c r="D322" s="34">
        <v>113</v>
      </c>
      <c r="E322" s="16">
        <v>150</v>
      </c>
      <c r="F322" s="16">
        <v>0</v>
      </c>
      <c r="G322" s="7">
        <v>0</v>
      </c>
    </row>
    <row r="323" spans="1:7" ht="47.25">
      <c r="A323" s="8" t="s">
        <v>481</v>
      </c>
      <c r="B323" s="31" t="s">
        <v>480</v>
      </c>
      <c r="C323" s="32" t="s">
        <v>225</v>
      </c>
      <c r="D323" s="33">
        <v>0</v>
      </c>
      <c r="E323" s="9">
        <v>515</v>
      </c>
      <c r="F323" s="9">
        <v>0</v>
      </c>
      <c r="G323" s="10">
        <v>0</v>
      </c>
    </row>
    <row r="324" spans="1:7" ht="31.5">
      <c r="A324" s="12" t="s">
        <v>229</v>
      </c>
      <c r="B324" s="25" t="s">
        <v>480</v>
      </c>
      <c r="C324" s="26" t="s">
        <v>226</v>
      </c>
      <c r="D324" s="34">
        <v>0</v>
      </c>
      <c r="E324" s="16">
        <v>515</v>
      </c>
      <c r="F324" s="16">
        <v>0</v>
      </c>
      <c r="G324" s="7">
        <v>0</v>
      </c>
    </row>
    <row r="325" spans="1:7">
      <c r="A325" s="12" t="s">
        <v>398</v>
      </c>
      <c r="B325" s="25" t="s">
        <v>480</v>
      </c>
      <c r="C325" s="26" t="s">
        <v>226</v>
      </c>
      <c r="D325" s="34">
        <v>412</v>
      </c>
      <c r="E325" s="16">
        <v>515</v>
      </c>
      <c r="F325" s="16">
        <v>0</v>
      </c>
      <c r="G325" s="7">
        <v>0</v>
      </c>
    </row>
    <row r="326" spans="1:7">
      <c r="A326" s="8" t="s">
        <v>479</v>
      </c>
      <c r="B326" s="31" t="s">
        <v>478</v>
      </c>
      <c r="C326" s="32" t="s">
        <v>225</v>
      </c>
      <c r="D326" s="33">
        <v>0</v>
      </c>
      <c r="E326" s="9">
        <v>317.05</v>
      </c>
      <c r="F326" s="9">
        <v>270.20999999999998</v>
      </c>
      <c r="G326" s="10">
        <v>0.85226304999211466</v>
      </c>
    </row>
    <row r="327" spans="1:7" ht="31.5">
      <c r="A327" s="12" t="s">
        <v>229</v>
      </c>
      <c r="B327" s="25" t="s">
        <v>478</v>
      </c>
      <c r="C327" s="26" t="s">
        <v>226</v>
      </c>
      <c r="D327" s="34">
        <v>0</v>
      </c>
      <c r="E327" s="16">
        <v>176.45</v>
      </c>
      <c r="F327" s="16">
        <v>162.74</v>
      </c>
      <c r="G327" s="7">
        <v>0.92230093510909616</v>
      </c>
    </row>
    <row r="328" spans="1:7">
      <c r="A328" s="12" t="s">
        <v>364</v>
      </c>
      <c r="B328" s="25" t="s">
        <v>478</v>
      </c>
      <c r="C328" s="26" t="s">
        <v>226</v>
      </c>
      <c r="D328" s="34">
        <v>113</v>
      </c>
      <c r="E328" s="16">
        <v>176.45</v>
      </c>
      <c r="F328" s="16">
        <v>162.74</v>
      </c>
      <c r="G328" s="7">
        <v>0.92230093510909616</v>
      </c>
    </row>
    <row r="329" spans="1:7">
      <c r="A329" s="12" t="s">
        <v>236</v>
      </c>
      <c r="B329" s="25" t="s">
        <v>478</v>
      </c>
      <c r="C329" s="26" t="s">
        <v>233</v>
      </c>
      <c r="D329" s="34">
        <v>0</v>
      </c>
      <c r="E329" s="16">
        <v>140.6</v>
      </c>
      <c r="F329" s="16">
        <v>107.47</v>
      </c>
      <c r="G329" s="7">
        <v>0.76436699857752488</v>
      </c>
    </row>
    <row r="330" spans="1:7">
      <c r="A330" s="12" t="s">
        <v>364</v>
      </c>
      <c r="B330" s="25" t="s">
        <v>478</v>
      </c>
      <c r="C330" s="26" t="s">
        <v>233</v>
      </c>
      <c r="D330" s="34">
        <v>113</v>
      </c>
      <c r="E330" s="16">
        <v>140.6</v>
      </c>
      <c r="F330" s="16">
        <v>107.47</v>
      </c>
      <c r="G330" s="7">
        <v>0.76436699857752488</v>
      </c>
    </row>
    <row r="331" spans="1:7" ht="31.5">
      <c r="A331" s="8" t="s">
        <v>477</v>
      </c>
      <c r="B331" s="31" t="s">
        <v>475</v>
      </c>
      <c r="C331" s="32" t="s">
        <v>225</v>
      </c>
      <c r="D331" s="33">
        <v>0</v>
      </c>
      <c r="E331" s="9">
        <v>559.54</v>
      </c>
      <c r="F331" s="9">
        <v>264.68</v>
      </c>
      <c r="G331" s="10">
        <v>0.47303141866533227</v>
      </c>
    </row>
    <row r="332" spans="1:7" ht="31.5">
      <c r="A332" s="12" t="s">
        <v>229</v>
      </c>
      <c r="B332" s="25" t="s">
        <v>475</v>
      </c>
      <c r="C332" s="26" t="s">
        <v>226</v>
      </c>
      <c r="D332" s="34">
        <v>0</v>
      </c>
      <c r="E332" s="16">
        <v>501.13</v>
      </c>
      <c r="F332" s="16">
        <v>264.68</v>
      </c>
      <c r="G332" s="7">
        <v>0.52816634406241891</v>
      </c>
    </row>
    <row r="333" spans="1:7">
      <c r="A333" s="12" t="s">
        <v>476</v>
      </c>
      <c r="B333" s="25" t="s">
        <v>475</v>
      </c>
      <c r="C333" s="26" t="s">
        <v>226</v>
      </c>
      <c r="D333" s="34">
        <v>501</v>
      </c>
      <c r="E333" s="16">
        <v>501.13</v>
      </c>
      <c r="F333" s="16">
        <v>264.68</v>
      </c>
      <c r="G333" s="7">
        <v>0.52816634406241891</v>
      </c>
    </row>
    <row r="334" spans="1:7">
      <c r="A334" s="12" t="s">
        <v>236</v>
      </c>
      <c r="B334" s="25" t="s">
        <v>475</v>
      </c>
      <c r="C334" s="26" t="s">
        <v>233</v>
      </c>
      <c r="D334" s="34">
        <v>0</v>
      </c>
      <c r="E334" s="16">
        <v>58.41</v>
      </c>
      <c r="F334" s="16">
        <v>0</v>
      </c>
      <c r="G334" s="7">
        <v>0</v>
      </c>
    </row>
    <row r="335" spans="1:7">
      <c r="A335" s="12" t="s">
        <v>476</v>
      </c>
      <c r="B335" s="25" t="s">
        <v>475</v>
      </c>
      <c r="C335" s="26" t="s">
        <v>233</v>
      </c>
      <c r="D335" s="34">
        <v>501</v>
      </c>
      <c r="E335" s="16">
        <v>58.41</v>
      </c>
      <c r="F335" s="16">
        <v>0</v>
      </c>
      <c r="G335" s="7">
        <v>0</v>
      </c>
    </row>
    <row r="336" spans="1:7" ht="31.5">
      <c r="A336" s="8" t="s">
        <v>474</v>
      </c>
      <c r="B336" s="31" t="s">
        <v>473</v>
      </c>
      <c r="C336" s="32" t="s">
        <v>225</v>
      </c>
      <c r="D336" s="33">
        <v>0</v>
      </c>
      <c r="E336" s="9">
        <v>150</v>
      </c>
      <c r="F336" s="9">
        <v>0</v>
      </c>
      <c r="G336" s="10">
        <v>0</v>
      </c>
    </row>
    <row r="337" spans="1:7" ht="31.5">
      <c r="A337" s="12" t="s">
        <v>229</v>
      </c>
      <c r="B337" s="25" t="s">
        <v>473</v>
      </c>
      <c r="C337" s="26" t="s">
        <v>226</v>
      </c>
      <c r="D337" s="34">
        <v>0</v>
      </c>
      <c r="E337" s="16">
        <v>150</v>
      </c>
      <c r="F337" s="16">
        <v>0</v>
      </c>
      <c r="G337" s="7">
        <v>0</v>
      </c>
    </row>
    <row r="338" spans="1:7">
      <c r="A338" s="12" t="s">
        <v>364</v>
      </c>
      <c r="B338" s="25" t="s">
        <v>473</v>
      </c>
      <c r="C338" s="26" t="s">
        <v>226</v>
      </c>
      <c r="D338" s="34">
        <v>113</v>
      </c>
      <c r="E338" s="16">
        <v>150</v>
      </c>
      <c r="F338" s="16">
        <v>0</v>
      </c>
      <c r="G338" s="7">
        <v>0</v>
      </c>
    </row>
    <row r="339" spans="1:7" ht="78.75">
      <c r="A339" s="8" t="s">
        <v>472</v>
      </c>
      <c r="B339" s="31" t="s">
        <v>471</v>
      </c>
      <c r="C339" s="32" t="s">
        <v>225</v>
      </c>
      <c r="D339" s="33">
        <v>0</v>
      </c>
      <c r="E339" s="9">
        <v>31073.37</v>
      </c>
      <c r="F339" s="9">
        <v>11773.71</v>
      </c>
      <c r="G339" s="10">
        <v>0.37890032526243533</v>
      </c>
    </row>
    <row r="340" spans="1:7" ht="63">
      <c r="A340" s="8" t="s">
        <v>470</v>
      </c>
      <c r="B340" s="31" t="s">
        <v>469</v>
      </c>
      <c r="C340" s="32" t="s">
        <v>225</v>
      </c>
      <c r="D340" s="33">
        <v>0</v>
      </c>
      <c r="E340" s="9">
        <v>28073.37</v>
      </c>
      <c r="F340" s="9">
        <v>10195.280000000001</v>
      </c>
      <c r="G340" s="10">
        <v>0.36316551949409709</v>
      </c>
    </row>
    <row r="341" spans="1:7" ht="31.5">
      <c r="A341" s="8" t="s">
        <v>468</v>
      </c>
      <c r="B341" s="31" t="s">
        <v>467</v>
      </c>
      <c r="C341" s="32" t="s">
        <v>225</v>
      </c>
      <c r="D341" s="33">
        <v>0</v>
      </c>
      <c r="E341" s="9">
        <v>18431.740000000002</v>
      </c>
      <c r="F341" s="9">
        <v>9696.82</v>
      </c>
      <c r="G341" s="10">
        <v>0.52609357553871738</v>
      </c>
    </row>
    <row r="342" spans="1:7" ht="31.5">
      <c r="A342" s="12" t="s">
        <v>464</v>
      </c>
      <c r="B342" s="25" t="s">
        <v>467</v>
      </c>
      <c r="C342" s="26" t="s">
        <v>462</v>
      </c>
      <c r="D342" s="34">
        <v>0</v>
      </c>
      <c r="E342" s="16">
        <v>18431.740000000002</v>
      </c>
      <c r="F342" s="16">
        <v>9696.82</v>
      </c>
      <c r="G342" s="7">
        <v>0.52609357553871738</v>
      </c>
    </row>
    <row r="343" spans="1:7">
      <c r="A343" s="12" t="s">
        <v>364</v>
      </c>
      <c r="B343" s="25" t="s">
        <v>467</v>
      </c>
      <c r="C343" s="26" t="s">
        <v>462</v>
      </c>
      <c r="D343" s="34">
        <v>113</v>
      </c>
      <c r="E343" s="16">
        <v>18431.740000000002</v>
      </c>
      <c r="F343" s="16">
        <v>9696.82</v>
      </c>
      <c r="G343" s="7">
        <v>0.52609357553871738</v>
      </c>
    </row>
    <row r="344" spans="1:7" ht="31.5">
      <c r="A344" s="8" t="s">
        <v>466</v>
      </c>
      <c r="B344" s="31" t="s">
        <v>465</v>
      </c>
      <c r="C344" s="32" t="s">
        <v>225</v>
      </c>
      <c r="D344" s="33">
        <v>0</v>
      </c>
      <c r="E344" s="9">
        <v>1115.78</v>
      </c>
      <c r="F344" s="9">
        <v>498.47</v>
      </c>
      <c r="G344" s="10">
        <v>0.44674577425657391</v>
      </c>
    </row>
    <row r="345" spans="1:7" ht="31.5">
      <c r="A345" s="12" t="s">
        <v>464</v>
      </c>
      <c r="B345" s="25" t="s">
        <v>465</v>
      </c>
      <c r="C345" s="26" t="s">
        <v>462</v>
      </c>
      <c r="D345" s="34">
        <v>0</v>
      </c>
      <c r="E345" s="16">
        <v>1115.78</v>
      </c>
      <c r="F345" s="16">
        <v>498.47</v>
      </c>
      <c r="G345" s="7">
        <v>0.44674577425657391</v>
      </c>
    </row>
    <row r="346" spans="1:7">
      <c r="A346" s="12" t="s">
        <v>364</v>
      </c>
      <c r="B346" s="25" t="s">
        <v>465</v>
      </c>
      <c r="C346" s="26" t="s">
        <v>462</v>
      </c>
      <c r="D346" s="34">
        <v>113</v>
      </c>
      <c r="E346" s="16">
        <v>1115.78</v>
      </c>
      <c r="F346" s="16">
        <v>498.47</v>
      </c>
      <c r="G346" s="7">
        <v>0.44674577425657391</v>
      </c>
    </row>
    <row r="347" spans="1:7">
      <c r="A347" s="8" t="s">
        <v>463</v>
      </c>
      <c r="B347" s="31" t="s">
        <v>463</v>
      </c>
      <c r="C347" s="32" t="s">
        <v>225</v>
      </c>
      <c r="D347" s="33">
        <v>0</v>
      </c>
      <c r="E347" s="9">
        <v>8525.85</v>
      </c>
      <c r="F347" s="9">
        <v>0</v>
      </c>
      <c r="G347" s="10">
        <v>0</v>
      </c>
    </row>
    <row r="348" spans="1:7" ht="31.5">
      <c r="A348" s="12" t="s">
        <v>464</v>
      </c>
      <c r="B348" s="25" t="s">
        <v>463</v>
      </c>
      <c r="C348" s="26" t="s">
        <v>462</v>
      </c>
      <c r="D348" s="34">
        <v>0</v>
      </c>
      <c r="E348" s="16">
        <v>8525.85</v>
      </c>
      <c r="F348" s="16">
        <v>0</v>
      </c>
      <c r="G348" s="7">
        <v>0</v>
      </c>
    </row>
    <row r="349" spans="1:7">
      <c r="A349" s="12" t="s">
        <v>386</v>
      </c>
      <c r="B349" s="25" t="s">
        <v>463</v>
      </c>
      <c r="C349" s="26" t="s">
        <v>462</v>
      </c>
      <c r="D349" s="34">
        <v>409</v>
      </c>
      <c r="E349" s="16">
        <v>8525.85</v>
      </c>
      <c r="F349" s="16">
        <v>0</v>
      </c>
      <c r="G349" s="7">
        <v>0</v>
      </c>
    </row>
    <row r="350" spans="1:7" ht="63">
      <c r="A350" s="8" t="s">
        <v>461</v>
      </c>
      <c r="B350" s="31" t="s">
        <v>460</v>
      </c>
      <c r="C350" s="32" t="s">
        <v>225</v>
      </c>
      <c r="D350" s="33">
        <v>0</v>
      </c>
      <c r="E350" s="9">
        <v>3000</v>
      </c>
      <c r="F350" s="9">
        <v>1578.42</v>
      </c>
      <c r="G350" s="10">
        <v>0.52614000000000005</v>
      </c>
    </row>
    <row r="351" spans="1:7" ht="31.5">
      <c r="A351" s="8" t="s">
        <v>459</v>
      </c>
      <c r="B351" s="31" t="s">
        <v>457</v>
      </c>
      <c r="C351" s="32" t="s">
        <v>225</v>
      </c>
      <c r="D351" s="33">
        <v>0</v>
      </c>
      <c r="E351" s="9">
        <v>3000</v>
      </c>
      <c r="F351" s="9">
        <v>1578.42</v>
      </c>
      <c r="G351" s="10">
        <v>0.52614000000000005</v>
      </c>
    </row>
    <row r="352" spans="1:7">
      <c r="A352" s="12" t="s">
        <v>236</v>
      </c>
      <c r="B352" s="25" t="s">
        <v>457</v>
      </c>
      <c r="C352" s="26" t="s">
        <v>233</v>
      </c>
      <c r="D352" s="34">
        <v>0</v>
      </c>
      <c r="E352" s="16">
        <v>3000</v>
      </c>
      <c r="F352" s="16">
        <v>1578.42</v>
      </c>
      <c r="G352" s="7">
        <v>0.52614000000000005</v>
      </c>
    </row>
    <row r="353" spans="1:7">
      <c r="A353" s="12" t="s">
        <v>458</v>
      </c>
      <c r="B353" s="25" t="s">
        <v>457</v>
      </c>
      <c r="C353" s="26" t="s">
        <v>233</v>
      </c>
      <c r="D353" s="34">
        <v>1202</v>
      </c>
      <c r="E353" s="16">
        <v>3000</v>
      </c>
      <c r="F353" s="16">
        <v>1578.42</v>
      </c>
      <c r="G353" s="7">
        <v>0.52614000000000005</v>
      </c>
    </row>
    <row r="354" spans="1:7" ht="63">
      <c r="A354" s="8" t="s">
        <v>456</v>
      </c>
      <c r="B354" s="31" t="s">
        <v>455</v>
      </c>
      <c r="C354" s="32" t="s">
        <v>225</v>
      </c>
      <c r="D354" s="33">
        <v>0</v>
      </c>
      <c r="E354" s="9">
        <v>3266.37</v>
      </c>
      <c r="F354" s="9">
        <v>1861.41</v>
      </c>
      <c r="G354" s="10">
        <v>0.56987114135875605</v>
      </c>
    </row>
    <row r="355" spans="1:7" ht="31.5">
      <c r="A355" s="8" t="s">
        <v>454</v>
      </c>
      <c r="B355" s="31" t="s">
        <v>453</v>
      </c>
      <c r="C355" s="32" t="s">
        <v>225</v>
      </c>
      <c r="D355" s="33">
        <v>0</v>
      </c>
      <c r="E355" s="9">
        <v>3266.37</v>
      </c>
      <c r="F355" s="9">
        <v>1861.41</v>
      </c>
      <c r="G355" s="10">
        <v>0.56987114135875605</v>
      </c>
    </row>
    <row r="356" spans="1:7" ht="31.5">
      <c r="A356" s="8" t="s">
        <v>360</v>
      </c>
      <c r="B356" s="31" t="s">
        <v>452</v>
      </c>
      <c r="C356" s="32" t="s">
        <v>225</v>
      </c>
      <c r="D356" s="33">
        <v>0</v>
      </c>
      <c r="E356" s="9">
        <v>15.5</v>
      </c>
      <c r="F356" s="9">
        <v>10</v>
      </c>
      <c r="G356" s="10">
        <v>0.64516129032258063</v>
      </c>
    </row>
    <row r="357" spans="1:7" ht="31.5">
      <c r="A357" s="12" t="s">
        <v>229</v>
      </c>
      <c r="B357" s="25" t="s">
        <v>452</v>
      </c>
      <c r="C357" s="26" t="s">
        <v>226</v>
      </c>
      <c r="D357" s="34">
        <v>0</v>
      </c>
      <c r="E357" s="16">
        <v>15.5</v>
      </c>
      <c r="F357" s="16">
        <v>10</v>
      </c>
      <c r="G357" s="7">
        <v>0.64516129032258063</v>
      </c>
    </row>
    <row r="358" spans="1:7" ht="31.5">
      <c r="A358" s="12" t="s">
        <v>288</v>
      </c>
      <c r="B358" s="25" t="s">
        <v>452</v>
      </c>
      <c r="C358" s="26" t="s">
        <v>226</v>
      </c>
      <c r="D358" s="34">
        <v>705</v>
      </c>
      <c r="E358" s="16">
        <v>15.5</v>
      </c>
      <c r="F358" s="16">
        <v>10</v>
      </c>
      <c r="G358" s="7">
        <v>0.64516129032258063</v>
      </c>
    </row>
    <row r="359" spans="1:7" ht="31.5">
      <c r="A359" s="8" t="s">
        <v>420</v>
      </c>
      <c r="B359" s="31" t="s">
        <v>451</v>
      </c>
      <c r="C359" s="32" t="s">
        <v>225</v>
      </c>
      <c r="D359" s="33">
        <v>0</v>
      </c>
      <c r="E359" s="9">
        <v>3250.87</v>
      </c>
      <c r="F359" s="9">
        <v>1851.41</v>
      </c>
      <c r="G359" s="10">
        <v>0.56951216135988214</v>
      </c>
    </row>
    <row r="360" spans="1:7" ht="63">
      <c r="A360" s="12" t="s">
        <v>243</v>
      </c>
      <c r="B360" s="25" t="s">
        <v>451</v>
      </c>
      <c r="C360" s="26" t="s">
        <v>242</v>
      </c>
      <c r="D360" s="34">
        <v>0</v>
      </c>
      <c r="E360" s="16">
        <v>3140.48</v>
      </c>
      <c r="F360" s="16">
        <v>1794.46</v>
      </c>
      <c r="G360" s="7">
        <v>0.57139672916242101</v>
      </c>
    </row>
    <row r="361" spans="1:7">
      <c r="A361" s="12" t="s">
        <v>364</v>
      </c>
      <c r="B361" s="25" t="s">
        <v>451</v>
      </c>
      <c r="C361" s="26" t="s">
        <v>242</v>
      </c>
      <c r="D361" s="34">
        <v>113</v>
      </c>
      <c r="E361" s="16">
        <v>3140.48</v>
      </c>
      <c r="F361" s="16">
        <v>1794.46</v>
      </c>
      <c r="G361" s="7">
        <v>0.57139672916242101</v>
      </c>
    </row>
    <row r="362" spans="1:7" ht="31.5">
      <c r="A362" s="12" t="s">
        <v>229</v>
      </c>
      <c r="B362" s="25" t="s">
        <v>451</v>
      </c>
      <c r="C362" s="26" t="s">
        <v>226</v>
      </c>
      <c r="D362" s="34">
        <v>0</v>
      </c>
      <c r="E362" s="16">
        <v>109.54</v>
      </c>
      <c r="F362" s="16">
        <v>56.96</v>
      </c>
      <c r="G362" s="7">
        <v>0.5199926967317875</v>
      </c>
    </row>
    <row r="363" spans="1:7">
      <c r="A363" s="12" t="s">
        <v>364</v>
      </c>
      <c r="B363" s="25" t="s">
        <v>451</v>
      </c>
      <c r="C363" s="26" t="s">
        <v>226</v>
      </c>
      <c r="D363" s="34">
        <v>113</v>
      </c>
      <c r="E363" s="16">
        <v>109.54</v>
      </c>
      <c r="F363" s="16">
        <v>56.96</v>
      </c>
      <c r="G363" s="7">
        <v>0.5199926967317875</v>
      </c>
    </row>
    <row r="364" spans="1:7">
      <c r="A364" s="12" t="s">
        <v>236</v>
      </c>
      <c r="B364" s="25" t="s">
        <v>451</v>
      </c>
      <c r="C364" s="26" t="s">
        <v>233</v>
      </c>
      <c r="D364" s="34">
        <v>0</v>
      </c>
      <c r="E364" s="16">
        <v>0.85</v>
      </c>
      <c r="F364" s="16">
        <v>0</v>
      </c>
      <c r="G364" s="7">
        <v>0</v>
      </c>
    </row>
    <row r="365" spans="1:7">
      <c r="A365" s="12" t="s">
        <v>364</v>
      </c>
      <c r="B365" s="25" t="s">
        <v>451</v>
      </c>
      <c r="C365" s="26" t="s">
        <v>233</v>
      </c>
      <c r="D365" s="34">
        <v>113</v>
      </c>
      <c r="E365" s="16">
        <v>0.85</v>
      </c>
      <c r="F365" s="16">
        <v>0</v>
      </c>
      <c r="G365" s="7">
        <v>0</v>
      </c>
    </row>
    <row r="366" spans="1:7" ht="47.25">
      <c r="A366" s="8" t="s">
        <v>450</v>
      </c>
      <c r="B366" s="31" t="s">
        <v>449</v>
      </c>
      <c r="C366" s="32" t="s">
        <v>225</v>
      </c>
      <c r="D366" s="33">
        <v>0</v>
      </c>
      <c r="E366" s="9">
        <v>42459.15</v>
      </c>
      <c r="F366" s="9">
        <v>20903.66</v>
      </c>
      <c r="G366" s="10">
        <v>0.49232403380661177</v>
      </c>
    </row>
    <row r="367" spans="1:7" ht="31.5">
      <c r="A367" s="8" t="s">
        <v>448</v>
      </c>
      <c r="B367" s="31" t="s">
        <v>447</v>
      </c>
      <c r="C367" s="32" t="s">
        <v>225</v>
      </c>
      <c r="D367" s="33">
        <v>0</v>
      </c>
      <c r="E367" s="9">
        <v>42449.15</v>
      </c>
      <c r="F367" s="9">
        <v>20903.66</v>
      </c>
      <c r="G367" s="10">
        <v>0.49244001352206107</v>
      </c>
    </row>
    <row r="368" spans="1:7" ht="47.25">
      <c r="A368" s="8" t="s">
        <v>446</v>
      </c>
      <c r="B368" s="31" t="s">
        <v>445</v>
      </c>
      <c r="C368" s="32" t="s">
        <v>225</v>
      </c>
      <c r="D368" s="33">
        <v>0</v>
      </c>
      <c r="E368" s="9">
        <v>83.5</v>
      </c>
      <c r="F368" s="9">
        <v>10</v>
      </c>
      <c r="G368" s="10">
        <v>0.11976047904191617</v>
      </c>
    </row>
    <row r="369" spans="1:7" ht="31.5">
      <c r="A369" s="8" t="s">
        <v>444</v>
      </c>
      <c r="B369" s="31" t="s">
        <v>443</v>
      </c>
      <c r="C369" s="32" t="s">
        <v>225</v>
      </c>
      <c r="D369" s="33">
        <v>0</v>
      </c>
      <c r="E369" s="9">
        <v>10</v>
      </c>
      <c r="F369" s="9">
        <v>10</v>
      </c>
      <c r="G369" s="10">
        <v>1</v>
      </c>
    </row>
    <row r="370" spans="1:7" ht="31.5">
      <c r="A370" s="12" t="s">
        <v>229</v>
      </c>
      <c r="B370" s="25" t="s">
        <v>443</v>
      </c>
      <c r="C370" s="26" t="s">
        <v>226</v>
      </c>
      <c r="D370" s="34">
        <v>0</v>
      </c>
      <c r="E370" s="16">
        <v>10</v>
      </c>
      <c r="F370" s="16">
        <v>10</v>
      </c>
      <c r="G370" s="7">
        <v>1</v>
      </c>
    </row>
    <row r="371" spans="1:7" ht="31.5">
      <c r="A371" s="12" t="s">
        <v>288</v>
      </c>
      <c r="B371" s="25" t="s">
        <v>443</v>
      </c>
      <c r="C371" s="26" t="s">
        <v>226</v>
      </c>
      <c r="D371" s="34">
        <v>705</v>
      </c>
      <c r="E371" s="16">
        <v>10</v>
      </c>
      <c r="F371" s="16">
        <v>10</v>
      </c>
      <c r="G371" s="7">
        <v>1</v>
      </c>
    </row>
    <row r="372" spans="1:7" ht="47.25">
      <c r="A372" s="8" t="s">
        <v>442</v>
      </c>
      <c r="B372" s="31" t="s">
        <v>441</v>
      </c>
      <c r="C372" s="32" t="s">
        <v>225</v>
      </c>
      <c r="D372" s="33">
        <v>0</v>
      </c>
      <c r="E372" s="9">
        <v>60</v>
      </c>
      <c r="F372" s="9">
        <v>0</v>
      </c>
      <c r="G372" s="10">
        <v>0</v>
      </c>
    </row>
    <row r="373" spans="1:7" ht="31.5">
      <c r="A373" s="12" t="s">
        <v>229</v>
      </c>
      <c r="B373" s="25" t="s">
        <v>441</v>
      </c>
      <c r="C373" s="26" t="s">
        <v>226</v>
      </c>
      <c r="D373" s="34">
        <v>0</v>
      </c>
      <c r="E373" s="16">
        <v>60</v>
      </c>
      <c r="F373" s="16">
        <v>0</v>
      </c>
      <c r="G373" s="7">
        <v>0</v>
      </c>
    </row>
    <row r="374" spans="1:7" ht="31.5">
      <c r="A374" s="12" t="s">
        <v>288</v>
      </c>
      <c r="B374" s="25" t="s">
        <v>441</v>
      </c>
      <c r="C374" s="26" t="s">
        <v>226</v>
      </c>
      <c r="D374" s="34">
        <v>705</v>
      </c>
      <c r="E374" s="16">
        <v>60</v>
      </c>
      <c r="F374" s="16">
        <v>0</v>
      </c>
      <c r="G374" s="7">
        <v>0</v>
      </c>
    </row>
    <row r="375" spans="1:7" ht="47.25">
      <c r="A375" s="8" t="s">
        <v>440</v>
      </c>
      <c r="B375" s="31" t="s">
        <v>439</v>
      </c>
      <c r="C375" s="32" t="s">
        <v>225</v>
      </c>
      <c r="D375" s="33">
        <v>0</v>
      </c>
      <c r="E375" s="9">
        <v>13.5</v>
      </c>
      <c r="F375" s="9">
        <v>0</v>
      </c>
      <c r="G375" s="10">
        <v>0</v>
      </c>
    </row>
    <row r="376" spans="1:7" ht="31.5">
      <c r="A376" s="12" t="s">
        <v>229</v>
      </c>
      <c r="B376" s="25" t="s">
        <v>439</v>
      </c>
      <c r="C376" s="26" t="s">
        <v>226</v>
      </c>
      <c r="D376" s="34">
        <v>0</v>
      </c>
      <c r="E376" s="16">
        <v>13.5</v>
      </c>
      <c r="F376" s="16">
        <v>0</v>
      </c>
      <c r="G376" s="7">
        <v>0</v>
      </c>
    </row>
    <row r="377" spans="1:7" ht="31.5">
      <c r="A377" s="12" t="s">
        <v>288</v>
      </c>
      <c r="B377" s="25" t="s">
        <v>439</v>
      </c>
      <c r="C377" s="26" t="s">
        <v>226</v>
      </c>
      <c r="D377" s="34">
        <v>705</v>
      </c>
      <c r="E377" s="16">
        <v>13.5</v>
      </c>
      <c r="F377" s="16">
        <v>0</v>
      </c>
      <c r="G377" s="7">
        <v>0</v>
      </c>
    </row>
    <row r="378" spans="1:7" ht="31.5">
      <c r="A378" s="8" t="s">
        <v>438</v>
      </c>
      <c r="B378" s="31" t="s">
        <v>437</v>
      </c>
      <c r="C378" s="32" t="s">
        <v>225</v>
      </c>
      <c r="D378" s="33">
        <v>0</v>
      </c>
      <c r="E378" s="9">
        <v>4708.41</v>
      </c>
      <c r="F378" s="9">
        <v>2372.13</v>
      </c>
      <c r="G378" s="10">
        <v>0.50380701765564173</v>
      </c>
    </row>
    <row r="379" spans="1:7" ht="110.25">
      <c r="A379" s="8" t="s">
        <v>436</v>
      </c>
      <c r="B379" s="31" t="s">
        <v>434</v>
      </c>
      <c r="C379" s="32" t="s">
        <v>225</v>
      </c>
      <c r="D379" s="33">
        <v>0</v>
      </c>
      <c r="E379" s="9">
        <v>4708.41</v>
      </c>
      <c r="F379" s="9">
        <v>2372.13</v>
      </c>
      <c r="G379" s="10">
        <v>0.50380701765564173</v>
      </c>
    </row>
    <row r="380" spans="1:7">
      <c r="A380" s="12" t="s">
        <v>303</v>
      </c>
      <c r="B380" s="25" t="s">
        <v>434</v>
      </c>
      <c r="C380" s="26" t="s">
        <v>301</v>
      </c>
      <c r="D380" s="34">
        <v>0</v>
      </c>
      <c r="E380" s="16">
        <v>4708.41</v>
      </c>
      <c r="F380" s="16">
        <v>2372.13</v>
      </c>
      <c r="G380" s="7">
        <v>0.50380701765564173</v>
      </c>
    </row>
    <row r="381" spans="1:7">
      <c r="A381" s="12" t="s">
        <v>435</v>
      </c>
      <c r="B381" s="25" t="s">
        <v>434</v>
      </c>
      <c r="C381" s="26" t="s">
        <v>301</v>
      </c>
      <c r="D381" s="34">
        <v>1001</v>
      </c>
      <c r="E381" s="16">
        <v>4708.41</v>
      </c>
      <c r="F381" s="16">
        <v>2372.13</v>
      </c>
      <c r="G381" s="7">
        <v>0.50380701765564173</v>
      </c>
    </row>
    <row r="382" spans="1:7" ht="47.25">
      <c r="A382" s="8" t="s">
        <v>433</v>
      </c>
      <c r="B382" s="31" t="s">
        <v>432</v>
      </c>
      <c r="C382" s="32" t="s">
        <v>225</v>
      </c>
      <c r="D382" s="33">
        <v>0</v>
      </c>
      <c r="E382" s="9">
        <v>1365.53</v>
      </c>
      <c r="F382" s="9">
        <v>644.83000000000004</v>
      </c>
      <c r="G382" s="10">
        <v>0.47221957774636958</v>
      </c>
    </row>
    <row r="383" spans="1:7" ht="78.75">
      <c r="A383" s="8" t="s">
        <v>431</v>
      </c>
      <c r="B383" s="31" t="s">
        <v>430</v>
      </c>
      <c r="C383" s="32" t="s">
        <v>225</v>
      </c>
      <c r="D383" s="33">
        <v>0</v>
      </c>
      <c r="E383" s="9">
        <v>1365.53</v>
      </c>
      <c r="F383" s="9">
        <v>644.83000000000004</v>
      </c>
      <c r="G383" s="10">
        <v>0.47221957774636958</v>
      </c>
    </row>
    <row r="384" spans="1:7">
      <c r="A384" s="12" t="s">
        <v>303</v>
      </c>
      <c r="B384" s="25" t="s">
        <v>430</v>
      </c>
      <c r="C384" s="26" t="s">
        <v>301</v>
      </c>
      <c r="D384" s="34">
        <v>0</v>
      </c>
      <c r="E384" s="16">
        <v>1365.53</v>
      </c>
      <c r="F384" s="16">
        <v>644.83000000000004</v>
      </c>
      <c r="G384" s="7">
        <v>0.47221957774636958</v>
      </c>
    </row>
    <row r="385" spans="1:7">
      <c r="A385" s="12" t="s">
        <v>364</v>
      </c>
      <c r="B385" s="25" t="s">
        <v>430</v>
      </c>
      <c r="C385" s="26" t="s">
        <v>301</v>
      </c>
      <c r="D385" s="34">
        <v>113</v>
      </c>
      <c r="E385" s="16">
        <v>1365.53</v>
      </c>
      <c r="F385" s="16">
        <v>644.83000000000004</v>
      </c>
      <c r="G385" s="7">
        <v>0.47221957774636958</v>
      </c>
    </row>
    <row r="386" spans="1:7">
      <c r="A386" s="8" t="s">
        <v>429</v>
      </c>
      <c r="B386" s="31" t="s">
        <v>428</v>
      </c>
      <c r="C386" s="32" t="s">
        <v>225</v>
      </c>
      <c r="D386" s="33">
        <v>0</v>
      </c>
      <c r="E386" s="9">
        <v>136.16</v>
      </c>
      <c r="F386" s="9">
        <v>136.16</v>
      </c>
      <c r="G386" s="10">
        <v>1</v>
      </c>
    </row>
    <row r="387" spans="1:7" ht="47.25">
      <c r="A387" s="8" t="s">
        <v>427</v>
      </c>
      <c r="B387" s="31" t="s">
        <v>426</v>
      </c>
      <c r="C387" s="32" t="s">
        <v>225</v>
      </c>
      <c r="D387" s="33">
        <v>0</v>
      </c>
      <c r="E387" s="9">
        <v>136.16</v>
      </c>
      <c r="F387" s="9">
        <v>136.16</v>
      </c>
      <c r="G387" s="10">
        <v>1</v>
      </c>
    </row>
    <row r="388" spans="1:7">
      <c r="A388" s="12" t="s">
        <v>236</v>
      </c>
      <c r="B388" s="25" t="s">
        <v>426</v>
      </c>
      <c r="C388" s="26" t="s">
        <v>233</v>
      </c>
      <c r="D388" s="34">
        <v>0</v>
      </c>
      <c r="E388" s="16">
        <v>136.16</v>
      </c>
      <c r="F388" s="16">
        <v>136.16</v>
      </c>
      <c r="G388" s="7">
        <v>1</v>
      </c>
    </row>
    <row r="389" spans="1:7">
      <c r="A389" s="12" t="s">
        <v>364</v>
      </c>
      <c r="B389" s="25" t="s">
        <v>426</v>
      </c>
      <c r="C389" s="26" t="s">
        <v>233</v>
      </c>
      <c r="D389" s="34">
        <v>113</v>
      </c>
      <c r="E389" s="16">
        <v>136.16</v>
      </c>
      <c r="F389" s="16">
        <v>136.16</v>
      </c>
      <c r="G389" s="7">
        <v>1</v>
      </c>
    </row>
    <row r="390" spans="1:7" ht="31.5">
      <c r="A390" s="8" t="s">
        <v>425</v>
      </c>
      <c r="B390" s="31" t="s">
        <v>424</v>
      </c>
      <c r="C390" s="32" t="s">
        <v>225</v>
      </c>
      <c r="D390" s="33">
        <v>0</v>
      </c>
      <c r="E390" s="9">
        <v>29985.57</v>
      </c>
      <c r="F390" s="9">
        <v>14683.64</v>
      </c>
      <c r="G390" s="10">
        <v>0.48969020765654947</v>
      </c>
    </row>
    <row r="391" spans="1:7" ht="31.5">
      <c r="A391" s="8" t="s">
        <v>420</v>
      </c>
      <c r="B391" s="31" t="s">
        <v>423</v>
      </c>
      <c r="C391" s="32" t="s">
        <v>225</v>
      </c>
      <c r="D391" s="33">
        <v>0</v>
      </c>
      <c r="E391" s="9">
        <v>29985.57</v>
      </c>
      <c r="F391" s="9">
        <v>14683.64</v>
      </c>
      <c r="G391" s="10">
        <v>0.48969020765654947</v>
      </c>
    </row>
    <row r="392" spans="1:7" ht="63">
      <c r="A392" s="12" t="s">
        <v>243</v>
      </c>
      <c r="B392" s="25" t="s">
        <v>423</v>
      </c>
      <c r="C392" s="26" t="s">
        <v>242</v>
      </c>
      <c r="D392" s="34">
        <v>0</v>
      </c>
      <c r="E392" s="16">
        <v>25666.71</v>
      </c>
      <c r="F392" s="16">
        <v>13443.06</v>
      </c>
      <c r="G392" s="7">
        <v>0.52375470015440229</v>
      </c>
    </row>
    <row r="393" spans="1:7" ht="47.25">
      <c r="A393" s="12" t="s">
        <v>290</v>
      </c>
      <c r="B393" s="25" t="s">
        <v>423</v>
      </c>
      <c r="C393" s="26" t="s">
        <v>242</v>
      </c>
      <c r="D393" s="34">
        <v>104</v>
      </c>
      <c r="E393" s="16">
        <v>25666.71</v>
      </c>
      <c r="F393" s="16">
        <v>13443.06</v>
      </c>
      <c r="G393" s="7">
        <v>0.52375470015440229</v>
      </c>
    </row>
    <row r="394" spans="1:7" ht="31.5">
      <c r="A394" s="12" t="s">
        <v>229</v>
      </c>
      <c r="B394" s="25" t="s">
        <v>423</v>
      </c>
      <c r="C394" s="26" t="s">
        <v>226</v>
      </c>
      <c r="D394" s="34">
        <v>0</v>
      </c>
      <c r="E394" s="16">
        <v>4215.1499999999996</v>
      </c>
      <c r="F394" s="16">
        <v>1141.8</v>
      </c>
      <c r="G394" s="7">
        <v>0.27088003985623288</v>
      </c>
    </row>
    <row r="395" spans="1:7" ht="47.25">
      <c r="A395" s="12" t="s">
        <v>290</v>
      </c>
      <c r="B395" s="25" t="s">
        <v>423</v>
      </c>
      <c r="C395" s="26" t="s">
        <v>226</v>
      </c>
      <c r="D395" s="34">
        <v>104</v>
      </c>
      <c r="E395" s="16">
        <v>4215.1499999999996</v>
      </c>
      <c r="F395" s="16">
        <v>1141.8</v>
      </c>
      <c r="G395" s="7">
        <v>0.27088003985623288</v>
      </c>
    </row>
    <row r="396" spans="1:7">
      <c r="A396" s="12" t="s">
        <v>303</v>
      </c>
      <c r="B396" s="25" t="s">
        <v>423</v>
      </c>
      <c r="C396" s="26" t="s">
        <v>301</v>
      </c>
      <c r="D396" s="34">
        <v>0</v>
      </c>
      <c r="E396" s="16">
        <v>80.03</v>
      </c>
      <c r="F396" s="16">
        <v>80.03</v>
      </c>
      <c r="G396" s="7">
        <v>1</v>
      </c>
    </row>
    <row r="397" spans="1:7" ht="47.25">
      <c r="A397" s="12" t="s">
        <v>290</v>
      </c>
      <c r="B397" s="25" t="s">
        <v>423</v>
      </c>
      <c r="C397" s="26" t="s">
        <v>301</v>
      </c>
      <c r="D397" s="34">
        <v>104</v>
      </c>
      <c r="E397" s="16">
        <v>80.03</v>
      </c>
      <c r="F397" s="16">
        <v>80.03</v>
      </c>
      <c r="G397" s="7">
        <v>1</v>
      </c>
    </row>
    <row r="398" spans="1:7">
      <c r="A398" s="12" t="s">
        <v>236</v>
      </c>
      <c r="B398" s="25" t="s">
        <v>423</v>
      </c>
      <c r="C398" s="26" t="s">
        <v>233</v>
      </c>
      <c r="D398" s="34">
        <v>0</v>
      </c>
      <c r="E398" s="16">
        <v>23.68</v>
      </c>
      <c r="F398" s="16">
        <v>18.75</v>
      </c>
      <c r="G398" s="7">
        <v>0.79180743243243246</v>
      </c>
    </row>
    <row r="399" spans="1:7" ht="47.25">
      <c r="A399" s="12" t="s">
        <v>290</v>
      </c>
      <c r="B399" s="25" t="s">
        <v>423</v>
      </c>
      <c r="C399" s="26" t="s">
        <v>233</v>
      </c>
      <c r="D399" s="34">
        <v>104</v>
      </c>
      <c r="E399" s="16">
        <v>23.68</v>
      </c>
      <c r="F399" s="16">
        <v>18.75</v>
      </c>
      <c r="G399" s="7">
        <v>0.79180743243243246</v>
      </c>
    </row>
    <row r="400" spans="1:7" ht="31.5">
      <c r="A400" s="8" t="s">
        <v>422</v>
      </c>
      <c r="B400" s="31" t="s">
        <v>421</v>
      </c>
      <c r="C400" s="32" t="s">
        <v>225</v>
      </c>
      <c r="D400" s="33">
        <v>0</v>
      </c>
      <c r="E400" s="9">
        <v>2324.08</v>
      </c>
      <c r="F400" s="9">
        <v>1225.6500000000001</v>
      </c>
      <c r="G400" s="10">
        <v>0.52736997005266606</v>
      </c>
    </row>
    <row r="401" spans="1:7" ht="31.5">
      <c r="A401" s="8" t="s">
        <v>420</v>
      </c>
      <c r="B401" s="31" t="s">
        <v>418</v>
      </c>
      <c r="C401" s="32" t="s">
        <v>225</v>
      </c>
      <c r="D401" s="33">
        <v>0</v>
      </c>
      <c r="E401" s="9">
        <v>2324.08</v>
      </c>
      <c r="F401" s="9">
        <v>1225.6500000000001</v>
      </c>
      <c r="G401" s="10">
        <v>0.52736997005266606</v>
      </c>
    </row>
    <row r="402" spans="1:7" ht="63">
      <c r="A402" s="12" t="s">
        <v>243</v>
      </c>
      <c r="B402" s="25" t="s">
        <v>418</v>
      </c>
      <c r="C402" s="26" t="s">
        <v>242</v>
      </c>
      <c r="D402" s="34">
        <v>0</v>
      </c>
      <c r="E402" s="16">
        <v>2324.08</v>
      </c>
      <c r="F402" s="16">
        <v>1225.6500000000001</v>
      </c>
      <c r="G402" s="7">
        <v>0.52736997005266606</v>
      </c>
    </row>
    <row r="403" spans="1:7" ht="31.5">
      <c r="A403" s="12" t="s">
        <v>419</v>
      </c>
      <c r="B403" s="25" t="s">
        <v>418</v>
      </c>
      <c r="C403" s="26" t="s">
        <v>242</v>
      </c>
      <c r="D403" s="34">
        <v>102</v>
      </c>
      <c r="E403" s="16">
        <v>2324.08</v>
      </c>
      <c r="F403" s="16">
        <v>1225.6500000000001</v>
      </c>
      <c r="G403" s="7">
        <v>0.52736997005266606</v>
      </c>
    </row>
    <row r="404" spans="1:7" ht="31.5">
      <c r="A404" s="8" t="s">
        <v>417</v>
      </c>
      <c r="B404" s="31" t="s">
        <v>416</v>
      </c>
      <c r="C404" s="32" t="s">
        <v>225</v>
      </c>
      <c r="D404" s="33">
        <v>0</v>
      </c>
      <c r="E404" s="9">
        <v>3845.9</v>
      </c>
      <c r="F404" s="9">
        <v>1831.26</v>
      </c>
      <c r="G404" s="10">
        <v>0.47615902649574871</v>
      </c>
    </row>
    <row r="405" spans="1:7" ht="63">
      <c r="A405" s="8" t="s">
        <v>415</v>
      </c>
      <c r="B405" s="31" t="s">
        <v>413</v>
      </c>
      <c r="C405" s="32" t="s">
        <v>225</v>
      </c>
      <c r="D405" s="33">
        <v>0</v>
      </c>
      <c r="E405" s="9">
        <v>93.3</v>
      </c>
      <c r="F405" s="9">
        <v>76.3</v>
      </c>
      <c r="G405" s="10">
        <v>0.81779206859592712</v>
      </c>
    </row>
    <row r="406" spans="1:7" ht="31.5">
      <c r="A406" s="12" t="s">
        <v>229</v>
      </c>
      <c r="B406" s="25" t="s">
        <v>413</v>
      </c>
      <c r="C406" s="26" t="s">
        <v>226</v>
      </c>
      <c r="D406" s="34">
        <v>0</v>
      </c>
      <c r="E406" s="16">
        <v>93.3</v>
      </c>
      <c r="F406" s="16">
        <v>76.3</v>
      </c>
      <c r="G406" s="7">
        <v>0.81779206859592712</v>
      </c>
    </row>
    <row r="407" spans="1:7">
      <c r="A407" s="12" t="s">
        <v>414</v>
      </c>
      <c r="B407" s="25" t="s">
        <v>413</v>
      </c>
      <c r="C407" s="26" t="s">
        <v>226</v>
      </c>
      <c r="D407" s="34">
        <v>105</v>
      </c>
      <c r="E407" s="16">
        <v>93.3</v>
      </c>
      <c r="F407" s="16">
        <v>76.3</v>
      </c>
      <c r="G407" s="7">
        <v>0.81779206859592712</v>
      </c>
    </row>
    <row r="408" spans="1:7" ht="63">
      <c r="A408" s="8" t="s">
        <v>412</v>
      </c>
      <c r="B408" s="31" t="s">
        <v>411</v>
      </c>
      <c r="C408" s="32" t="s">
        <v>225</v>
      </c>
      <c r="D408" s="33">
        <v>0</v>
      </c>
      <c r="E408" s="9">
        <v>1268.5</v>
      </c>
      <c r="F408" s="9">
        <v>605</v>
      </c>
      <c r="G408" s="10">
        <v>0.47694126921560898</v>
      </c>
    </row>
    <row r="409" spans="1:7" ht="63">
      <c r="A409" s="12" t="s">
        <v>243</v>
      </c>
      <c r="B409" s="25" t="s">
        <v>411</v>
      </c>
      <c r="C409" s="26" t="s">
        <v>242</v>
      </c>
      <c r="D409" s="34">
        <v>0</v>
      </c>
      <c r="E409" s="16">
        <v>1162.68</v>
      </c>
      <c r="F409" s="16">
        <v>562.02</v>
      </c>
      <c r="G409" s="7">
        <v>0.4833832180823614</v>
      </c>
    </row>
    <row r="410" spans="1:7" ht="47.25">
      <c r="A410" s="12" t="s">
        <v>290</v>
      </c>
      <c r="B410" s="25" t="s">
        <v>411</v>
      </c>
      <c r="C410" s="26" t="s">
        <v>242</v>
      </c>
      <c r="D410" s="34">
        <v>104</v>
      </c>
      <c r="E410" s="16">
        <v>1162.68</v>
      </c>
      <c r="F410" s="16">
        <v>562.02</v>
      </c>
      <c r="G410" s="7">
        <v>0.4833832180823614</v>
      </c>
    </row>
    <row r="411" spans="1:7" ht="31.5">
      <c r="A411" s="12" t="s">
        <v>229</v>
      </c>
      <c r="B411" s="25" t="s">
        <v>411</v>
      </c>
      <c r="C411" s="26" t="s">
        <v>226</v>
      </c>
      <c r="D411" s="34">
        <v>0</v>
      </c>
      <c r="E411" s="16">
        <v>105.82</v>
      </c>
      <c r="F411" s="16">
        <v>42.98</v>
      </c>
      <c r="G411" s="7">
        <v>0.40616140616140617</v>
      </c>
    </row>
    <row r="412" spans="1:7" ht="47.25">
      <c r="A412" s="12" t="s">
        <v>290</v>
      </c>
      <c r="B412" s="25" t="s">
        <v>411</v>
      </c>
      <c r="C412" s="26" t="s">
        <v>226</v>
      </c>
      <c r="D412" s="34">
        <v>104</v>
      </c>
      <c r="E412" s="16">
        <v>105.82</v>
      </c>
      <c r="F412" s="16">
        <v>42.98</v>
      </c>
      <c r="G412" s="7">
        <v>0.40616140616140617</v>
      </c>
    </row>
    <row r="413" spans="1:7" ht="63">
      <c r="A413" s="8" t="s">
        <v>410</v>
      </c>
      <c r="B413" s="31" t="s">
        <v>409</v>
      </c>
      <c r="C413" s="32" t="s">
        <v>225</v>
      </c>
      <c r="D413" s="33">
        <v>0</v>
      </c>
      <c r="E413" s="9">
        <v>1224.2</v>
      </c>
      <c r="F413" s="9">
        <v>550.89</v>
      </c>
      <c r="G413" s="10">
        <v>0.44999999999999996</v>
      </c>
    </row>
    <row r="414" spans="1:7" ht="63">
      <c r="A414" s="12" t="s">
        <v>243</v>
      </c>
      <c r="B414" s="25" t="s">
        <v>409</v>
      </c>
      <c r="C414" s="26" t="s">
        <v>242</v>
      </c>
      <c r="D414" s="34">
        <v>0</v>
      </c>
      <c r="E414" s="16">
        <v>1000.16</v>
      </c>
      <c r="F414" s="16">
        <v>461.55</v>
      </c>
      <c r="G414" s="7">
        <v>0.46147616381378981</v>
      </c>
    </row>
    <row r="415" spans="1:7" ht="47.25">
      <c r="A415" s="12" t="s">
        <v>290</v>
      </c>
      <c r="B415" s="25" t="s">
        <v>409</v>
      </c>
      <c r="C415" s="26" t="s">
        <v>242</v>
      </c>
      <c r="D415" s="34">
        <v>104</v>
      </c>
      <c r="E415" s="16">
        <v>1000.16</v>
      </c>
      <c r="F415" s="16">
        <v>461.55</v>
      </c>
      <c r="G415" s="7">
        <v>0.46147616381378981</v>
      </c>
    </row>
    <row r="416" spans="1:7" ht="31.5">
      <c r="A416" s="12" t="s">
        <v>229</v>
      </c>
      <c r="B416" s="25" t="s">
        <v>409</v>
      </c>
      <c r="C416" s="26" t="s">
        <v>226</v>
      </c>
      <c r="D416" s="34">
        <v>0</v>
      </c>
      <c r="E416" s="16">
        <v>224.04</v>
      </c>
      <c r="F416" s="16">
        <v>89.34</v>
      </c>
      <c r="G416" s="7">
        <v>0.39876807712908413</v>
      </c>
    </row>
    <row r="417" spans="1:7" ht="47.25">
      <c r="A417" s="12" t="s">
        <v>290</v>
      </c>
      <c r="B417" s="25" t="s">
        <v>409</v>
      </c>
      <c r="C417" s="26" t="s">
        <v>226</v>
      </c>
      <c r="D417" s="34">
        <v>104</v>
      </c>
      <c r="E417" s="16">
        <v>224.04</v>
      </c>
      <c r="F417" s="16">
        <v>89.34</v>
      </c>
      <c r="G417" s="7">
        <v>0.39876807712908413</v>
      </c>
    </row>
    <row r="418" spans="1:7" ht="31.5">
      <c r="A418" s="8" t="s">
        <v>408</v>
      </c>
      <c r="B418" s="31" t="s">
        <v>407</v>
      </c>
      <c r="C418" s="32" t="s">
        <v>225</v>
      </c>
      <c r="D418" s="33">
        <v>0</v>
      </c>
      <c r="E418" s="9">
        <v>629.6</v>
      </c>
      <c r="F418" s="9">
        <v>305.08999999999997</v>
      </c>
      <c r="G418" s="10">
        <v>0.48457750952986017</v>
      </c>
    </row>
    <row r="419" spans="1:7" ht="63">
      <c r="A419" s="12" t="s">
        <v>243</v>
      </c>
      <c r="B419" s="25" t="s">
        <v>407</v>
      </c>
      <c r="C419" s="26" t="s">
        <v>242</v>
      </c>
      <c r="D419" s="34">
        <v>0</v>
      </c>
      <c r="E419" s="16">
        <v>582.30999999999995</v>
      </c>
      <c r="F419" s="16">
        <v>295.89999999999998</v>
      </c>
      <c r="G419" s="7">
        <v>0.50814858065291679</v>
      </c>
    </row>
    <row r="420" spans="1:7" ht="47.25">
      <c r="A420" s="12" t="s">
        <v>290</v>
      </c>
      <c r="B420" s="25" t="s">
        <v>407</v>
      </c>
      <c r="C420" s="26" t="s">
        <v>242</v>
      </c>
      <c r="D420" s="34">
        <v>104</v>
      </c>
      <c r="E420" s="16">
        <v>582.30999999999995</v>
      </c>
      <c r="F420" s="16">
        <v>295.89999999999998</v>
      </c>
      <c r="G420" s="7">
        <v>0.50814858065291679</v>
      </c>
    </row>
    <row r="421" spans="1:7" ht="31.5">
      <c r="A421" s="12" t="s">
        <v>229</v>
      </c>
      <c r="B421" s="25" t="s">
        <v>407</v>
      </c>
      <c r="C421" s="26" t="s">
        <v>226</v>
      </c>
      <c r="D421" s="34">
        <v>0</v>
      </c>
      <c r="E421" s="16">
        <v>47.29</v>
      </c>
      <c r="F421" s="16">
        <v>9.19</v>
      </c>
      <c r="G421" s="7">
        <v>0.19433283992387396</v>
      </c>
    </row>
    <row r="422" spans="1:7" ht="47.25">
      <c r="A422" s="12" t="s">
        <v>290</v>
      </c>
      <c r="B422" s="25" t="s">
        <v>407</v>
      </c>
      <c r="C422" s="26" t="s">
        <v>226</v>
      </c>
      <c r="D422" s="34">
        <v>104</v>
      </c>
      <c r="E422" s="16">
        <v>47.29</v>
      </c>
      <c r="F422" s="16">
        <v>9.19</v>
      </c>
      <c r="G422" s="7">
        <v>0.19433283992387396</v>
      </c>
    </row>
    <row r="423" spans="1:7" ht="47.25">
      <c r="A423" s="8" t="s">
        <v>406</v>
      </c>
      <c r="B423" s="31" t="s">
        <v>405</v>
      </c>
      <c r="C423" s="32" t="s">
        <v>225</v>
      </c>
      <c r="D423" s="33">
        <v>0</v>
      </c>
      <c r="E423" s="9">
        <v>629.6</v>
      </c>
      <c r="F423" s="9">
        <v>293.98</v>
      </c>
      <c r="G423" s="10">
        <v>0.46693138500635323</v>
      </c>
    </row>
    <row r="424" spans="1:7" ht="63">
      <c r="A424" s="12" t="s">
        <v>243</v>
      </c>
      <c r="B424" s="25" t="s">
        <v>405</v>
      </c>
      <c r="C424" s="26" t="s">
        <v>242</v>
      </c>
      <c r="D424" s="34">
        <v>0</v>
      </c>
      <c r="E424" s="16">
        <v>576.55999999999995</v>
      </c>
      <c r="F424" s="16">
        <v>293.98</v>
      </c>
      <c r="G424" s="7">
        <v>0.50988622172887477</v>
      </c>
    </row>
    <row r="425" spans="1:7" ht="47.25">
      <c r="A425" s="12" t="s">
        <v>290</v>
      </c>
      <c r="B425" s="25" t="s">
        <v>405</v>
      </c>
      <c r="C425" s="26" t="s">
        <v>242</v>
      </c>
      <c r="D425" s="34">
        <v>104</v>
      </c>
      <c r="E425" s="16">
        <v>576.55999999999995</v>
      </c>
      <c r="F425" s="16">
        <v>293.98</v>
      </c>
      <c r="G425" s="7">
        <v>0.50988622172887477</v>
      </c>
    </row>
    <row r="426" spans="1:7" ht="31.5">
      <c r="A426" s="12" t="s">
        <v>229</v>
      </c>
      <c r="B426" s="25" t="s">
        <v>405</v>
      </c>
      <c r="C426" s="26" t="s">
        <v>226</v>
      </c>
      <c r="D426" s="34">
        <v>0</v>
      </c>
      <c r="E426" s="16">
        <v>53.04</v>
      </c>
      <c r="F426" s="16">
        <v>0</v>
      </c>
      <c r="G426" s="7">
        <v>0</v>
      </c>
    </row>
    <row r="427" spans="1:7" ht="47.25">
      <c r="A427" s="12" t="s">
        <v>290</v>
      </c>
      <c r="B427" s="25" t="s">
        <v>405</v>
      </c>
      <c r="C427" s="26" t="s">
        <v>226</v>
      </c>
      <c r="D427" s="34">
        <v>104</v>
      </c>
      <c r="E427" s="16">
        <v>53.04</v>
      </c>
      <c r="F427" s="16">
        <v>0</v>
      </c>
      <c r="G427" s="7">
        <v>0</v>
      </c>
    </row>
    <row r="428" spans="1:7" ht="94.5">
      <c r="A428" s="8" t="s">
        <v>404</v>
      </c>
      <c r="B428" s="31" t="s">
        <v>403</v>
      </c>
      <c r="C428" s="32" t="s">
        <v>225</v>
      </c>
      <c r="D428" s="33">
        <v>0</v>
      </c>
      <c r="E428" s="9">
        <v>0.7</v>
      </c>
      <c r="F428" s="9">
        <v>0</v>
      </c>
      <c r="G428" s="10">
        <v>0</v>
      </c>
    </row>
    <row r="429" spans="1:7" ht="31.5">
      <c r="A429" s="12" t="s">
        <v>229</v>
      </c>
      <c r="B429" s="25" t="s">
        <v>403</v>
      </c>
      <c r="C429" s="26" t="s">
        <v>226</v>
      </c>
      <c r="D429" s="34">
        <v>0</v>
      </c>
      <c r="E429" s="16">
        <v>0.7</v>
      </c>
      <c r="F429" s="16">
        <v>0</v>
      </c>
      <c r="G429" s="7">
        <v>0</v>
      </c>
    </row>
    <row r="430" spans="1:7" ht="47.25">
      <c r="A430" s="12" t="s">
        <v>290</v>
      </c>
      <c r="B430" s="25" t="s">
        <v>403</v>
      </c>
      <c r="C430" s="26" t="s">
        <v>226</v>
      </c>
      <c r="D430" s="34">
        <v>104</v>
      </c>
      <c r="E430" s="16">
        <v>0.7</v>
      </c>
      <c r="F430" s="16">
        <v>0</v>
      </c>
      <c r="G430" s="7">
        <v>0</v>
      </c>
    </row>
    <row r="431" spans="1:7" ht="31.5">
      <c r="A431" s="8" t="s">
        <v>402</v>
      </c>
      <c r="B431" s="31" t="s">
        <v>401</v>
      </c>
      <c r="C431" s="32" t="s">
        <v>225</v>
      </c>
      <c r="D431" s="33">
        <v>0</v>
      </c>
      <c r="E431" s="9">
        <v>10</v>
      </c>
      <c r="F431" s="9">
        <v>0</v>
      </c>
      <c r="G431" s="10">
        <v>0</v>
      </c>
    </row>
    <row r="432" spans="1:7" ht="47.25">
      <c r="A432" s="8" t="s">
        <v>400</v>
      </c>
      <c r="B432" s="31" t="s">
        <v>399</v>
      </c>
      <c r="C432" s="32" t="s">
        <v>225</v>
      </c>
      <c r="D432" s="33">
        <v>0</v>
      </c>
      <c r="E432" s="9">
        <v>10</v>
      </c>
      <c r="F432" s="9">
        <v>0</v>
      </c>
      <c r="G432" s="10">
        <v>0</v>
      </c>
    </row>
    <row r="433" spans="1:7">
      <c r="A433" s="8" t="s">
        <v>720</v>
      </c>
      <c r="B433" s="31" t="s">
        <v>397</v>
      </c>
      <c r="C433" s="32" t="s">
        <v>225</v>
      </c>
      <c r="D433" s="33">
        <v>0</v>
      </c>
      <c r="E433" s="9">
        <v>10</v>
      </c>
      <c r="F433" s="9">
        <v>0</v>
      </c>
      <c r="G433" s="10">
        <v>0</v>
      </c>
    </row>
    <row r="434" spans="1:7" ht="31.5">
      <c r="A434" s="12" t="s">
        <v>229</v>
      </c>
      <c r="B434" s="25" t="s">
        <v>397</v>
      </c>
      <c r="C434" s="26" t="s">
        <v>226</v>
      </c>
      <c r="D434" s="34">
        <v>0</v>
      </c>
      <c r="E434" s="16">
        <v>10</v>
      </c>
      <c r="F434" s="16">
        <v>0</v>
      </c>
      <c r="G434" s="7">
        <v>0</v>
      </c>
    </row>
    <row r="435" spans="1:7">
      <c r="A435" s="12" t="s">
        <v>398</v>
      </c>
      <c r="B435" s="25" t="s">
        <v>397</v>
      </c>
      <c r="C435" s="26" t="s">
        <v>226</v>
      </c>
      <c r="D435" s="34">
        <v>412</v>
      </c>
      <c r="E435" s="16">
        <v>10</v>
      </c>
      <c r="F435" s="16">
        <v>0</v>
      </c>
      <c r="G435" s="7">
        <v>0</v>
      </c>
    </row>
    <row r="436" spans="1:7" ht="47.25">
      <c r="A436" s="8" t="s">
        <v>396</v>
      </c>
      <c r="B436" s="31" t="s">
        <v>395</v>
      </c>
      <c r="C436" s="32" t="s">
        <v>225</v>
      </c>
      <c r="D436" s="33">
        <v>0</v>
      </c>
      <c r="E436" s="9">
        <v>3986.51</v>
      </c>
      <c r="F436" s="9">
        <v>851.71</v>
      </c>
      <c r="G436" s="10">
        <v>0.21364802797434346</v>
      </c>
    </row>
    <row r="437" spans="1:7" ht="47.25">
      <c r="A437" s="8" t="s">
        <v>394</v>
      </c>
      <c r="B437" s="31" t="s">
        <v>393</v>
      </c>
      <c r="C437" s="32" t="s">
        <v>225</v>
      </c>
      <c r="D437" s="33">
        <v>0</v>
      </c>
      <c r="E437" s="9">
        <v>431.14</v>
      </c>
      <c r="F437" s="9">
        <v>108</v>
      </c>
      <c r="G437" s="10">
        <v>0.25049867792364428</v>
      </c>
    </row>
    <row r="438" spans="1:7" ht="47.25">
      <c r="A438" s="8" t="s">
        <v>392</v>
      </c>
      <c r="B438" s="31" t="s">
        <v>391</v>
      </c>
      <c r="C438" s="32" t="s">
        <v>225</v>
      </c>
      <c r="D438" s="33">
        <v>0</v>
      </c>
      <c r="E438" s="9">
        <v>431.14</v>
      </c>
      <c r="F438" s="9">
        <v>108</v>
      </c>
      <c r="G438" s="10">
        <v>0.25049867792364428</v>
      </c>
    </row>
    <row r="439" spans="1:7" ht="47.25">
      <c r="A439" s="8" t="s">
        <v>390</v>
      </c>
      <c r="B439" s="31" t="s">
        <v>388</v>
      </c>
      <c r="C439" s="32" t="s">
        <v>225</v>
      </c>
      <c r="D439" s="33">
        <v>0</v>
      </c>
      <c r="E439" s="9">
        <v>37.35</v>
      </c>
      <c r="F439" s="9">
        <v>0</v>
      </c>
      <c r="G439" s="10">
        <v>0</v>
      </c>
    </row>
    <row r="440" spans="1:7" ht="31.5">
      <c r="A440" s="12" t="s">
        <v>229</v>
      </c>
      <c r="B440" s="25" t="s">
        <v>388</v>
      </c>
      <c r="C440" s="26" t="s">
        <v>226</v>
      </c>
      <c r="D440" s="34">
        <v>0</v>
      </c>
      <c r="E440" s="16">
        <v>37.35</v>
      </c>
      <c r="F440" s="16">
        <v>0</v>
      </c>
      <c r="G440" s="7">
        <v>0</v>
      </c>
    </row>
    <row r="441" spans="1:7">
      <c r="A441" s="12" t="s">
        <v>389</v>
      </c>
      <c r="B441" s="25" t="s">
        <v>388</v>
      </c>
      <c r="C441" s="26" t="s">
        <v>226</v>
      </c>
      <c r="D441" s="34">
        <v>709</v>
      </c>
      <c r="E441" s="16">
        <v>37.35</v>
      </c>
      <c r="F441" s="16">
        <v>0</v>
      </c>
      <c r="G441" s="7">
        <v>0</v>
      </c>
    </row>
    <row r="442" spans="1:7">
      <c r="A442" s="8" t="s">
        <v>387</v>
      </c>
      <c r="B442" s="31" t="s">
        <v>385</v>
      </c>
      <c r="C442" s="32" t="s">
        <v>225</v>
      </c>
      <c r="D442" s="33">
        <v>0</v>
      </c>
      <c r="E442" s="9">
        <v>295.79000000000002</v>
      </c>
      <c r="F442" s="9">
        <v>108</v>
      </c>
      <c r="G442" s="10">
        <v>0.36512390547347778</v>
      </c>
    </row>
    <row r="443" spans="1:7" ht="31.5">
      <c r="A443" s="12" t="s">
        <v>229</v>
      </c>
      <c r="B443" s="25" t="s">
        <v>385</v>
      </c>
      <c r="C443" s="26" t="s">
        <v>226</v>
      </c>
      <c r="D443" s="34">
        <v>0</v>
      </c>
      <c r="E443" s="16">
        <v>295.79000000000002</v>
      </c>
      <c r="F443" s="16">
        <v>108</v>
      </c>
      <c r="G443" s="7">
        <v>0.36512390547347778</v>
      </c>
    </row>
    <row r="444" spans="1:7">
      <c r="A444" s="12" t="s">
        <v>386</v>
      </c>
      <c r="B444" s="25" t="s">
        <v>385</v>
      </c>
      <c r="C444" s="26" t="s">
        <v>226</v>
      </c>
      <c r="D444" s="34">
        <v>409</v>
      </c>
      <c r="E444" s="16">
        <v>295.79000000000002</v>
      </c>
      <c r="F444" s="16">
        <v>108</v>
      </c>
      <c r="G444" s="7">
        <v>0.36512390547347778</v>
      </c>
    </row>
    <row r="445" spans="1:7" ht="47.25">
      <c r="A445" s="8" t="s">
        <v>384</v>
      </c>
      <c r="B445" s="31" t="s">
        <v>382</v>
      </c>
      <c r="C445" s="32" t="s">
        <v>225</v>
      </c>
      <c r="D445" s="33">
        <v>0</v>
      </c>
      <c r="E445" s="9">
        <v>98</v>
      </c>
      <c r="F445" s="9">
        <v>0</v>
      </c>
      <c r="G445" s="10">
        <v>0</v>
      </c>
    </row>
    <row r="446" spans="1:7" ht="31.5">
      <c r="A446" s="12" t="s">
        <v>229</v>
      </c>
      <c r="B446" s="25" t="s">
        <v>382</v>
      </c>
      <c r="C446" s="26" t="s">
        <v>226</v>
      </c>
      <c r="D446" s="34">
        <v>0</v>
      </c>
      <c r="E446" s="16">
        <v>98</v>
      </c>
      <c r="F446" s="16">
        <v>0</v>
      </c>
      <c r="G446" s="7">
        <v>0</v>
      </c>
    </row>
    <row r="447" spans="1:7">
      <c r="A447" s="12" t="s">
        <v>383</v>
      </c>
      <c r="B447" s="25" t="s">
        <v>382</v>
      </c>
      <c r="C447" s="26" t="s">
        <v>226</v>
      </c>
      <c r="D447" s="34">
        <v>503</v>
      </c>
      <c r="E447" s="16">
        <v>98</v>
      </c>
      <c r="F447" s="16">
        <v>0</v>
      </c>
      <c r="G447" s="7">
        <v>0</v>
      </c>
    </row>
    <row r="448" spans="1:7" ht="47.25">
      <c r="A448" s="8" t="s">
        <v>381</v>
      </c>
      <c r="B448" s="31" t="s">
        <v>380</v>
      </c>
      <c r="C448" s="32" t="s">
        <v>225</v>
      </c>
      <c r="D448" s="33">
        <v>0</v>
      </c>
      <c r="E448" s="9">
        <v>33.5</v>
      </c>
      <c r="F448" s="9">
        <v>0</v>
      </c>
      <c r="G448" s="10">
        <v>0</v>
      </c>
    </row>
    <row r="449" spans="1:7" ht="63">
      <c r="A449" s="8" t="s">
        <v>379</v>
      </c>
      <c r="B449" s="31" t="s">
        <v>378</v>
      </c>
      <c r="C449" s="32" t="s">
        <v>225</v>
      </c>
      <c r="D449" s="33">
        <v>0</v>
      </c>
      <c r="E449" s="9">
        <v>33.5</v>
      </c>
      <c r="F449" s="9">
        <v>0</v>
      </c>
      <c r="G449" s="10">
        <v>0</v>
      </c>
    </row>
    <row r="450" spans="1:7" ht="31.5">
      <c r="A450" s="8" t="s">
        <v>377</v>
      </c>
      <c r="B450" s="31" t="s">
        <v>376</v>
      </c>
      <c r="C450" s="32" t="s">
        <v>225</v>
      </c>
      <c r="D450" s="33">
        <v>0</v>
      </c>
      <c r="E450" s="9">
        <v>30.5</v>
      </c>
      <c r="F450" s="9">
        <v>0</v>
      </c>
      <c r="G450" s="10">
        <v>0</v>
      </c>
    </row>
    <row r="451" spans="1:7" ht="31.5">
      <c r="A451" s="12" t="s">
        <v>229</v>
      </c>
      <c r="B451" s="25" t="s">
        <v>376</v>
      </c>
      <c r="C451" s="26" t="s">
        <v>226</v>
      </c>
      <c r="D451" s="34">
        <v>0</v>
      </c>
      <c r="E451" s="16">
        <v>30.5</v>
      </c>
      <c r="F451" s="16">
        <v>0</v>
      </c>
      <c r="G451" s="7">
        <v>0</v>
      </c>
    </row>
    <row r="452" spans="1:7">
      <c r="A452" s="12" t="s">
        <v>364</v>
      </c>
      <c r="B452" s="25" t="s">
        <v>376</v>
      </c>
      <c r="C452" s="26" t="s">
        <v>226</v>
      </c>
      <c r="D452" s="34">
        <v>113</v>
      </c>
      <c r="E452" s="16">
        <v>30.5</v>
      </c>
      <c r="F452" s="16">
        <v>0</v>
      </c>
      <c r="G452" s="7">
        <v>0</v>
      </c>
    </row>
    <row r="453" spans="1:7">
      <c r="A453" s="8" t="s">
        <v>375</v>
      </c>
      <c r="B453" s="31" t="s">
        <v>374</v>
      </c>
      <c r="C453" s="32" t="s">
        <v>225</v>
      </c>
      <c r="D453" s="33">
        <v>0</v>
      </c>
      <c r="E453" s="9">
        <v>3</v>
      </c>
      <c r="F453" s="9">
        <v>0</v>
      </c>
      <c r="G453" s="10">
        <v>0</v>
      </c>
    </row>
    <row r="454" spans="1:7" ht="31.5">
      <c r="A454" s="12" t="s">
        <v>229</v>
      </c>
      <c r="B454" s="25" t="s">
        <v>374</v>
      </c>
      <c r="C454" s="26" t="s">
        <v>226</v>
      </c>
      <c r="D454" s="34">
        <v>0</v>
      </c>
      <c r="E454" s="16">
        <v>3</v>
      </c>
      <c r="F454" s="16">
        <v>0</v>
      </c>
      <c r="G454" s="7">
        <v>0</v>
      </c>
    </row>
    <row r="455" spans="1:7">
      <c r="A455" s="12" t="s">
        <v>364</v>
      </c>
      <c r="B455" s="25" t="s">
        <v>374</v>
      </c>
      <c r="C455" s="26" t="s">
        <v>226</v>
      </c>
      <c r="D455" s="34">
        <v>113</v>
      </c>
      <c r="E455" s="16">
        <v>3</v>
      </c>
      <c r="F455" s="16">
        <v>0</v>
      </c>
      <c r="G455" s="7">
        <v>0</v>
      </c>
    </row>
    <row r="456" spans="1:7" ht="31.5">
      <c r="A456" s="8" t="s">
        <v>373</v>
      </c>
      <c r="B456" s="31" t="s">
        <v>372</v>
      </c>
      <c r="C456" s="32" t="s">
        <v>225</v>
      </c>
      <c r="D456" s="33">
        <v>0</v>
      </c>
      <c r="E456" s="9">
        <v>3521.87</v>
      </c>
      <c r="F456" s="9">
        <v>743.71</v>
      </c>
      <c r="G456" s="10">
        <v>0.21116906643345723</v>
      </c>
    </row>
    <row r="457" spans="1:7" ht="47.25">
      <c r="A457" s="8" t="s">
        <v>371</v>
      </c>
      <c r="B457" s="31" t="s">
        <v>370</v>
      </c>
      <c r="C457" s="32" t="s">
        <v>225</v>
      </c>
      <c r="D457" s="33">
        <v>0</v>
      </c>
      <c r="E457" s="9">
        <v>55</v>
      </c>
      <c r="F457" s="9">
        <v>3</v>
      </c>
      <c r="G457" s="10">
        <v>5.4545454545454543E-2</v>
      </c>
    </row>
    <row r="458" spans="1:7" ht="47.25">
      <c r="A458" s="8" t="s">
        <v>369</v>
      </c>
      <c r="B458" s="31" t="s">
        <v>368</v>
      </c>
      <c r="C458" s="32" t="s">
        <v>225</v>
      </c>
      <c r="D458" s="33">
        <v>0</v>
      </c>
      <c r="E458" s="9">
        <v>35</v>
      </c>
      <c r="F458" s="9">
        <v>0</v>
      </c>
      <c r="G458" s="10">
        <v>0</v>
      </c>
    </row>
    <row r="459" spans="1:7" ht="31.5">
      <c r="A459" s="12" t="s">
        <v>229</v>
      </c>
      <c r="B459" s="25" t="s">
        <v>368</v>
      </c>
      <c r="C459" s="26" t="s">
        <v>226</v>
      </c>
      <c r="D459" s="34">
        <v>0</v>
      </c>
      <c r="E459" s="16">
        <v>35</v>
      </c>
      <c r="F459" s="16">
        <v>0</v>
      </c>
      <c r="G459" s="7">
        <v>0</v>
      </c>
    </row>
    <row r="460" spans="1:7">
      <c r="A460" s="12" t="s">
        <v>364</v>
      </c>
      <c r="B460" s="25" t="s">
        <v>368</v>
      </c>
      <c r="C460" s="26" t="s">
        <v>226</v>
      </c>
      <c r="D460" s="34">
        <v>113</v>
      </c>
      <c r="E460" s="16">
        <v>35</v>
      </c>
      <c r="F460" s="16">
        <v>0</v>
      </c>
      <c r="G460" s="7">
        <v>0</v>
      </c>
    </row>
    <row r="461" spans="1:7" ht="31.9" customHeight="1">
      <c r="A461" s="8" t="s">
        <v>367</v>
      </c>
      <c r="B461" s="31" t="s">
        <v>366</v>
      </c>
      <c r="C461" s="32" t="s">
        <v>225</v>
      </c>
      <c r="D461" s="33">
        <v>0</v>
      </c>
      <c r="E461" s="9">
        <v>15</v>
      </c>
      <c r="F461" s="9">
        <v>3</v>
      </c>
      <c r="G461" s="10">
        <v>0.2</v>
      </c>
    </row>
    <row r="462" spans="1:7" ht="31.5">
      <c r="A462" s="12" t="s">
        <v>229</v>
      </c>
      <c r="B462" s="25" t="s">
        <v>366</v>
      </c>
      <c r="C462" s="26" t="s">
        <v>226</v>
      </c>
      <c r="D462" s="34">
        <v>0</v>
      </c>
      <c r="E462" s="16">
        <v>15</v>
      </c>
      <c r="F462" s="16">
        <v>3</v>
      </c>
      <c r="G462" s="7">
        <v>0.2</v>
      </c>
    </row>
    <row r="463" spans="1:7">
      <c r="A463" s="12" t="s">
        <v>364</v>
      </c>
      <c r="B463" s="25" t="s">
        <v>366</v>
      </c>
      <c r="C463" s="26" t="s">
        <v>226</v>
      </c>
      <c r="D463" s="34">
        <v>113</v>
      </c>
      <c r="E463" s="16">
        <v>15</v>
      </c>
      <c r="F463" s="16">
        <v>3</v>
      </c>
      <c r="G463" s="7">
        <v>0.2</v>
      </c>
    </row>
    <row r="464" spans="1:7" ht="78.75">
      <c r="A464" s="8" t="s">
        <v>365</v>
      </c>
      <c r="B464" s="31" t="s">
        <v>363</v>
      </c>
      <c r="C464" s="32" t="s">
        <v>225</v>
      </c>
      <c r="D464" s="33">
        <v>0</v>
      </c>
      <c r="E464" s="9">
        <v>5</v>
      </c>
      <c r="F464" s="9">
        <v>0</v>
      </c>
      <c r="G464" s="10">
        <v>0</v>
      </c>
    </row>
    <row r="465" spans="1:7" ht="31.5">
      <c r="A465" s="12" t="s">
        <v>229</v>
      </c>
      <c r="B465" s="25" t="s">
        <v>363</v>
      </c>
      <c r="C465" s="26" t="s">
        <v>226</v>
      </c>
      <c r="D465" s="34">
        <v>0</v>
      </c>
      <c r="E465" s="16">
        <v>5</v>
      </c>
      <c r="F465" s="16">
        <v>0</v>
      </c>
      <c r="G465" s="7">
        <v>0</v>
      </c>
    </row>
    <row r="466" spans="1:7">
      <c r="A466" s="12" t="s">
        <v>364</v>
      </c>
      <c r="B466" s="25" t="s">
        <v>363</v>
      </c>
      <c r="C466" s="26" t="s">
        <v>226</v>
      </c>
      <c r="D466" s="34">
        <v>113</v>
      </c>
      <c r="E466" s="16">
        <v>5</v>
      </c>
      <c r="F466" s="16">
        <v>0</v>
      </c>
      <c r="G466" s="7">
        <v>0</v>
      </c>
    </row>
    <row r="467" spans="1:7" ht="63">
      <c r="A467" s="8" t="s">
        <v>362</v>
      </c>
      <c r="B467" s="31" t="s">
        <v>361</v>
      </c>
      <c r="C467" s="32" t="s">
        <v>225</v>
      </c>
      <c r="D467" s="33">
        <v>0</v>
      </c>
      <c r="E467" s="9">
        <v>3466.87</v>
      </c>
      <c r="F467" s="9">
        <v>740.71</v>
      </c>
      <c r="G467" s="10">
        <v>0.2136538145358782</v>
      </c>
    </row>
    <row r="468" spans="1:7" ht="31.5">
      <c r="A468" s="8" t="s">
        <v>360</v>
      </c>
      <c r="B468" s="31" t="s">
        <v>359</v>
      </c>
      <c r="C468" s="32" t="s">
        <v>225</v>
      </c>
      <c r="D468" s="33">
        <v>0</v>
      </c>
      <c r="E468" s="9">
        <v>40</v>
      </c>
      <c r="F468" s="9">
        <v>0</v>
      </c>
      <c r="G468" s="10">
        <v>0</v>
      </c>
    </row>
    <row r="469" spans="1:7" ht="31.5">
      <c r="A469" s="12" t="s">
        <v>229</v>
      </c>
      <c r="B469" s="25" t="s">
        <v>359</v>
      </c>
      <c r="C469" s="26" t="s">
        <v>226</v>
      </c>
      <c r="D469" s="34">
        <v>0</v>
      </c>
      <c r="E469" s="16">
        <v>40</v>
      </c>
      <c r="F469" s="16">
        <v>0</v>
      </c>
      <c r="G469" s="7">
        <v>0</v>
      </c>
    </row>
    <row r="470" spans="1:7" ht="31.5">
      <c r="A470" s="12" t="s">
        <v>288</v>
      </c>
      <c r="B470" s="25" t="s">
        <v>359</v>
      </c>
      <c r="C470" s="26" t="s">
        <v>226</v>
      </c>
      <c r="D470" s="34">
        <v>705</v>
      </c>
      <c r="E470" s="16">
        <v>40</v>
      </c>
      <c r="F470" s="16">
        <v>0</v>
      </c>
      <c r="G470" s="7">
        <v>0</v>
      </c>
    </row>
    <row r="471" spans="1:7">
      <c r="A471" s="8" t="s">
        <v>358</v>
      </c>
      <c r="B471" s="31" t="s">
        <v>356</v>
      </c>
      <c r="C471" s="32" t="s">
        <v>225</v>
      </c>
      <c r="D471" s="33">
        <v>0</v>
      </c>
      <c r="E471" s="9">
        <v>3426.87</v>
      </c>
      <c r="F471" s="9">
        <v>740.71</v>
      </c>
      <c r="G471" s="10">
        <v>0.21614767995284329</v>
      </c>
    </row>
    <row r="472" spans="1:7" ht="63">
      <c r="A472" s="12" t="s">
        <v>243</v>
      </c>
      <c r="B472" s="25" t="s">
        <v>356</v>
      </c>
      <c r="C472" s="26" t="s">
        <v>242</v>
      </c>
      <c r="D472" s="34">
        <v>0</v>
      </c>
      <c r="E472" s="16">
        <v>3232.82</v>
      </c>
      <c r="F472" s="16">
        <v>736.21</v>
      </c>
      <c r="G472" s="7">
        <v>0.22772996950031241</v>
      </c>
    </row>
    <row r="473" spans="1:7" ht="31.5">
      <c r="A473" s="12" t="s">
        <v>357</v>
      </c>
      <c r="B473" s="25" t="s">
        <v>356</v>
      </c>
      <c r="C473" s="26" t="s">
        <v>242</v>
      </c>
      <c r="D473" s="34">
        <v>314</v>
      </c>
      <c r="E473" s="16">
        <v>3232.82</v>
      </c>
      <c r="F473" s="16">
        <v>736.21</v>
      </c>
      <c r="G473" s="7">
        <v>0.22772996950031241</v>
      </c>
    </row>
    <row r="474" spans="1:7" ht="31.5">
      <c r="A474" s="12" t="s">
        <v>229</v>
      </c>
      <c r="B474" s="25" t="s">
        <v>356</v>
      </c>
      <c r="C474" s="26" t="s">
        <v>226</v>
      </c>
      <c r="D474" s="34">
        <v>0</v>
      </c>
      <c r="E474" s="16">
        <v>190.05</v>
      </c>
      <c r="F474" s="16">
        <v>0.5</v>
      </c>
      <c r="G474" s="7">
        <v>2.6308866087871611E-3</v>
      </c>
    </row>
    <row r="475" spans="1:7" ht="31.5">
      <c r="A475" s="12" t="s">
        <v>357</v>
      </c>
      <c r="B475" s="25" t="s">
        <v>356</v>
      </c>
      <c r="C475" s="26" t="s">
        <v>226</v>
      </c>
      <c r="D475" s="34">
        <v>314</v>
      </c>
      <c r="E475" s="16">
        <v>190.05</v>
      </c>
      <c r="F475" s="16">
        <v>0.5</v>
      </c>
      <c r="G475" s="7">
        <v>2.6308866087871611E-3</v>
      </c>
    </row>
    <row r="476" spans="1:7">
      <c r="A476" s="12" t="s">
        <v>236</v>
      </c>
      <c r="B476" s="25" t="s">
        <v>356</v>
      </c>
      <c r="C476" s="26" t="s">
        <v>233</v>
      </c>
      <c r="D476" s="34">
        <v>0</v>
      </c>
      <c r="E476" s="16">
        <v>4</v>
      </c>
      <c r="F476" s="16">
        <v>4</v>
      </c>
      <c r="G476" s="7">
        <v>1</v>
      </c>
    </row>
    <row r="477" spans="1:7" ht="31.5">
      <c r="A477" s="12" t="s">
        <v>357</v>
      </c>
      <c r="B477" s="25" t="s">
        <v>356</v>
      </c>
      <c r="C477" s="26" t="s">
        <v>233</v>
      </c>
      <c r="D477" s="34">
        <v>314</v>
      </c>
      <c r="E477" s="16">
        <v>4</v>
      </c>
      <c r="F477" s="16">
        <v>4</v>
      </c>
      <c r="G477" s="7">
        <v>1</v>
      </c>
    </row>
    <row r="478" spans="1:7" ht="47.25">
      <c r="A478" s="8" t="s">
        <v>355</v>
      </c>
      <c r="B478" s="31" t="s">
        <v>354</v>
      </c>
      <c r="C478" s="32" t="s">
        <v>225</v>
      </c>
      <c r="D478" s="33">
        <v>0</v>
      </c>
      <c r="E478" s="9">
        <v>1420.6</v>
      </c>
      <c r="F478" s="9">
        <v>179.31</v>
      </c>
      <c r="G478" s="10">
        <v>0.12622131493735042</v>
      </c>
    </row>
    <row r="479" spans="1:7" ht="47.25">
      <c r="A479" s="8" t="s">
        <v>353</v>
      </c>
      <c r="B479" s="31" t="s">
        <v>352</v>
      </c>
      <c r="C479" s="32" t="s">
        <v>225</v>
      </c>
      <c r="D479" s="33">
        <v>0</v>
      </c>
      <c r="E479" s="9">
        <v>166</v>
      </c>
      <c r="F479" s="9">
        <v>88.99</v>
      </c>
      <c r="G479" s="10">
        <v>0.53608433734939753</v>
      </c>
    </row>
    <row r="480" spans="1:7" ht="47.25">
      <c r="A480" s="8" t="s">
        <v>351</v>
      </c>
      <c r="B480" s="31" t="s">
        <v>350</v>
      </c>
      <c r="C480" s="32" t="s">
        <v>225</v>
      </c>
      <c r="D480" s="33">
        <v>0</v>
      </c>
      <c r="E480" s="9">
        <v>166</v>
      </c>
      <c r="F480" s="9">
        <v>88.99</v>
      </c>
      <c r="G480" s="10">
        <v>0.53608433734939753</v>
      </c>
    </row>
    <row r="481" spans="1:7" ht="47.25">
      <c r="A481" s="8" t="s">
        <v>349</v>
      </c>
      <c r="B481" s="31" t="s">
        <v>348</v>
      </c>
      <c r="C481" s="32" t="s">
        <v>225</v>
      </c>
      <c r="D481" s="33">
        <v>0</v>
      </c>
      <c r="E481" s="9">
        <v>106</v>
      </c>
      <c r="F481" s="9">
        <v>58.18</v>
      </c>
      <c r="G481" s="10">
        <v>0.54886792452830191</v>
      </c>
    </row>
    <row r="482" spans="1:7" ht="31.5">
      <c r="A482" s="12" t="s">
        <v>229</v>
      </c>
      <c r="B482" s="25" t="s">
        <v>348</v>
      </c>
      <c r="C482" s="26" t="s">
        <v>226</v>
      </c>
      <c r="D482" s="34">
        <v>0</v>
      </c>
      <c r="E482" s="16">
        <v>106</v>
      </c>
      <c r="F482" s="16">
        <v>58.18</v>
      </c>
      <c r="G482" s="7">
        <v>0.54886792452830191</v>
      </c>
    </row>
    <row r="483" spans="1:7">
      <c r="A483" s="12" t="s">
        <v>310</v>
      </c>
      <c r="B483" s="25" t="s">
        <v>348</v>
      </c>
      <c r="C483" s="26" t="s">
        <v>226</v>
      </c>
      <c r="D483" s="34">
        <v>707</v>
      </c>
      <c r="E483" s="16">
        <v>106</v>
      </c>
      <c r="F483" s="16">
        <v>58.18</v>
      </c>
      <c r="G483" s="7">
        <v>0.54886792452830191</v>
      </c>
    </row>
    <row r="484" spans="1:7" ht="47.25">
      <c r="A484" s="8" t="s">
        <v>347</v>
      </c>
      <c r="B484" s="31" t="s">
        <v>346</v>
      </c>
      <c r="C484" s="32" t="s">
        <v>225</v>
      </c>
      <c r="D484" s="33">
        <v>0</v>
      </c>
      <c r="E484" s="9">
        <v>40</v>
      </c>
      <c r="F484" s="9">
        <v>10.82</v>
      </c>
      <c r="G484" s="10">
        <v>0.27050000000000002</v>
      </c>
    </row>
    <row r="485" spans="1:7" ht="31.5">
      <c r="A485" s="12" t="s">
        <v>229</v>
      </c>
      <c r="B485" s="25" t="s">
        <v>346</v>
      </c>
      <c r="C485" s="26" t="s">
        <v>226</v>
      </c>
      <c r="D485" s="34">
        <v>0</v>
      </c>
      <c r="E485" s="16">
        <v>40</v>
      </c>
      <c r="F485" s="16">
        <v>10.82</v>
      </c>
      <c r="G485" s="7">
        <v>0.27050000000000002</v>
      </c>
    </row>
    <row r="486" spans="1:7">
      <c r="A486" s="12" t="s">
        <v>310</v>
      </c>
      <c r="B486" s="25" t="s">
        <v>346</v>
      </c>
      <c r="C486" s="26" t="s">
        <v>226</v>
      </c>
      <c r="D486" s="34">
        <v>707</v>
      </c>
      <c r="E486" s="16">
        <v>40</v>
      </c>
      <c r="F486" s="16">
        <v>10.82</v>
      </c>
      <c r="G486" s="7">
        <v>0.27050000000000002</v>
      </c>
    </row>
    <row r="487" spans="1:7" ht="47.25">
      <c r="A487" s="8" t="s">
        <v>345</v>
      </c>
      <c r="B487" s="31" t="s">
        <v>344</v>
      </c>
      <c r="C487" s="32" t="s">
        <v>225</v>
      </c>
      <c r="D487" s="33">
        <v>0</v>
      </c>
      <c r="E487" s="9">
        <v>20</v>
      </c>
      <c r="F487" s="9">
        <v>20</v>
      </c>
      <c r="G487" s="10">
        <v>1</v>
      </c>
    </row>
    <row r="488" spans="1:7" ht="31.5">
      <c r="A488" s="12" t="s">
        <v>229</v>
      </c>
      <c r="B488" s="25" t="s">
        <v>344</v>
      </c>
      <c r="C488" s="26" t="s">
        <v>226</v>
      </c>
      <c r="D488" s="34">
        <v>0</v>
      </c>
      <c r="E488" s="16">
        <v>20</v>
      </c>
      <c r="F488" s="16">
        <v>20</v>
      </c>
      <c r="G488" s="7">
        <v>1</v>
      </c>
    </row>
    <row r="489" spans="1:7">
      <c r="A489" s="12" t="s">
        <v>310</v>
      </c>
      <c r="B489" s="25" t="s">
        <v>344</v>
      </c>
      <c r="C489" s="26" t="s">
        <v>226</v>
      </c>
      <c r="D489" s="34">
        <v>707</v>
      </c>
      <c r="E489" s="16">
        <v>20</v>
      </c>
      <c r="F489" s="16">
        <v>20</v>
      </c>
      <c r="G489" s="7">
        <v>1</v>
      </c>
    </row>
    <row r="490" spans="1:7" ht="47.25">
      <c r="A490" s="8" t="s">
        <v>343</v>
      </c>
      <c r="B490" s="31" t="s">
        <v>342</v>
      </c>
      <c r="C490" s="32" t="s">
        <v>225</v>
      </c>
      <c r="D490" s="33">
        <v>0</v>
      </c>
      <c r="E490" s="9">
        <v>388</v>
      </c>
      <c r="F490" s="9">
        <v>45.58</v>
      </c>
      <c r="G490" s="10">
        <v>0.11747422680412371</v>
      </c>
    </row>
    <row r="491" spans="1:7" ht="31.5">
      <c r="A491" s="8" t="s">
        <v>341</v>
      </c>
      <c r="B491" s="31" t="s">
        <v>340</v>
      </c>
      <c r="C491" s="32" t="s">
        <v>225</v>
      </c>
      <c r="D491" s="33">
        <v>0</v>
      </c>
      <c r="E491" s="9">
        <v>289</v>
      </c>
      <c r="F491" s="9">
        <v>45.58</v>
      </c>
      <c r="G491" s="10">
        <v>0.15771626297577854</v>
      </c>
    </row>
    <row r="492" spans="1:7" ht="31.5">
      <c r="A492" s="8" t="s">
        <v>339</v>
      </c>
      <c r="B492" s="31" t="s">
        <v>338</v>
      </c>
      <c r="C492" s="32" t="s">
        <v>225</v>
      </c>
      <c r="D492" s="33">
        <v>0</v>
      </c>
      <c r="E492" s="9">
        <v>248</v>
      </c>
      <c r="F492" s="9">
        <v>36.26</v>
      </c>
      <c r="G492" s="10">
        <v>0.14620967741935484</v>
      </c>
    </row>
    <row r="493" spans="1:7" ht="31.5">
      <c r="A493" s="12" t="s">
        <v>229</v>
      </c>
      <c r="B493" s="25" t="s">
        <v>338</v>
      </c>
      <c r="C493" s="26" t="s">
        <v>226</v>
      </c>
      <c r="D493" s="34">
        <v>0</v>
      </c>
      <c r="E493" s="16">
        <v>248</v>
      </c>
      <c r="F493" s="16">
        <v>36.26</v>
      </c>
      <c r="G493" s="7">
        <v>0.14620967741935484</v>
      </c>
    </row>
    <row r="494" spans="1:7">
      <c r="A494" s="12" t="s">
        <v>326</v>
      </c>
      <c r="B494" s="25" t="s">
        <v>338</v>
      </c>
      <c r="C494" s="26" t="s">
        <v>226</v>
      </c>
      <c r="D494" s="34">
        <v>1101</v>
      </c>
      <c r="E494" s="16">
        <v>248</v>
      </c>
      <c r="F494" s="16">
        <v>36.26</v>
      </c>
      <c r="G494" s="7">
        <v>0.14620967741935484</v>
      </c>
    </row>
    <row r="495" spans="1:7" ht="31.5">
      <c r="A495" s="8" t="s">
        <v>337</v>
      </c>
      <c r="B495" s="31" t="s">
        <v>336</v>
      </c>
      <c r="C495" s="32" t="s">
        <v>225</v>
      </c>
      <c r="D495" s="33">
        <v>0</v>
      </c>
      <c r="E495" s="9">
        <v>11</v>
      </c>
      <c r="F495" s="9">
        <v>9.32</v>
      </c>
      <c r="G495" s="10">
        <v>0.84727272727272729</v>
      </c>
    </row>
    <row r="496" spans="1:7" ht="31.5">
      <c r="A496" s="12" t="s">
        <v>229</v>
      </c>
      <c r="B496" s="25" t="s">
        <v>336</v>
      </c>
      <c r="C496" s="26" t="s">
        <v>226</v>
      </c>
      <c r="D496" s="34">
        <v>0</v>
      </c>
      <c r="E496" s="16">
        <v>11</v>
      </c>
      <c r="F496" s="16">
        <v>9.32</v>
      </c>
      <c r="G496" s="7">
        <v>0.84727272727272729</v>
      </c>
    </row>
    <row r="497" spans="1:7">
      <c r="A497" s="12" t="s">
        <v>326</v>
      </c>
      <c r="B497" s="25" t="s">
        <v>336</v>
      </c>
      <c r="C497" s="26" t="s">
        <v>226</v>
      </c>
      <c r="D497" s="34">
        <v>1101</v>
      </c>
      <c r="E497" s="16">
        <v>11</v>
      </c>
      <c r="F497" s="16">
        <v>9.32</v>
      </c>
      <c r="G497" s="7">
        <v>0.84727272727272729</v>
      </c>
    </row>
    <row r="498" spans="1:7" ht="47.25">
      <c r="A498" s="8" t="s">
        <v>335</v>
      </c>
      <c r="B498" s="31" t="s">
        <v>334</v>
      </c>
      <c r="C498" s="32" t="s">
        <v>225</v>
      </c>
      <c r="D498" s="33">
        <v>0</v>
      </c>
      <c r="E498" s="9">
        <v>10</v>
      </c>
      <c r="F498" s="9">
        <v>0</v>
      </c>
      <c r="G498" s="10">
        <v>0</v>
      </c>
    </row>
    <row r="499" spans="1:7" ht="31.5">
      <c r="A499" s="12" t="s">
        <v>229</v>
      </c>
      <c r="B499" s="25" t="s">
        <v>334</v>
      </c>
      <c r="C499" s="26" t="s">
        <v>226</v>
      </c>
      <c r="D499" s="34">
        <v>0</v>
      </c>
      <c r="E499" s="16">
        <v>10</v>
      </c>
      <c r="F499" s="16">
        <v>0</v>
      </c>
      <c r="G499" s="7">
        <v>0</v>
      </c>
    </row>
    <row r="500" spans="1:7">
      <c r="A500" s="12" t="s">
        <v>326</v>
      </c>
      <c r="B500" s="25" t="s">
        <v>334</v>
      </c>
      <c r="C500" s="26" t="s">
        <v>226</v>
      </c>
      <c r="D500" s="34">
        <v>1101</v>
      </c>
      <c r="E500" s="16">
        <v>10</v>
      </c>
      <c r="F500" s="16">
        <v>0</v>
      </c>
      <c r="G500" s="7">
        <v>0</v>
      </c>
    </row>
    <row r="501" spans="1:7" ht="47.25">
      <c r="A501" s="8" t="s">
        <v>333</v>
      </c>
      <c r="B501" s="31" t="s">
        <v>332</v>
      </c>
      <c r="C501" s="32" t="s">
        <v>225</v>
      </c>
      <c r="D501" s="33">
        <v>0</v>
      </c>
      <c r="E501" s="9">
        <v>20</v>
      </c>
      <c r="F501" s="9">
        <v>0</v>
      </c>
      <c r="G501" s="10">
        <v>0</v>
      </c>
    </row>
    <row r="502" spans="1:7" ht="31.5">
      <c r="A502" s="12" t="s">
        <v>229</v>
      </c>
      <c r="B502" s="25" t="s">
        <v>332</v>
      </c>
      <c r="C502" s="26" t="s">
        <v>226</v>
      </c>
      <c r="D502" s="34">
        <v>0</v>
      </c>
      <c r="E502" s="16">
        <v>20</v>
      </c>
      <c r="F502" s="16">
        <v>0</v>
      </c>
      <c r="G502" s="7">
        <v>0</v>
      </c>
    </row>
    <row r="503" spans="1:7" ht="31.5">
      <c r="A503" s="12" t="s">
        <v>288</v>
      </c>
      <c r="B503" s="25" t="s">
        <v>332</v>
      </c>
      <c r="C503" s="26" t="s">
        <v>226</v>
      </c>
      <c r="D503" s="34">
        <v>705</v>
      </c>
      <c r="E503" s="16">
        <v>20</v>
      </c>
      <c r="F503" s="16">
        <v>0</v>
      </c>
      <c r="G503" s="7">
        <v>0</v>
      </c>
    </row>
    <row r="504" spans="1:7" ht="31.5">
      <c r="A504" s="8" t="s">
        <v>331</v>
      </c>
      <c r="B504" s="31" t="s">
        <v>330</v>
      </c>
      <c r="C504" s="32" t="s">
        <v>225</v>
      </c>
      <c r="D504" s="33">
        <v>0</v>
      </c>
      <c r="E504" s="9">
        <v>99</v>
      </c>
      <c r="F504" s="9">
        <v>0</v>
      </c>
      <c r="G504" s="10">
        <v>0</v>
      </c>
    </row>
    <row r="505" spans="1:7" ht="31.5">
      <c r="A505" s="8" t="s">
        <v>329</v>
      </c>
      <c r="B505" s="31" t="s">
        <v>328</v>
      </c>
      <c r="C505" s="32" t="s">
        <v>225</v>
      </c>
      <c r="D505" s="33">
        <v>0</v>
      </c>
      <c r="E505" s="9">
        <v>75</v>
      </c>
      <c r="F505" s="9">
        <v>0</v>
      </c>
      <c r="G505" s="10">
        <v>0</v>
      </c>
    </row>
    <row r="506" spans="1:7" ht="31.5">
      <c r="A506" s="12" t="s">
        <v>229</v>
      </c>
      <c r="B506" s="25" t="s">
        <v>328</v>
      </c>
      <c r="C506" s="26" t="s">
        <v>226</v>
      </c>
      <c r="D506" s="34">
        <v>0</v>
      </c>
      <c r="E506" s="16">
        <v>75</v>
      </c>
      <c r="F506" s="16">
        <v>0</v>
      </c>
      <c r="G506" s="7">
        <v>0</v>
      </c>
    </row>
    <row r="507" spans="1:7">
      <c r="A507" s="12" t="s">
        <v>326</v>
      </c>
      <c r="B507" s="25" t="s">
        <v>328</v>
      </c>
      <c r="C507" s="26" t="s">
        <v>226</v>
      </c>
      <c r="D507" s="34">
        <v>1101</v>
      </c>
      <c r="E507" s="16">
        <v>75</v>
      </c>
      <c r="F507" s="16">
        <v>0</v>
      </c>
      <c r="G507" s="7">
        <v>0</v>
      </c>
    </row>
    <row r="508" spans="1:7" ht="31.5">
      <c r="A508" s="8" t="s">
        <v>327</v>
      </c>
      <c r="B508" s="31" t="s">
        <v>325</v>
      </c>
      <c r="C508" s="32" t="s">
        <v>225</v>
      </c>
      <c r="D508" s="33">
        <v>0</v>
      </c>
      <c r="E508" s="9">
        <v>24</v>
      </c>
      <c r="F508" s="9">
        <v>0</v>
      </c>
      <c r="G508" s="10">
        <v>0</v>
      </c>
    </row>
    <row r="509" spans="1:7" ht="31.5">
      <c r="A509" s="12" t="s">
        <v>229</v>
      </c>
      <c r="B509" s="25" t="s">
        <v>325</v>
      </c>
      <c r="C509" s="26" t="s">
        <v>226</v>
      </c>
      <c r="D509" s="34">
        <v>0</v>
      </c>
      <c r="E509" s="16">
        <v>24</v>
      </c>
      <c r="F509" s="16">
        <v>0</v>
      </c>
      <c r="G509" s="7">
        <v>0</v>
      </c>
    </row>
    <row r="510" spans="1:7">
      <c r="A510" s="12" t="s">
        <v>326</v>
      </c>
      <c r="B510" s="25" t="s">
        <v>325</v>
      </c>
      <c r="C510" s="26" t="s">
        <v>226</v>
      </c>
      <c r="D510" s="34">
        <v>1101</v>
      </c>
      <c r="E510" s="16">
        <v>24</v>
      </c>
      <c r="F510" s="16">
        <v>0</v>
      </c>
      <c r="G510" s="7">
        <v>0</v>
      </c>
    </row>
    <row r="511" spans="1:7" ht="31.5">
      <c r="A511" s="8" t="s">
        <v>324</v>
      </c>
      <c r="B511" s="31" t="s">
        <v>323</v>
      </c>
      <c r="C511" s="32" t="s">
        <v>225</v>
      </c>
      <c r="D511" s="33">
        <v>0</v>
      </c>
      <c r="E511" s="9">
        <v>802.6</v>
      </c>
      <c r="F511" s="9">
        <v>8.68</v>
      </c>
      <c r="G511" s="10">
        <v>1.0814851731871418E-2</v>
      </c>
    </row>
    <row r="512" spans="1:7" ht="31.5">
      <c r="A512" s="8" t="s">
        <v>322</v>
      </c>
      <c r="B512" s="31" t="s">
        <v>321</v>
      </c>
      <c r="C512" s="32" t="s">
        <v>225</v>
      </c>
      <c r="D512" s="33">
        <v>0</v>
      </c>
      <c r="E512" s="9">
        <v>802.6</v>
      </c>
      <c r="F512" s="9">
        <v>8.68</v>
      </c>
      <c r="G512" s="10">
        <v>1.0814851731871418E-2</v>
      </c>
    </row>
    <row r="513" spans="1:7" ht="63">
      <c r="A513" s="8" t="s">
        <v>320</v>
      </c>
      <c r="B513" s="31" t="s">
        <v>319</v>
      </c>
      <c r="C513" s="32" t="s">
        <v>225</v>
      </c>
      <c r="D513" s="33">
        <v>0</v>
      </c>
      <c r="E513" s="9">
        <v>25</v>
      </c>
      <c r="F513" s="9">
        <v>8.68</v>
      </c>
      <c r="G513" s="10">
        <v>0.34720000000000001</v>
      </c>
    </row>
    <row r="514" spans="1:7">
      <c r="A514" s="12" t="s">
        <v>303</v>
      </c>
      <c r="B514" s="25" t="s">
        <v>319</v>
      </c>
      <c r="C514" s="26" t="s">
        <v>301</v>
      </c>
      <c r="D514" s="34">
        <v>0</v>
      </c>
      <c r="E514" s="16">
        <v>25</v>
      </c>
      <c r="F514" s="16">
        <v>8.68</v>
      </c>
      <c r="G514" s="7">
        <v>0.34720000000000001</v>
      </c>
    </row>
    <row r="515" spans="1:7">
      <c r="A515" s="12" t="s">
        <v>317</v>
      </c>
      <c r="B515" s="25" t="s">
        <v>319</v>
      </c>
      <c r="C515" s="26" t="s">
        <v>301</v>
      </c>
      <c r="D515" s="34">
        <v>1003</v>
      </c>
      <c r="E515" s="16">
        <v>25</v>
      </c>
      <c r="F515" s="16">
        <v>8.68</v>
      </c>
      <c r="G515" s="7">
        <v>0.34720000000000001</v>
      </c>
    </row>
    <row r="516" spans="1:7" ht="31.5">
      <c r="A516" s="8" t="s">
        <v>318</v>
      </c>
      <c r="B516" s="31" t="s">
        <v>316</v>
      </c>
      <c r="C516" s="32" t="s">
        <v>225</v>
      </c>
      <c r="D516" s="33">
        <v>0</v>
      </c>
      <c r="E516" s="9">
        <v>777.6</v>
      </c>
      <c r="F516" s="9">
        <v>0</v>
      </c>
      <c r="G516" s="10">
        <v>0</v>
      </c>
    </row>
    <row r="517" spans="1:7">
      <c r="A517" s="12" t="s">
        <v>303</v>
      </c>
      <c r="B517" s="25" t="s">
        <v>316</v>
      </c>
      <c r="C517" s="26" t="s">
        <v>301</v>
      </c>
      <c r="D517" s="34">
        <v>0</v>
      </c>
      <c r="E517" s="16">
        <v>777.6</v>
      </c>
      <c r="F517" s="16">
        <v>0</v>
      </c>
      <c r="G517" s="7">
        <v>0</v>
      </c>
    </row>
    <row r="518" spans="1:7">
      <c r="A518" s="12" t="s">
        <v>317</v>
      </c>
      <c r="B518" s="25" t="s">
        <v>316</v>
      </c>
      <c r="C518" s="26" t="s">
        <v>301</v>
      </c>
      <c r="D518" s="34">
        <v>1003</v>
      </c>
      <c r="E518" s="16">
        <v>777.6</v>
      </c>
      <c r="F518" s="16">
        <v>0</v>
      </c>
      <c r="G518" s="7">
        <v>0</v>
      </c>
    </row>
    <row r="519" spans="1:7" ht="63">
      <c r="A519" s="8" t="s">
        <v>315</v>
      </c>
      <c r="B519" s="31" t="s">
        <v>314</v>
      </c>
      <c r="C519" s="32" t="s">
        <v>225</v>
      </c>
      <c r="D519" s="33">
        <v>0</v>
      </c>
      <c r="E519" s="9">
        <v>64</v>
      </c>
      <c r="F519" s="9">
        <v>36.06</v>
      </c>
      <c r="G519" s="10">
        <v>0.56343750000000004</v>
      </c>
    </row>
    <row r="520" spans="1:7" ht="47.25">
      <c r="A520" s="8" t="s">
        <v>313</v>
      </c>
      <c r="B520" s="31" t="s">
        <v>312</v>
      </c>
      <c r="C520" s="32" t="s">
        <v>225</v>
      </c>
      <c r="D520" s="33">
        <v>0</v>
      </c>
      <c r="E520" s="9">
        <v>64</v>
      </c>
      <c r="F520" s="9">
        <v>36.06</v>
      </c>
      <c r="G520" s="10">
        <v>0.56343750000000004</v>
      </c>
    </row>
    <row r="521" spans="1:7" ht="31.5">
      <c r="A521" s="8" t="s">
        <v>311</v>
      </c>
      <c r="B521" s="31" t="s">
        <v>309</v>
      </c>
      <c r="C521" s="32" t="s">
        <v>225</v>
      </c>
      <c r="D521" s="33">
        <v>0</v>
      </c>
      <c r="E521" s="9">
        <v>64</v>
      </c>
      <c r="F521" s="9">
        <v>36.06</v>
      </c>
      <c r="G521" s="10">
        <v>0.56343750000000004</v>
      </c>
    </row>
    <row r="522" spans="1:7" ht="31.5">
      <c r="A522" s="12" t="s">
        <v>229</v>
      </c>
      <c r="B522" s="25" t="s">
        <v>309</v>
      </c>
      <c r="C522" s="26" t="s">
        <v>226</v>
      </c>
      <c r="D522" s="34">
        <v>0</v>
      </c>
      <c r="E522" s="16">
        <v>64</v>
      </c>
      <c r="F522" s="16">
        <v>36.06</v>
      </c>
      <c r="G522" s="7">
        <v>0.56343750000000004</v>
      </c>
    </row>
    <row r="523" spans="1:7">
      <c r="A523" s="12" t="s">
        <v>310</v>
      </c>
      <c r="B523" s="25" t="s">
        <v>309</v>
      </c>
      <c r="C523" s="26" t="s">
        <v>226</v>
      </c>
      <c r="D523" s="34">
        <v>707</v>
      </c>
      <c r="E523" s="16">
        <v>64</v>
      </c>
      <c r="F523" s="16">
        <v>36.06</v>
      </c>
      <c r="G523" s="7">
        <v>0.56343750000000004</v>
      </c>
    </row>
    <row r="524" spans="1:7" ht="47.25">
      <c r="A524" s="8" t="s">
        <v>308</v>
      </c>
      <c r="B524" s="31" t="s">
        <v>307</v>
      </c>
      <c r="C524" s="32" t="s">
        <v>225</v>
      </c>
      <c r="D524" s="33">
        <v>0</v>
      </c>
      <c r="E524" s="9">
        <v>70</v>
      </c>
      <c r="F524" s="9">
        <v>4.6900000000000004</v>
      </c>
      <c r="G524" s="10">
        <v>6.7000000000000004E-2</v>
      </c>
    </row>
    <row r="525" spans="1:7" ht="47.25">
      <c r="A525" s="8" t="s">
        <v>306</v>
      </c>
      <c r="B525" s="31" t="s">
        <v>305</v>
      </c>
      <c r="C525" s="32" t="s">
        <v>225</v>
      </c>
      <c r="D525" s="33">
        <v>0</v>
      </c>
      <c r="E525" s="9">
        <v>70</v>
      </c>
      <c r="F525" s="9">
        <v>4.6900000000000004</v>
      </c>
      <c r="G525" s="10">
        <v>6.7000000000000004E-2</v>
      </c>
    </row>
    <row r="526" spans="1:7" ht="47.25">
      <c r="A526" s="8" t="s">
        <v>304</v>
      </c>
      <c r="B526" s="31" t="s">
        <v>302</v>
      </c>
      <c r="C526" s="32" t="s">
        <v>225</v>
      </c>
      <c r="D526" s="33">
        <v>0</v>
      </c>
      <c r="E526" s="9">
        <v>50</v>
      </c>
      <c r="F526" s="9">
        <v>0</v>
      </c>
      <c r="G526" s="10">
        <v>0</v>
      </c>
    </row>
    <row r="527" spans="1:7">
      <c r="A527" s="12" t="s">
        <v>303</v>
      </c>
      <c r="B527" s="25" t="s">
        <v>302</v>
      </c>
      <c r="C527" s="26" t="s">
        <v>301</v>
      </c>
      <c r="D527" s="34">
        <v>0</v>
      </c>
      <c r="E527" s="16">
        <v>50</v>
      </c>
      <c r="F527" s="16">
        <v>0</v>
      </c>
      <c r="G527" s="7">
        <v>0</v>
      </c>
    </row>
    <row r="528" spans="1:7">
      <c r="A528" s="12" t="s">
        <v>299</v>
      </c>
      <c r="B528" s="25" t="s">
        <v>302</v>
      </c>
      <c r="C528" s="26" t="s">
        <v>301</v>
      </c>
      <c r="D528" s="34">
        <v>909</v>
      </c>
      <c r="E528" s="16">
        <v>50</v>
      </c>
      <c r="F528" s="16">
        <v>0</v>
      </c>
      <c r="G528" s="7">
        <v>0</v>
      </c>
    </row>
    <row r="529" spans="1:7" ht="47.25">
      <c r="A529" s="8" t="s">
        <v>300</v>
      </c>
      <c r="B529" s="31" t="s">
        <v>298</v>
      </c>
      <c r="C529" s="32" t="s">
        <v>225</v>
      </c>
      <c r="D529" s="33">
        <v>0</v>
      </c>
      <c r="E529" s="9">
        <v>20</v>
      </c>
      <c r="F529" s="9">
        <v>4.6900000000000004</v>
      </c>
      <c r="G529" s="10">
        <v>0.23450000000000001</v>
      </c>
    </row>
    <row r="530" spans="1:7" ht="31.5">
      <c r="A530" s="12" t="s">
        <v>229</v>
      </c>
      <c r="B530" s="25" t="s">
        <v>298</v>
      </c>
      <c r="C530" s="26" t="s">
        <v>226</v>
      </c>
      <c r="D530" s="34">
        <v>0</v>
      </c>
      <c r="E530" s="16">
        <v>20</v>
      </c>
      <c r="F530" s="16">
        <v>4.6900000000000004</v>
      </c>
      <c r="G530" s="7">
        <v>0.23450000000000001</v>
      </c>
    </row>
    <row r="531" spans="1:7">
      <c r="A531" s="12" t="s">
        <v>299</v>
      </c>
      <c r="B531" s="25" t="s">
        <v>298</v>
      </c>
      <c r="C531" s="26" t="s">
        <v>226</v>
      </c>
      <c r="D531" s="34">
        <v>909</v>
      </c>
      <c r="E531" s="16">
        <v>20</v>
      </c>
      <c r="F531" s="16">
        <v>4.6900000000000004</v>
      </c>
      <c r="G531" s="7">
        <v>0.23450000000000001</v>
      </c>
    </row>
    <row r="532" spans="1:7" ht="47.25">
      <c r="A532" s="8" t="s">
        <v>297</v>
      </c>
      <c r="B532" s="31" t="s">
        <v>296</v>
      </c>
      <c r="C532" s="32" t="s">
        <v>225</v>
      </c>
      <c r="D532" s="33">
        <v>0</v>
      </c>
      <c r="E532" s="9">
        <v>213</v>
      </c>
      <c r="F532" s="9">
        <v>48</v>
      </c>
      <c r="G532" s="10">
        <v>0.22535211267605634</v>
      </c>
    </row>
    <row r="533" spans="1:7" ht="47.25">
      <c r="A533" s="8" t="s">
        <v>295</v>
      </c>
      <c r="B533" s="31" t="s">
        <v>294</v>
      </c>
      <c r="C533" s="32" t="s">
        <v>225</v>
      </c>
      <c r="D533" s="33">
        <v>0</v>
      </c>
      <c r="E533" s="9">
        <v>113</v>
      </c>
      <c r="F533" s="9">
        <v>0</v>
      </c>
      <c r="G533" s="10">
        <v>0</v>
      </c>
    </row>
    <row r="534" spans="1:7" ht="63">
      <c r="A534" s="8" t="s">
        <v>293</v>
      </c>
      <c r="B534" s="31" t="s">
        <v>292</v>
      </c>
      <c r="C534" s="32" t="s">
        <v>225</v>
      </c>
      <c r="D534" s="33">
        <v>0</v>
      </c>
      <c r="E534" s="9">
        <v>108</v>
      </c>
      <c r="F534" s="9">
        <v>0</v>
      </c>
      <c r="G534" s="10">
        <v>0</v>
      </c>
    </row>
    <row r="535" spans="1:7" ht="31.5">
      <c r="A535" s="8" t="s">
        <v>291</v>
      </c>
      <c r="B535" s="31" t="s">
        <v>289</v>
      </c>
      <c r="C535" s="32" t="s">
        <v>225</v>
      </c>
      <c r="D535" s="33">
        <v>0</v>
      </c>
      <c r="E535" s="9">
        <v>33</v>
      </c>
      <c r="F535" s="9">
        <v>0</v>
      </c>
      <c r="G535" s="10">
        <v>0</v>
      </c>
    </row>
    <row r="536" spans="1:7" ht="31.5">
      <c r="A536" s="12" t="s">
        <v>229</v>
      </c>
      <c r="B536" s="25" t="s">
        <v>289</v>
      </c>
      <c r="C536" s="26" t="s">
        <v>226</v>
      </c>
      <c r="D536" s="34">
        <v>0</v>
      </c>
      <c r="E536" s="16">
        <v>33</v>
      </c>
      <c r="F536" s="16">
        <v>0</v>
      </c>
      <c r="G536" s="7">
        <v>0</v>
      </c>
    </row>
    <row r="537" spans="1:7" ht="47.25">
      <c r="A537" s="12" t="s">
        <v>290</v>
      </c>
      <c r="B537" s="25" t="s">
        <v>289</v>
      </c>
      <c r="C537" s="26" t="s">
        <v>226</v>
      </c>
      <c r="D537" s="34">
        <v>104</v>
      </c>
      <c r="E537" s="16">
        <v>33</v>
      </c>
      <c r="F537" s="16">
        <v>0</v>
      </c>
      <c r="G537" s="7">
        <v>0</v>
      </c>
    </row>
    <row r="538" spans="1:7" ht="47.25">
      <c r="A538" s="8" t="s">
        <v>286</v>
      </c>
      <c r="B538" s="31" t="s">
        <v>283</v>
      </c>
      <c r="C538" s="32" t="s">
        <v>225</v>
      </c>
      <c r="D538" s="33">
        <v>0</v>
      </c>
      <c r="E538" s="9">
        <v>75</v>
      </c>
      <c r="F538" s="9">
        <v>0</v>
      </c>
      <c r="G538" s="10">
        <v>0</v>
      </c>
    </row>
    <row r="539" spans="1:7" ht="31.5">
      <c r="A539" s="12" t="s">
        <v>229</v>
      </c>
      <c r="B539" s="25" t="s">
        <v>283</v>
      </c>
      <c r="C539" s="26" t="s">
        <v>226</v>
      </c>
      <c r="D539" s="34">
        <v>0</v>
      </c>
      <c r="E539" s="16">
        <v>75</v>
      </c>
      <c r="F539" s="16">
        <v>0</v>
      </c>
      <c r="G539" s="7">
        <v>0</v>
      </c>
    </row>
    <row r="540" spans="1:7">
      <c r="A540" s="12" t="s">
        <v>285</v>
      </c>
      <c r="B540" s="25" t="s">
        <v>283</v>
      </c>
      <c r="C540" s="26" t="s">
        <v>226</v>
      </c>
      <c r="D540" s="34">
        <v>702</v>
      </c>
      <c r="E540" s="16">
        <v>50</v>
      </c>
      <c r="F540" s="16">
        <v>0</v>
      </c>
      <c r="G540" s="7">
        <v>0</v>
      </c>
    </row>
    <row r="541" spans="1:7">
      <c r="A541" s="12" t="s">
        <v>284</v>
      </c>
      <c r="B541" s="25" t="s">
        <v>283</v>
      </c>
      <c r="C541" s="26" t="s">
        <v>226</v>
      </c>
      <c r="D541" s="34">
        <v>703</v>
      </c>
      <c r="E541" s="16">
        <v>25</v>
      </c>
      <c r="F541" s="16">
        <v>0</v>
      </c>
      <c r="G541" s="7">
        <v>0</v>
      </c>
    </row>
    <row r="542" spans="1:7" ht="78.75">
      <c r="A542" s="8" t="s">
        <v>282</v>
      </c>
      <c r="B542" s="31" t="s">
        <v>281</v>
      </c>
      <c r="C542" s="32" t="s">
        <v>225</v>
      </c>
      <c r="D542" s="33">
        <v>0</v>
      </c>
      <c r="E542" s="9">
        <v>5</v>
      </c>
      <c r="F542" s="9">
        <v>0</v>
      </c>
      <c r="G542" s="10">
        <v>0</v>
      </c>
    </row>
    <row r="543" spans="1:7" ht="31.5">
      <c r="A543" s="8" t="s">
        <v>280</v>
      </c>
      <c r="B543" s="31" t="s">
        <v>279</v>
      </c>
      <c r="C543" s="32" t="s">
        <v>225</v>
      </c>
      <c r="D543" s="33">
        <v>0</v>
      </c>
      <c r="E543" s="9">
        <v>5</v>
      </c>
      <c r="F543" s="9">
        <v>0</v>
      </c>
      <c r="G543" s="10">
        <v>0</v>
      </c>
    </row>
    <row r="544" spans="1:7" ht="31.5">
      <c r="A544" s="12" t="s">
        <v>229</v>
      </c>
      <c r="B544" s="25" t="s">
        <v>279</v>
      </c>
      <c r="C544" s="26" t="s">
        <v>226</v>
      </c>
      <c r="D544" s="34">
        <v>0</v>
      </c>
      <c r="E544" s="16">
        <v>5</v>
      </c>
      <c r="F544" s="16">
        <v>0</v>
      </c>
      <c r="G544" s="7">
        <v>0</v>
      </c>
    </row>
    <row r="545" spans="1:7">
      <c r="A545" s="12" t="s">
        <v>264</v>
      </c>
      <c r="B545" s="25" t="s">
        <v>279</v>
      </c>
      <c r="C545" s="26" t="s">
        <v>226</v>
      </c>
      <c r="D545" s="34">
        <v>1006</v>
      </c>
      <c r="E545" s="16">
        <v>5</v>
      </c>
      <c r="F545" s="16">
        <v>0</v>
      </c>
      <c r="G545" s="7">
        <v>0</v>
      </c>
    </row>
    <row r="546" spans="1:7" ht="63">
      <c r="A546" s="8" t="s">
        <v>278</v>
      </c>
      <c r="B546" s="31" t="s">
        <v>277</v>
      </c>
      <c r="C546" s="32" t="s">
        <v>225</v>
      </c>
      <c r="D546" s="33">
        <v>0</v>
      </c>
      <c r="E546" s="9">
        <v>100</v>
      </c>
      <c r="F546" s="9">
        <v>48</v>
      </c>
      <c r="G546" s="10">
        <v>0.48</v>
      </c>
    </row>
    <row r="547" spans="1:7" ht="47.25">
      <c r="A547" s="8" t="s">
        <v>276</v>
      </c>
      <c r="B547" s="31" t="s">
        <v>275</v>
      </c>
      <c r="C547" s="32" t="s">
        <v>225</v>
      </c>
      <c r="D547" s="33">
        <v>0</v>
      </c>
      <c r="E547" s="9">
        <v>100</v>
      </c>
      <c r="F547" s="9">
        <v>48</v>
      </c>
      <c r="G547" s="10">
        <v>0.48</v>
      </c>
    </row>
    <row r="548" spans="1:7" ht="31.5">
      <c r="A548" s="8" t="s">
        <v>274</v>
      </c>
      <c r="B548" s="31" t="s">
        <v>273</v>
      </c>
      <c r="C548" s="32" t="s">
        <v>225</v>
      </c>
      <c r="D548" s="33">
        <v>0</v>
      </c>
      <c r="E548" s="9">
        <v>5</v>
      </c>
      <c r="F548" s="9">
        <v>5</v>
      </c>
      <c r="G548" s="10">
        <v>1</v>
      </c>
    </row>
    <row r="549" spans="1:7" ht="31.5">
      <c r="A549" s="12" t="s">
        <v>229</v>
      </c>
      <c r="B549" s="25" t="s">
        <v>273</v>
      </c>
      <c r="C549" s="26" t="s">
        <v>226</v>
      </c>
      <c r="D549" s="34">
        <v>0</v>
      </c>
      <c r="E549" s="16">
        <v>5</v>
      </c>
      <c r="F549" s="16">
        <v>5</v>
      </c>
      <c r="G549" s="7">
        <v>1</v>
      </c>
    </row>
    <row r="550" spans="1:7">
      <c r="A550" s="12" t="s">
        <v>264</v>
      </c>
      <c r="B550" s="25" t="s">
        <v>273</v>
      </c>
      <c r="C550" s="26" t="s">
        <v>226</v>
      </c>
      <c r="D550" s="34">
        <v>1006</v>
      </c>
      <c r="E550" s="16">
        <v>5</v>
      </c>
      <c r="F550" s="16">
        <v>5</v>
      </c>
      <c r="G550" s="7">
        <v>1</v>
      </c>
    </row>
    <row r="551" spans="1:7" ht="31.5">
      <c r="A551" s="8" t="s">
        <v>272</v>
      </c>
      <c r="B551" s="31" t="s">
        <v>271</v>
      </c>
      <c r="C551" s="32" t="s">
        <v>225</v>
      </c>
      <c r="D551" s="33">
        <v>0</v>
      </c>
      <c r="E551" s="9">
        <v>13</v>
      </c>
      <c r="F551" s="9">
        <v>13</v>
      </c>
      <c r="G551" s="10">
        <v>1</v>
      </c>
    </row>
    <row r="552" spans="1:7" ht="31.5">
      <c r="A552" s="12" t="s">
        <v>229</v>
      </c>
      <c r="B552" s="25" t="s">
        <v>271</v>
      </c>
      <c r="C552" s="26" t="s">
        <v>226</v>
      </c>
      <c r="D552" s="34">
        <v>0</v>
      </c>
      <c r="E552" s="16">
        <v>13</v>
      </c>
      <c r="F552" s="16">
        <v>13</v>
      </c>
      <c r="G552" s="7">
        <v>1</v>
      </c>
    </row>
    <row r="553" spans="1:7">
      <c r="A553" s="12" t="s">
        <v>264</v>
      </c>
      <c r="B553" s="25" t="s">
        <v>271</v>
      </c>
      <c r="C553" s="26" t="s">
        <v>226</v>
      </c>
      <c r="D553" s="34">
        <v>1006</v>
      </c>
      <c r="E553" s="16">
        <v>13</v>
      </c>
      <c r="F553" s="16">
        <v>13</v>
      </c>
      <c r="G553" s="7">
        <v>1</v>
      </c>
    </row>
    <row r="554" spans="1:7" ht="31.5">
      <c r="A554" s="8" t="s">
        <v>270</v>
      </c>
      <c r="B554" s="31" t="s">
        <v>269</v>
      </c>
      <c r="C554" s="32" t="s">
        <v>225</v>
      </c>
      <c r="D554" s="33">
        <v>0</v>
      </c>
      <c r="E554" s="9">
        <v>30</v>
      </c>
      <c r="F554" s="9">
        <v>30</v>
      </c>
      <c r="G554" s="10">
        <v>1</v>
      </c>
    </row>
    <row r="555" spans="1:7" ht="31.5">
      <c r="A555" s="12" t="s">
        <v>229</v>
      </c>
      <c r="B555" s="25" t="s">
        <v>269</v>
      </c>
      <c r="C555" s="26" t="s">
        <v>226</v>
      </c>
      <c r="D555" s="34">
        <v>0</v>
      </c>
      <c r="E555" s="16">
        <v>30</v>
      </c>
      <c r="F555" s="16">
        <v>30</v>
      </c>
      <c r="G555" s="7">
        <v>1</v>
      </c>
    </row>
    <row r="556" spans="1:7">
      <c r="A556" s="12" t="s">
        <v>264</v>
      </c>
      <c r="B556" s="25" t="s">
        <v>269</v>
      </c>
      <c r="C556" s="26" t="s">
        <v>226</v>
      </c>
      <c r="D556" s="34">
        <v>1006</v>
      </c>
      <c r="E556" s="16">
        <v>30</v>
      </c>
      <c r="F556" s="16">
        <v>30</v>
      </c>
      <c r="G556" s="7">
        <v>1</v>
      </c>
    </row>
    <row r="557" spans="1:7" ht="31.5">
      <c r="A557" s="8" t="s">
        <v>268</v>
      </c>
      <c r="B557" s="31" t="s">
        <v>267</v>
      </c>
      <c r="C557" s="32" t="s">
        <v>225</v>
      </c>
      <c r="D557" s="33">
        <v>0</v>
      </c>
      <c r="E557" s="9">
        <v>39</v>
      </c>
      <c r="F557" s="9">
        <v>0</v>
      </c>
      <c r="G557" s="10">
        <v>0</v>
      </c>
    </row>
    <row r="558" spans="1:7" ht="31.5">
      <c r="A558" s="12" t="s">
        <v>229</v>
      </c>
      <c r="B558" s="25" t="s">
        <v>267</v>
      </c>
      <c r="C558" s="26" t="s">
        <v>226</v>
      </c>
      <c r="D558" s="34">
        <v>0</v>
      </c>
      <c r="E558" s="16">
        <v>39</v>
      </c>
      <c r="F558" s="16">
        <v>0</v>
      </c>
      <c r="G558" s="7">
        <v>0</v>
      </c>
    </row>
    <row r="559" spans="1:7">
      <c r="A559" s="12" t="s">
        <v>264</v>
      </c>
      <c r="B559" s="25" t="s">
        <v>267</v>
      </c>
      <c r="C559" s="26" t="s">
        <v>226</v>
      </c>
      <c r="D559" s="34">
        <v>1006</v>
      </c>
      <c r="E559" s="16">
        <v>39</v>
      </c>
      <c r="F559" s="16">
        <v>0</v>
      </c>
      <c r="G559" s="7">
        <v>0</v>
      </c>
    </row>
    <row r="560" spans="1:7" ht="31.5">
      <c r="A560" s="8" t="s">
        <v>266</v>
      </c>
      <c r="B560" s="31" t="s">
        <v>265</v>
      </c>
      <c r="C560" s="32" t="s">
        <v>225</v>
      </c>
      <c r="D560" s="33">
        <v>0</v>
      </c>
      <c r="E560" s="9">
        <v>2</v>
      </c>
      <c r="F560" s="9">
        <v>0</v>
      </c>
      <c r="G560" s="10">
        <v>0</v>
      </c>
    </row>
    <row r="561" spans="1:7" ht="31.5">
      <c r="A561" s="12" t="s">
        <v>229</v>
      </c>
      <c r="B561" s="25" t="s">
        <v>265</v>
      </c>
      <c r="C561" s="26" t="s">
        <v>226</v>
      </c>
      <c r="D561" s="34">
        <v>0</v>
      </c>
      <c r="E561" s="16">
        <v>2</v>
      </c>
      <c r="F561" s="16">
        <v>0</v>
      </c>
      <c r="G561" s="7">
        <v>0</v>
      </c>
    </row>
    <row r="562" spans="1:7">
      <c r="A562" s="12" t="s">
        <v>264</v>
      </c>
      <c r="B562" s="25" t="s">
        <v>265</v>
      </c>
      <c r="C562" s="26" t="s">
        <v>226</v>
      </c>
      <c r="D562" s="34">
        <v>1006</v>
      </c>
      <c r="E562" s="16">
        <v>2</v>
      </c>
      <c r="F562" s="16">
        <v>0</v>
      </c>
      <c r="G562" s="7">
        <v>0</v>
      </c>
    </row>
    <row r="563" spans="1:7">
      <c r="A563" s="8" t="s">
        <v>718</v>
      </c>
      <c r="B563" s="31" t="s">
        <v>263</v>
      </c>
      <c r="C563" s="32" t="s">
        <v>225</v>
      </c>
      <c r="D563" s="33">
        <v>0</v>
      </c>
      <c r="E563" s="9">
        <v>11</v>
      </c>
      <c r="F563" s="9">
        <v>0</v>
      </c>
      <c r="G563" s="10">
        <v>0</v>
      </c>
    </row>
    <row r="564" spans="1:7" ht="31.5">
      <c r="A564" s="12" t="s">
        <v>229</v>
      </c>
      <c r="B564" s="25" t="s">
        <v>263</v>
      </c>
      <c r="C564" s="26" t="s">
        <v>226</v>
      </c>
      <c r="D564" s="34">
        <v>0</v>
      </c>
      <c r="E564" s="16">
        <v>11</v>
      </c>
      <c r="F564" s="16">
        <v>0</v>
      </c>
      <c r="G564" s="7">
        <v>0</v>
      </c>
    </row>
    <row r="565" spans="1:7">
      <c r="A565" s="12" t="s">
        <v>264</v>
      </c>
      <c r="B565" s="25" t="s">
        <v>263</v>
      </c>
      <c r="C565" s="26" t="s">
        <v>226</v>
      </c>
      <c r="D565" s="34">
        <v>1006</v>
      </c>
      <c r="E565" s="16">
        <v>11</v>
      </c>
      <c r="F565" s="16">
        <v>0</v>
      </c>
      <c r="G565" s="7">
        <v>0</v>
      </c>
    </row>
    <row r="566" spans="1:7">
      <c r="A566" s="8" t="s">
        <v>262</v>
      </c>
      <c r="B566" s="31" t="s">
        <v>261</v>
      </c>
      <c r="C566" s="32" t="s">
        <v>225</v>
      </c>
      <c r="D566" s="33">
        <v>0</v>
      </c>
      <c r="E566" s="9">
        <v>3506.38</v>
      </c>
      <c r="F566" s="9">
        <v>1412.05</v>
      </c>
      <c r="G566" s="10">
        <v>0.40270877657298976</v>
      </c>
    </row>
    <row r="567" spans="1:7" ht="31.5">
      <c r="A567" s="8" t="s">
        <v>260</v>
      </c>
      <c r="B567" s="31" t="s">
        <v>259</v>
      </c>
      <c r="C567" s="32" t="s">
        <v>225</v>
      </c>
      <c r="D567" s="33">
        <v>0</v>
      </c>
      <c r="E567" s="9">
        <v>1280.4000000000001</v>
      </c>
      <c r="F567" s="9">
        <v>710.23</v>
      </c>
      <c r="G567" s="10">
        <v>0.5546938456732271</v>
      </c>
    </row>
    <row r="568" spans="1:7" ht="31.5">
      <c r="A568" s="8" t="s">
        <v>258</v>
      </c>
      <c r="B568" s="31" t="s">
        <v>257</v>
      </c>
      <c r="C568" s="32" t="s">
        <v>225</v>
      </c>
      <c r="D568" s="33">
        <v>0</v>
      </c>
      <c r="E568" s="9">
        <v>934.9</v>
      </c>
      <c r="F568" s="9">
        <v>543.17999999999995</v>
      </c>
      <c r="G568" s="10">
        <v>0.58100331586265908</v>
      </c>
    </row>
    <row r="569" spans="1:7">
      <c r="A569" s="8" t="s">
        <v>244</v>
      </c>
      <c r="B569" s="31" t="s">
        <v>256</v>
      </c>
      <c r="C569" s="32" t="s">
        <v>225</v>
      </c>
      <c r="D569" s="33">
        <v>0</v>
      </c>
      <c r="E569" s="9">
        <v>934.9</v>
      </c>
      <c r="F569" s="9">
        <v>543.17999999999995</v>
      </c>
      <c r="G569" s="10">
        <v>0.58100331586265908</v>
      </c>
    </row>
    <row r="570" spans="1:7" ht="63">
      <c r="A570" s="12" t="s">
        <v>243</v>
      </c>
      <c r="B570" s="25" t="s">
        <v>256</v>
      </c>
      <c r="C570" s="26" t="s">
        <v>242</v>
      </c>
      <c r="D570" s="34">
        <v>0</v>
      </c>
      <c r="E570" s="16">
        <v>934.9</v>
      </c>
      <c r="F570" s="16">
        <v>543.17999999999995</v>
      </c>
      <c r="G570" s="7">
        <v>0.58100331586265908</v>
      </c>
    </row>
    <row r="571" spans="1:7" ht="47.25">
      <c r="A571" s="12" t="s">
        <v>253</v>
      </c>
      <c r="B571" s="25" t="s">
        <v>256</v>
      </c>
      <c r="C571" s="26" t="s">
        <v>242</v>
      </c>
      <c r="D571" s="34">
        <v>103</v>
      </c>
      <c r="E571" s="16">
        <v>934.9</v>
      </c>
      <c r="F571" s="16">
        <v>543.17999999999995</v>
      </c>
      <c r="G571" s="7">
        <v>0.58100331586265908</v>
      </c>
    </row>
    <row r="572" spans="1:7" ht="31.5">
      <c r="A572" s="8" t="s">
        <v>255</v>
      </c>
      <c r="B572" s="31" t="s">
        <v>254</v>
      </c>
      <c r="C572" s="32" t="s">
        <v>225</v>
      </c>
      <c r="D572" s="33">
        <v>0</v>
      </c>
      <c r="E572" s="9">
        <v>345.5</v>
      </c>
      <c r="F572" s="9">
        <v>167.05</v>
      </c>
      <c r="G572" s="10">
        <v>0.48350217076700436</v>
      </c>
    </row>
    <row r="573" spans="1:7">
      <c r="A573" s="8" t="s">
        <v>244</v>
      </c>
      <c r="B573" s="31" t="s">
        <v>252</v>
      </c>
      <c r="C573" s="32" t="s">
        <v>225</v>
      </c>
      <c r="D573" s="33">
        <v>0</v>
      </c>
      <c r="E573" s="9">
        <v>345.5</v>
      </c>
      <c r="F573" s="9">
        <v>167.05</v>
      </c>
      <c r="G573" s="10">
        <v>0.48350217076700436</v>
      </c>
    </row>
    <row r="574" spans="1:7" ht="63">
      <c r="A574" s="12" t="s">
        <v>243</v>
      </c>
      <c r="B574" s="25" t="s">
        <v>252</v>
      </c>
      <c r="C574" s="26" t="s">
        <v>242</v>
      </c>
      <c r="D574" s="34">
        <v>0</v>
      </c>
      <c r="E574" s="16">
        <v>340.6</v>
      </c>
      <c r="F574" s="16">
        <v>166.75</v>
      </c>
      <c r="G574" s="7">
        <v>0.48957721667645326</v>
      </c>
    </row>
    <row r="575" spans="1:7" ht="47.25">
      <c r="A575" s="12" t="s">
        <v>253</v>
      </c>
      <c r="B575" s="25" t="s">
        <v>252</v>
      </c>
      <c r="C575" s="26" t="s">
        <v>242</v>
      </c>
      <c r="D575" s="34">
        <v>103</v>
      </c>
      <c r="E575" s="16">
        <v>340.6</v>
      </c>
      <c r="F575" s="16">
        <v>166.75</v>
      </c>
      <c r="G575" s="7">
        <v>0.48957721667645326</v>
      </c>
    </row>
    <row r="576" spans="1:7" ht="31.5">
      <c r="A576" s="12" t="s">
        <v>229</v>
      </c>
      <c r="B576" s="25" t="s">
        <v>252</v>
      </c>
      <c r="C576" s="26" t="s">
        <v>226</v>
      </c>
      <c r="D576" s="34">
        <v>0</v>
      </c>
      <c r="E576" s="16">
        <v>4.9000000000000004</v>
      </c>
      <c r="F576" s="16">
        <v>0.3</v>
      </c>
      <c r="G576" s="7">
        <v>6.1224489795918359E-2</v>
      </c>
    </row>
    <row r="577" spans="1:7" ht="47.25">
      <c r="A577" s="12" t="s">
        <v>253</v>
      </c>
      <c r="B577" s="25" t="s">
        <v>252</v>
      </c>
      <c r="C577" s="26" t="s">
        <v>226</v>
      </c>
      <c r="D577" s="34">
        <v>103</v>
      </c>
      <c r="E577" s="16">
        <v>4.9000000000000004</v>
      </c>
      <c r="F577" s="16">
        <v>0.3</v>
      </c>
      <c r="G577" s="7">
        <v>6.1224489795918359E-2</v>
      </c>
    </row>
    <row r="578" spans="1:7" ht="31.5">
      <c r="A578" s="8" t="s">
        <v>251</v>
      </c>
      <c r="B578" s="31" t="s">
        <v>250</v>
      </c>
      <c r="C578" s="32" t="s">
        <v>225</v>
      </c>
      <c r="D578" s="33">
        <v>0</v>
      </c>
      <c r="E578" s="9">
        <v>1516.83</v>
      </c>
      <c r="F578" s="9">
        <v>678.42</v>
      </c>
      <c r="G578" s="10">
        <v>0.44726172346274795</v>
      </c>
    </row>
    <row r="579" spans="1:7" ht="31.5">
      <c r="A579" s="8" t="s">
        <v>249</v>
      </c>
      <c r="B579" s="31" t="s">
        <v>248</v>
      </c>
      <c r="C579" s="32" t="s">
        <v>225</v>
      </c>
      <c r="D579" s="33">
        <v>0</v>
      </c>
      <c r="E579" s="9">
        <v>948.62</v>
      </c>
      <c r="F579" s="9">
        <v>536.11</v>
      </c>
      <c r="G579" s="10">
        <v>0.56514726655562819</v>
      </c>
    </row>
    <row r="580" spans="1:7">
      <c r="A580" s="8" t="s">
        <v>244</v>
      </c>
      <c r="B580" s="31" t="s">
        <v>247</v>
      </c>
      <c r="C580" s="32" t="s">
        <v>225</v>
      </c>
      <c r="D580" s="33">
        <v>0</v>
      </c>
      <c r="E580" s="9">
        <v>948.62</v>
      </c>
      <c r="F580" s="9">
        <v>536.11</v>
      </c>
      <c r="G580" s="10">
        <v>0.56514726655562819</v>
      </c>
    </row>
    <row r="581" spans="1:7" ht="63">
      <c r="A581" s="12" t="s">
        <v>243</v>
      </c>
      <c r="B581" s="25" t="s">
        <v>247</v>
      </c>
      <c r="C581" s="26" t="s">
        <v>242</v>
      </c>
      <c r="D581" s="34">
        <v>0</v>
      </c>
      <c r="E581" s="16">
        <v>948.62</v>
      </c>
      <c r="F581" s="16">
        <v>536.11</v>
      </c>
      <c r="G581" s="7">
        <v>0.56514726655562819</v>
      </c>
    </row>
    <row r="582" spans="1:7" ht="47.25">
      <c r="A582" s="12" t="s">
        <v>241</v>
      </c>
      <c r="B582" s="25" t="s">
        <v>247</v>
      </c>
      <c r="C582" s="26" t="s">
        <v>242</v>
      </c>
      <c r="D582" s="34">
        <v>106</v>
      </c>
      <c r="E582" s="16">
        <v>948.62</v>
      </c>
      <c r="F582" s="16">
        <v>536.11</v>
      </c>
      <c r="G582" s="7">
        <v>0.56514726655562819</v>
      </c>
    </row>
    <row r="583" spans="1:7" ht="31.5">
      <c r="A583" s="8" t="s">
        <v>246</v>
      </c>
      <c r="B583" s="31" t="s">
        <v>245</v>
      </c>
      <c r="C583" s="32" t="s">
        <v>225</v>
      </c>
      <c r="D583" s="33">
        <v>0</v>
      </c>
      <c r="E583" s="9">
        <v>568.21</v>
      </c>
      <c r="F583" s="9">
        <v>142.32</v>
      </c>
      <c r="G583" s="10">
        <v>0.25047077664947814</v>
      </c>
    </row>
    <row r="584" spans="1:7">
      <c r="A584" s="8" t="s">
        <v>244</v>
      </c>
      <c r="B584" s="31" t="s">
        <v>240</v>
      </c>
      <c r="C584" s="32" t="s">
        <v>225</v>
      </c>
      <c r="D584" s="33">
        <v>0</v>
      </c>
      <c r="E584" s="9">
        <v>568.21</v>
      </c>
      <c r="F584" s="9">
        <v>142.32</v>
      </c>
      <c r="G584" s="10">
        <v>0.25047077664947814</v>
      </c>
    </row>
    <row r="585" spans="1:7" ht="63">
      <c r="A585" s="12" t="s">
        <v>243</v>
      </c>
      <c r="B585" s="25" t="s">
        <v>240</v>
      </c>
      <c r="C585" s="26" t="s">
        <v>242</v>
      </c>
      <c r="D585" s="34">
        <v>0</v>
      </c>
      <c r="E585" s="16">
        <v>564.41</v>
      </c>
      <c r="F585" s="16">
        <v>142.32</v>
      </c>
      <c r="G585" s="7">
        <v>0.25215711982424127</v>
      </c>
    </row>
    <row r="586" spans="1:7" ht="47.25">
      <c r="A586" s="12" t="s">
        <v>241</v>
      </c>
      <c r="B586" s="25" t="s">
        <v>240</v>
      </c>
      <c r="C586" s="26" t="s">
        <v>242</v>
      </c>
      <c r="D586" s="34">
        <v>106</v>
      </c>
      <c r="E586" s="16">
        <v>564.41</v>
      </c>
      <c r="F586" s="16">
        <v>142.32</v>
      </c>
      <c r="G586" s="7">
        <v>0.25215711982424127</v>
      </c>
    </row>
    <row r="587" spans="1:7" ht="31.5">
      <c r="A587" s="12" t="s">
        <v>229</v>
      </c>
      <c r="B587" s="25" t="s">
        <v>240</v>
      </c>
      <c r="C587" s="26" t="s">
        <v>226</v>
      </c>
      <c r="D587" s="34">
        <v>0</v>
      </c>
      <c r="E587" s="16">
        <v>3.8</v>
      </c>
      <c r="F587" s="16">
        <v>0</v>
      </c>
      <c r="G587" s="7">
        <v>0</v>
      </c>
    </row>
    <row r="588" spans="1:7" ht="47.25">
      <c r="A588" s="12" t="s">
        <v>241</v>
      </c>
      <c r="B588" s="25" t="s">
        <v>240</v>
      </c>
      <c r="C588" s="26" t="s">
        <v>226</v>
      </c>
      <c r="D588" s="34">
        <v>106</v>
      </c>
      <c r="E588" s="16">
        <v>3.8</v>
      </c>
      <c r="F588" s="16">
        <v>0</v>
      </c>
      <c r="G588" s="7">
        <v>0</v>
      </c>
    </row>
    <row r="589" spans="1:7">
      <c r="A589" s="8" t="s">
        <v>239</v>
      </c>
      <c r="B589" s="31" t="s">
        <v>238</v>
      </c>
      <c r="C589" s="32" t="s">
        <v>225</v>
      </c>
      <c r="D589" s="33">
        <v>0</v>
      </c>
      <c r="E589" s="9">
        <v>300</v>
      </c>
      <c r="F589" s="9">
        <v>0</v>
      </c>
      <c r="G589" s="10">
        <v>0</v>
      </c>
    </row>
    <row r="590" spans="1:7" ht="31.5">
      <c r="A590" s="8" t="s">
        <v>237</v>
      </c>
      <c r="B590" s="31" t="s">
        <v>234</v>
      </c>
      <c r="C590" s="32" t="s">
        <v>225</v>
      </c>
      <c r="D590" s="33">
        <v>0</v>
      </c>
      <c r="E590" s="9">
        <v>300</v>
      </c>
      <c r="F590" s="9">
        <v>0</v>
      </c>
      <c r="G590" s="10">
        <v>0</v>
      </c>
    </row>
    <row r="591" spans="1:7" ht="31.5">
      <c r="A591" s="8" t="s">
        <v>237</v>
      </c>
      <c r="B591" s="31" t="s">
        <v>234</v>
      </c>
      <c r="C591" s="32" t="s">
        <v>225</v>
      </c>
      <c r="D591" s="33">
        <v>0</v>
      </c>
      <c r="E591" s="9">
        <v>300</v>
      </c>
      <c r="F591" s="9">
        <v>0</v>
      </c>
      <c r="G591" s="10">
        <v>0</v>
      </c>
    </row>
    <row r="592" spans="1:7">
      <c r="A592" s="12" t="s">
        <v>236</v>
      </c>
      <c r="B592" s="25" t="s">
        <v>234</v>
      </c>
      <c r="C592" s="26" t="s">
        <v>233</v>
      </c>
      <c r="D592" s="34">
        <v>0</v>
      </c>
      <c r="E592" s="16">
        <v>300</v>
      </c>
      <c r="F592" s="16">
        <v>0</v>
      </c>
      <c r="G592" s="7">
        <v>0</v>
      </c>
    </row>
    <row r="593" spans="1:7">
      <c r="A593" s="12" t="s">
        <v>235</v>
      </c>
      <c r="B593" s="25" t="s">
        <v>234</v>
      </c>
      <c r="C593" s="26" t="s">
        <v>233</v>
      </c>
      <c r="D593" s="34">
        <v>111</v>
      </c>
      <c r="E593" s="16">
        <v>300</v>
      </c>
      <c r="F593" s="16">
        <v>0</v>
      </c>
      <c r="G593" s="7">
        <v>0</v>
      </c>
    </row>
    <row r="594" spans="1:7" ht="31.5">
      <c r="A594" s="8" t="s">
        <v>232</v>
      </c>
      <c r="B594" s="31" t="s">
        <v>231</v>
      </c>
      <c r="C594" s="32" t="s">
        <v>225</v>
      </c>
      <c r="D594" s="33">
        <v>0</v>
      </c>
      <c r="E594" s="9">
        <v>409.15</v>
      </c>
      <c r="F594" s="9">
        <v>23.4</v>
      </c>
      <c r="G594" s="10">
        <v>5.7191738971037513E-2</v>
      </c>
    </row>
    <row r="595" spans="1:7" ht="63">
      <c r="A595" s="8" t="s">
        <v>230</v>
      </c>
      <c r="B595" s="31" t="s">
        <v>227</v>
      </c>
      <c r="C595" s="32" t="s">
        <v>225</v>
      </c>
      <c r="D595" s="33">
        <v>0</v>
      </c>
      <c r="E595" s="9">
        <v>409.15</v>
      </c>
      <c r="F595" s="9">
        <v>23.4</v>
      </c>
      <c r="G595" s="10">
        <v>5.7191738971037513E-2</v>
      </c>
    </row>
    <row r="596" spans="1:7" ht="63">
      <c r="A596" s="8" t="s">
        <v>230</v>
      </c>
      <c r="B596" s="31" t="s">
        <v>227</v>
      </c>
      <c r="C596" s="32" t="s">
        <v>225</v>
      </c>
      <c r="D596" s="33">
        <v>0</v>
      </c>
      <c r="E596" s="9">
        <v>409.15</v>
      </c>
      <c r="F596" s="9">
        <v>23.4</v>
      </c>
      <c r="G596" s="10">
        <v>5.7191738971037513E-2</v>
      </c>
    </row>
    <row r="597" spans="1:7" ht="31.5">
      <c r="A597" s="12" t="s">
        <v>229</v>
      </c>
      <c r="B597" s="25" t="s">
        <v>227</v>
      </c>
      <c r="C597" s="26" t="s">
        <v>226</v>
      </c>
      <c r="D597" s="34">
        <v>0</v>
      </c>
      <c r="E597" s="16">
        <v>409.15</v>
      </c>
      <c r="F597" s="16">
        <v>23.4</v>
      </c>
      <c r="G597" s="7">
        <v>5.7191738971037513E-2</v>
      </c>
    </row>
    <row r="598" spans="1:7">
      <c r="A598" s="12" t="s">
        <v>228</v>
      </c>
      <c r="B598" s="25" t="s">
        <v>227</v>
      </c>
      <c r="C598" s="26" t="s">
        <v>226</v>
      </c>
      <c r="D598" s="34">
        <v>204</v>
      </c>
      <c r="E598" s="16">
        <v>409.15</v>
      </c>
      <c r="F598" s="16">
        <v>23.4</v>
      </c>
      <c r="G598" s="7">
        <v>5.7191738971037513E-2</v>
      </c>
    </row>
    <row r="599" spans="1:7">
      <c r="A599" s="202" t="s">
        <v>717</v>
      </c>
      <c r="B599" s="203"/>
      <c r="C599" s="203"/>
      <c r="D599" s="204"/>
      <c r="E599" s="9">
        <v>998462.43</v>
      </c>
      <c r="F599" s="9">
        <v>509194.23</v>
      </c>
      <c r="G599" s="10">
        <v>0.50997835742302289</v>
      </c>
    </row>
    <row r="600" spans="1:7" ht="36.75" customHeight="1">
      <c r="A600" s="13"/>
      <c r="B600" s="27"/>
      <c r="C600" s="27"/>
      <c r="D600" s="27"/>
      <c r="E600" s="11"/>
      <c r="F600" s="1"/>
      <c r="G600" s="1"/>
    </row>
    <row r="601" spans="1:7" ht="21.75" customHeight="1">
      <c r="A601" s="19" t="s">
        <v>721</v>
      </c>
      <c r="B601" s="18"/>
      <c r="C601" s="18"/>
      <c r="D601" s="18"/>
      <c r="E601" s="1"/>
      <c r="F601" s="205" t="s">
        <v>722</v>
      </c>
      <c r="G601" s="205"/>
    </row>
  </sheetData>
  <autoFilter ref="A12:U599"/>
  <mergeCells count="9">
    <mergeCell ref="D3:G3"/>
    <mergeCell ref="A7:G7"/>
    <mergeCell ref="A599:D599"/>
    <mergeCell ref="F601:G601"/>
    <mergeCell ref="A10:A11"/>
    <mergeCell ref="B10:D10"/>
    <mergeCell ref="E10:E11"/>
    <mergeCell ref="F10:F11"/>
    <mergeCell ref="G10:G11"/>
  </mergeCells>
  <phoneticPr fontId="0" type="noConversion"/>
  <pageMargins left="0.78740157480314965" right="0.39370078740157483" top="0.78740157480314965" bottom="0.39370078740157483" header="0.51181102362204722" footer="0.31496062992125984"/>
  <pageSetup paperSize="9" scale="70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"/>
  <sheetViews>
    <sheetView showGridLines="0" workbookViewId="0">
      <selection activeCell="C4" sqref="C4"/>
    </sheetView>
  </sheetViews>
  <sheetFormatPr defaultRowHeight="15.75"/>
  <cols>
    <col min="1" max="1" width="51" style="2" customWidth="1"/>
    <col min="2" max="2" width="7.42578125" style="2" customWidth="1"/>
    <col min="3" max="3" width="11" style="2" customWidth="1"/>
    <col min="4" max="4" width="11.28515625" style="2" customWidth="1"/>
    <col min="5" max="5" width="11.5703125" style="2" customWidth="1"/>
    <col min="6" max="6" width="11.28515625" style="2" customWidth="1"/>
    <col min="7" max="16384" width="9.140625" style="2"/>
  </cols>
  <sheetData>
    <row r="1" spans="1:6">
      <c r="A1" s="6"/>
      <c r="B1" s="6"/>
      <c r="C1" s="39" t="s">
        <v>731</v>
      </c>
      <c r="D1" s="5"/>
      <c r="E1" s="6"/>
      <c r="F1" s="6"/>
    </row>
    <row r="2" spans="1:6">
      <c r="A2" s="6"/>
      <c r="B2" s="6"/>
      <c r="C2" s="39" t="s">
        <v>708</v>
      </c>
      <c r="D2" s="5"/>
      <c r="E2" s="6"/>
      <c r="F2" s="6"/>
    </row>
    <row r="3" spans="1:6" ht="42.6" customHeight="1">
      <c r="A3" s="6"/>
      <c r="B3" s="6"/>
      <c r="C3" s="210" t="s">
        <v>710</v>
      </c>
      <c r="D3" s="210"/>
      <c r="E3" s="210"/>
      <c r="F3" s="210"/>
    </row>
    <row r="4" spans="1:6">
      <c r="A4" s="6"/>
      <c r="B4" s="6"/>
      <c r="C4" s="39" t="s">
        <v>222</v>
      </c>
      <c r="D4" s="5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39.6" customHeight="1">
      <c r="A7" s="211" t="s">
        <v>732</v>
      </c>
      <c r="B7" s="211"/>
      <c r="C7" s="211"/>
      <c r="D7" s="211"/>
      <c r="E7" s="211"/>
      <c r="F7" s="211"/>
    </row>
    <row r="8" spans="1:6" ht="16.5" customHeight="1">
      <c r="A8" s="3"/>
      <c r="B8" s="1"/>
      <c r="C8" s="1"/>
      <c r="D8" s="1"/>
      <c r="E8" s="1"/>
      <c r="F8" s="1"/>
    </row>
    <row r="9" spans="1:6">
      <c r="A9" s="214" t="s">
        <v>711</v>
      </c>
      <c r="B9" s="214" t="s">
        <v>712</v>
      </c>
      <c r="C9" s="214"/>
      <c r="D9" s="215" t="s">
        <v>727</v>
      </c>
      <c r="E9" s="216" t="s">
        <v>728</v>
      </c>
      <c r="F9" s="215" t="s">
        <v>684</v>
      </c>
    </row>
    <row r="10" spans="1:6" ht="17.45" customHeight="1">
      <c r="A10" s="214"/>
      <c r="B10" s="41" t="s">
        <v>724</v>
      </c>
      <c r="C10" s="41" t="s">
        <v>725</v>
      </c>
      <c r="D10" s="215"/>
      <c r="E10" s="217"/>
      <c r="F10" s="215"/>
    </row>
    <row r="11" spans="1:6">
      <c r="A11" s="42">
        <v>1</v>
      </c>
      <c r="B11" s="42">
        <v>2</v>
      </c>
      <c r="C11" s="42">
        <v>3</v>
      </c>
      <c r="D11" s="42">
        <v>4</v>
      </c>
      <c r="E11" s="43">
        <v>5</v>
      </c>
      <c r="F11" s="43">
        <v>6</v>
      </c>
    </row>
    <row r="12" spans="1:6" s="38" customFormat="1" ht="19.899999999999999" customHeight="1">
      <c r="A12" s="35" t="s">
        <v>686</v>
      </c>
      <c r="B12" s="37">
        <v>1</v>
      </c>
      <c r="C12" s="37">
        <v>0</v>
      </c>
      <c r="D12" s="9">
        <v>91889.525649999996</v>
      </c>
      <c r="E12" s="9">
        <v>47875.256820000002</v>
      </c>
      <c r="F12" s="10">
        <v>0.52100885798837504</v>
      </c>
    </row>
    <row r="13" spans="1:6" ht="47.25">
      <c r="A13" s="22" t="s">
        <v>419</v>
      </c>
      <c r="B13" s="24">
        <v>1</v>
      </c>
      <c r="C13" s="24">
        <v>2</v>
      </c>
      <c r="D13" s="16">
        <v>2324.0839999999998</v>
      </c>
      <c r="E13" s="16">
        <v>1225.6507799999999</v>
      </c>
      <c r="F13" s="7">
        <v>0.52736939800798943</v>
      </c>
    </row>
    <row r="14" spans="1:6" ht="63">
      <c r="A14" s="22" t="s">
        <v>253</v>
      </c>
      <c r="B14" s="24">
        <v>1</v>
      </c>
      <c r="C14" s="24">
        <v>3</v>
      </c>
      <c r="D14" s="16">
        <v>1280.3989999999999</v>
      </c>
      <c r="E14" s="16">
        <v>710.23081999999999</v>
      </c>
      <c r="F14" s="7">
        <v>0.55469491931811876</v>
      </c>
    </row>
    <row r="15" spans="1:6" ht="63">
      <c r="A15" s="22" t="s">
        <v>290</v>
      </c>
      <c r="B15" s="24">
        <v>1</v>
      </c>
      <c r="C15" s="24">
        <v>4</v>
      </c>
      <c r="D15" s="16">
        <v>33773.566400000003</v>
      </c>
      <c r="E15" s="16">
        <v>16438.597900000001</v>
      </c>
      <c r="F15" s="7">
        <v>0.48672970172317959</v>
      </c>
    </row>
    <row r="16" spans="1:6">
      <c r="A16" s="22" t="s">
        <v>414</v>
      </c>
      <c r="B16" s="24">
        <v>1</v>
      </c>
      <c r="C16" s="24">
        <v>5</v>
      </c>
      <c r="D16" s="16">
        <v>93.3</v>
      </c>
      <c r="E16" s="16">
        <v>76.298659999999998</v>
      </c>
      <c r="F16" s="7">
        <v>0.81777770632368707</v>
      </c>
    </row>
    <row r="17" spans="1:6" ht="47.25">
      <c r="A17" s="22" t="s">
        <v>241</v>
      </c>
      <c r="B17" s="24">
        <v>1</v>
      </c>
      <c r="C17" s="24">
        <v>6</v>
      </c>
      <c r="D17" s="16">
        <v>10318.34679</v>
      </c>
      <c r="E17" s="16">
        <v>5242.866</v>
      </c>
      <c r="F17" s="7">
        <v>0.50811104789394279</v>
      </c>
    </row>
    <row r="18" spans="1:6">
      <c r="A18" s="22" t="s">
        <v>235</v>
      </c>
      <c r="B18" s="24">
        <v>1</v>
      </c>
      <c r="C18" s="24">
        <v>11</v>
      </c>
      <c r="D18" s="16">
        <v>300</v>
      </c>
      <c r="E18" s="16">
        <v>0</v>
      </c>
      <c r="F18" s="7">
        <v>0</v>
      </c>
    </row>
    <row r="19" spans="1:6">
      <c r="A19" s="22" t="s">
        <v>364</v>
      </c>
      <c r="B19" s="24">
        <v>1</v>
      </c>
      <c r="C19" s="24">
        <v>13</v>
      </c>
      <c r="D19" s="16">
        <v>43799.829460000001</v>
      </c>
      <c r="E19" s="16">
        <v>24181.612659999999</v>
      </c>
      <c r="F19" s="7">
        <v>0.5520937628783178</v>
      </c>
    </row>
    <row r="20" spans="1:6" s="38" customFormat="1">
      <c r="A20" s="35" t="s">
        <v>697</v>
      </c>
      <c r="B20" s="37">
        <v>2</v>
      </c>
      <c r="C20" s="37">
        <v>0</v>
      </c>
      <c r="D20" s="9">
        <v>409.15499999999997</v>
      </c>
      <c r="E20" s="9">
        <v>23.402719999999999</v>
      </c>
      <c r="F20" s="10">
        <v>5.7197687917781771E-2</v>
      </c>
    </row>
    <row r="21" spans="1:6">
      <c r="A21" s="22" t="s">
        <v>228</v>
      </c>
      <c r="B21" s="24">
        <v>2</v>
      </c>
      <c r="C21" s="24">
        <v>4</v>
      </c>
      <c r="D21" s="16">
        <v>409.15499999999997</v>
      </c>
      <c r="E21" s="16">
        <v>23.402719999999999</v>
      </c>
      <c r="F21" s="7">
        <v>5.7197687917781771E-2</v>
      </c>
    </row>
    <row r="22" spans="1:6" s="38" customFormat="1" ht="31.5">
      <c r="A22" s="35" t="s">
        <v>694</v>
      </c>
      <c r="B22" s="37">
        <v>3</v>
      </c>
      <c r="C22" s="37">
        <v>0</v>
      </c>
      <c r="D22" s="9">
        <v>3426.8690000000001</v>
      </c>
      <c r="E22" s="9">
        <v>740.70791999999994</v>
      </c>
      <c r="F22" s="10">
        <v>0.21614713605918406</v>
      </c>
    </row>
    <row r="23" spans="1:6" ht="47.25">
      <c r="A23" s="22" t="s">
        <v>357</v>
      </c>
      <c r="B23" s="24">
        <v>3</v>
      </c>
      <c r="C23" s="24">
        <v>14</v>
      </c>
      <c r="D23" s="16">
        <v>3426.8690000000001</v>
      </c>
      <c r="E23" s="16">
        <v>740.70791999999994</v>
      </c>
      <c r="F23" s="7">
        <v>0.21614713605918406</v>
      </c>
    </row>
    <row r="24" spans="1:6" s="38" customFormat="1">
      <c r="A24" s="35" t="s">
        <v>693</v>
      </c>
      <c r="B24" s="37">
        <v>4</v>
      </c>
      <c r="C24" s="37">
        <v>0</v>
      </c>
      <c r="D24" s="9">
        <v>9989.1470599999993</v>
      </c>
      <c r="E24" s="9">
        <v>178</v>
      </c>
      <c r="F24" s="10">
        <v>1.7819339221941538E-2</v>
      </c>
    </row>
    <row r="25" spans="1:6">
      <c r="A25" s="22" t="s">
        <v>551</v>
      </c>
      <c r="B25" s="24">
        <v>4</v>
      </c>
      <c r="C25" s="24">
        <v>5</v>
      </c>
      <c r="D25" s="16">
        <v>542.5</v>
      </c>
      <c r="E25" s="16">
        <v>70</v>
      </c>
      <c r="F25" s="7">
        <v>0.12903225806451613</v>
      </c>
    </row>
    <row r="26" spans="1:6">
      <c r="A26" s="22" t="s">
        <v>386</v>
      </c>
      <c r="B26" s="24">
        <v>4</v>
      </c>
      <c r="C26" s="24">
        <v>9</v>
      </c>
      <c r="D26" s="16">
        <v>8821.6470599999993</v>
      </c>
      <c r="E26" s="16">
        <v>108</v>
      </c>
      <c r="F26" s="7">
        <v>1.2242611755542167E-2</v>
      </c>
    </row>
    <row r="27" spans="1:6" ht="31.5">
      <c r="A27" s="22" t="s">
        <v>398</v>
      </c>
      <c r="B27" s="24">
        <v>4</v>
      </c>
      <c r="C27" s="24">
        <v>12</v>
      </c>
      <c r="D27" s="16">
        <v>625</v>
      </c>
      <c r="E27" s="16">
        <v>0</v>
      </c>
      <c r="F27" s="7">
        <v>0</v>
      </c>
    </row>
    <row r="28" spans="1:6" s="38" customFormat="1" ht="31.5">
      <c r="A28" s="35" t="s">
        <v>692</v>
      </c>
      <c r="B28" s="37">
        <v>5</v>
      </c>
      <c r="C28" s="37">
        <v>0</v>
      </c>
      <c r="D28" s="9">
        <v>6568.5292300000001</v>
      </c>
      <c r="E28" s="9">
        <v>3649.05717</v>
      </c>
      <c r="F28" s="10">
        <v>0.55553641343847682</v>
      </c>
    </row>
    <row r="29" spans="1:6">
      <c r="A29" s="22" t="s">
        <v>476</v>
      </c>
      <c r="B29" s="24">
        <v>5</v>
      </c>
      <c r="C29" s="24">
        <v>1</v>
      </c>
      <c r="D29" s="16">
        <v>559.54483000000005</v>
      </c>
      <c r="E29" s="16">
        <v>264.67766</v>
      </c>
      <c r="F29" s="7">
        <v>0.47302315347994545</v>
      </c>
    </row>
    <row r="30" spans="1:6">
      <c r="A30" s="22" t="s">
        <v>383</v>
      </c>
      <c r="B30" s="24">
        <v>5</v>
      </c>
      <c r="C30" s="24">
        <v>3</v>
      </c>
      <c r="D30" s="16">
        <v>98</v>
      </c>
      <c r="E30" s="16">
        <v>0</v>
      </c>
      <c r="F30" s="7">
        <v>0</v>
      </c>
    </row>
    <row r="31" spans="1:6" ht="31.5">
      <c r="A31" s="22" t="s">
        <v>531</v>
      </c>
      <c r="B31" s="24">
        <v>5</v>
      </c>
      <c r="C31" s="24">
        <v>5</v>
      </c>
      <c r="D31" s="16">
        <v>5910.9844000000003</v>
      </c>
      <c r="E31" s="16">
        <v>3384.3795100000002</v>
      </c>
      <c r="F31" s="7">
        <v>0.57255767922513878</v>
      </c>
    </row>
    <row r="32" spans="1:6" s="38" customFormat="1">
      <c r="A32" s="35" t="s">
        <v>691</v>
      </c>
      <c r="B32" s="37">
        <v>6</v>
      </c>
      <c r="C32" s="37">
        <v>0</v>
      </c>
      <c r="D32" s="9">
        <v>33972</v>
      </c>
      <c r="E32" s="9">
        <v>0</v>
      </c>
      <c r="F32" s="10">
        <v>0</v>
      </c>
    </row>
    <row r="33" spans="1:6" ht="31.5">
      <c r="A33" s="22" t="s">
        <v>557</v>
      </c>
      <c r="B33" s="24">
        <v>6</v>
      </c>
      <c r="C33" s="24">
        <v>5</v>
      </c>
      <c r="D33" s="16">
        <v>33972</v>
      </c>
      <c r="E33" s="16">
        <v>0</v>
      </c>
      <c r="F33" s="7">
        <v>0</v>
      </c>
    </row>
    <row r="34" spans="1:6" s="38" customFormat="1">
      <c r="A34" s="35" t="s">
        <v>690</v>
      </c>
      <c r="B34" s="37">
        <v>7</v>
      </c>
      <c r="C34" s="37">
        <v>0</v>
      </c>
      <c r="D34" s="9">
        <v>697334.05432999996</v>
      </c>
      <c r="E34" s="9">
        <v>392204.73323000001</v>
      </c>
      <c r="F34" s="10">
        <v>0.56243450437370524</v>
      </c>
    </row>
    <row r="35" spans="1:6">
      <c r="A35" s="22" t="s">
        <v>545</v>
      </c>
      <c r="B35" s="24">
        <v>7</v>
      </c>
      <c r="C35" s="24">
        <v>1</v>
      </c>
      <c r="D35" s="16">
        <v>203265.66508000001</v>
      </c>
      <c r="E35" s="16">
        <v>105024.10563000001</v>
      </c>
      <c r="F35" s="7">
        <v>0.51668394457403943</v>
      </c>
    </row>
    <row r="36" spans="1:6">
      <c r="A36" s="22" t="s">
        <v>285</v>
      </c>
      <c r="B36" s="24">
        <v>7</v>
      </c>
      <c r="C36" s="24">
        <v>2</v>
      </c>
      <c r="D36" s="16">
        <v>430155.3749</v>
      </c>
      <c r="E36" s="16">
        <v>253356.27848000001</v>
      </c>
      <c r="F36" s="7">
        <v>0.58898782454804566</v>
      </c>
    </row>
    <row r="37" spans="1:6">
      <c r="A37" s="22" t="s">
        <v>284</v>
      </c>
      <c r="B37" s="24">
        <v>7</v>
      </c>
      <c r="C37" s="24">
        <v>3</v>
      </c>
      <c r="D37" s="16">
        <v>48502.200870000001</v>
      </c>
      <c r="E37" s="16">
        <v>25694.914980000001</v>
      </c>
      <c r="F37" s="7">
        <v>0.52976802122587885</v>
      </c>
    </row>
    <row r="38" spans="1:6" ht="31.5">
      <c r="A38" s="22" t="s">
        <v>288</v>
      </c>
      <c r="B38" s="24">
        <v>7</v>
      </c>
      <c r="C38" s="24">
        <v>5</v>
      </c>
      <c r="D38" s="16">
        <v>364.20839999999998</v>
      </c>
      <c r="E38" s="16">
        <v>96.155000000000001</v>
      </c>
      <c r="F38" s="7">
        <v>0.26401093439909679</v>
      </c>
    </row>
    <row r="39" spans="1:6">
      <c r="A39" s="22" t="s">
        <v>310</v>
      </c>
      <c r="B39" s="24">
        <v>7</v>
      </c>
      <c r="C39" s="24">
        <v>7</v>
      </c>
      <c r="D39" s="16">
        <v>3043.82</v>
      </c>
      <c r="E39" s="16">
        <v>753.03993000000003</v>
      </c>
      <c r="F39" s="7">
        <v>0.24739962612769481</v>
      </c>
    </row>
    <row r="40" spans="1:6">
      <c r="A40" s="22" t="s">
        <v>389</v>
      </c>
      <c r="B40" s="24">
        <v>7</v>
      </c>
      <c r="C40" s="24">
        <v>9</v>
      </c>
      <c r="D40" s="16">
        <v>12002.78508</v>
      </c>
      <c r="E40" s="16">
        <v>7280.2392099999997</v>
      </c>
      <c r="F40" s="7">
        <v>0.60654582761220277</v>
      </c>
    </row>
    <row r="41" spans="1:6" s="38" customFormat="1">
      <c r="A41" s="35" t="s">
        <v>706</v>
      </c>
      <c r="B41" s="37">
        <v>8</v>
      </c>
      <c r="C41" s="37">
        <v>0</v>
      </c>
      <c r="D41" s="9">
        <v>32476.0713</v>
      </c>
      <c r="E41" s="9">
        <v>15858.335859999999</v>
      </c>
      <c r="F41" s="10">
        <v>0.4883083213331903</v>
      </c>
    </row>
    <row r="42" spans="1:6">
      <c r="A42" s="22" t="s">
        <v>287</v>
      </c>
      <c r="B42" s="24">
        <v>8</v>
      </c>
      <c r="C42" s="24">
        <v>1</v>
      </c>
      <c r="D42" s="16">
        <v>31184.578300000001</v>
      </c>
      <c r="E42" s="16">
        <v>15141.15207</v>
      </c>
      <c r="F42" s="7">
        <v>0.485533327542223</v>
      </c>
    </row>
    <row r="43" spans="1:6" ht="31.5">
      <c r="A43" s="22" t="s">
        <v>579</v>
      </c>
      <c r="B43" s="24">
        <v>8</v>
      </c>
      <c r="C43" s="24">
        <v>4</v>
      </c>
      <c r="D43" s="16">
        <v>1291.4929999999999</v>
      </c>
      <c r="E43" s="16">
        <v>717.18379000000004</v>
      </c>
      <c r="F43" s="7">
        <v>0.55531372605194151</v>
      </c>
    </row>
    <row r="44" spans="1:6" s="38" customFormat="1">
      <c r="A44" s="35" t="s">
        <v>696</v>
      </c>
      <c r="B44" s="37">
        <v>9</v>
      </c>
      <c r="C44" s="37">
        <v>0</v>
      </c>
      <c r="D44" s="9">
        <v>70</v>
      </c>
      <c r="E44" s="9">
        <v>4.6871999999999998</v>
      </c>
      <c r="F44" s="10">
        <v>6.6959999999999992E-2</v>
      </c>
    </row>
    <row r="45" spans="1:6">
      <c r="A45" s="22" t="s">
        <v>299</v>
      </c>
      <c r="B45" s="24">
        <v>9</v>
      </c>
      <c r="C45" s="24">
        <v>9</v>
      </c>
      <c r="D45" s="16">
        <v>70</v>
      </c>
      <c r="E45" s="16">
        <v>4.6871999999999998</v>
      </c>
      <c r="F45" s="7">
        <v>6.6959999999999992E-2</v>
      </c>
    </row>
    <row r="46" spans="1:6" s="38" customFormat="1">
      <c r="A46" s="35" t="s">
        <v>689</v>
      </c>
      <c r="B46" s="37">
        <v>10</v>
      </c>
      <c r="C46" s="37">
        <v>0</v>
      </c>
      <c r="D46" s="9">
        <v>34201.716</v>
      </c>
      <c r="E46" s="9">
        <v>9569.7046399999999</v>
      </c>
      <c r="F46" s="10">
        <v>0.27980188596385047</v>
      </c>
    </row>
    <row r="47" spans="1:6">
      <c r="A47" s="22" t="s">
        <v>435</v>
      </c>
      <c r="B47" s="24">
        <v>10</v>
      </c>
      <c r="C47" s="24">
        <v>1</v>
      </c>
      <c r="D47" s="16">
        <v>4708.4160000000002</v>
      </c>
      <c r="E47" s="16">
        <v>2372.12563</v>
      </c>
      <c r="F47" s="7">
        <v>0.50380544752205414</v>
      </c>
    </row>
    <row r="48" spans="1:6">
      <c r="A48" s="22" t="s">
        <v>317</v>
      </c>
      <c r="B48" s="24">
        <v>10</v>
      </c>
      <c r="C48" s="24">
        <v>3</v>
      </c>
      <c r="D48" s="16">
        <v>14118.9</v>
      </c>
      <c r="E48" s="16">
        <v>4452.2515199999998</v>
      </c>
      <c r="F48" s="7">
        <v>0.31533982959012385</v>
      </c>
    </row>
    <row r="49" spans="1:6">
      <c r="A49" s="22" t="s">
        <v>650</v>
      </c>
      <c r="B49" s="24">
        <v>10</v>
      </c>
      <c r="C49" s="24">
        <v>4</v>
      </c>
      <c r="D49" s="16">
        <v>15269.4</v>
      </c>
      <c r="E49" s="16">
        <v>2697.3274900000001</v>
      </c>
      <c r="F49" s="7">
        <v>0.17664921280469437</v>
      </c>
    </row>
    <row r="50" spans="1:6">
      <c r="A50" s="22" t="s">
        <v>264</v>
      </c>
      <c r="B50" s="24">
        <v>10</v>
      </c>
      <c r="C50" s="24">
        <v>6</v>
      </c>
      <c r="D50" s="16">
        <v>105</v>
      </c>
      <c r="E50" s="16">
        <v>48</v>
      </c>
      <c r="F50" s="7">
        <v>0.45714285714285713</v>
      </c>
    </row>
    <row r="51" spans="1:6" s="38" customFormat="1">
      <c r="A51" s="35" t="s">
        <v>688</v>
      </c>
      <c r="B51" s="37">
        <v>11</v>
      </c>
      <c r="C51" s="37">
        <v>0</v>
      </c>
      <c r="D51" s="9">
        <v>4012.2</v>
      </c>
      <c r="E51" s="9">
        <v>45.580150000000003</v>
      </c>
      <c r="F51" s="10">
        <v>1.1360388315637307E-2</v>
      </c>
    </row>
    <row r="52" spans="1:6">
      <c r="A52" s="22" t="s">
        <v>326</v>
      </c>
      <c r="B52" s="24">
        <v>11</v>
      </c>
      <c r="C52" s="24">
        <v>1</v>
      </c>
      <c r="D52" s="16">
        <v>4012.2</v>
      </c>
      <c r="E52" s="16">
        <v>45.580150000000003</v>
      </c>
      <c r="F52" s="7">
        <v>1.1360388315637307E-2</v>
      </c>
    </row>
    <row r="53" spans="1:6" s="38" customFormat="1">
      <c r="A53" s="35" t="s">
        <v>700</v>
      </c>
      <c r="B53" s="37">
        <v>12</v>
      </c>
      <c r="C53" s="37">
        <v>0</v>
      </c>
      <c r="D53" s="9">
        <v>3000</v>
      </c>
      <c r="E53" s="9">
        <v>1578.423</v>
      </c>
      <c r="F53" s="10">
        <v>0.52614099999999997</v>
      </c>
    </row>
    <row r="54" spans="1:6">
      <c r="A54" s="22" t="s">
        <v>458</v>
      </c>
      <c r="B54" s="24">
        <v>12</v>
      </c>
      <c r="C54" s="24">
        <v>2</v>
      </c>
      <c r="D54" s="16">
        <v>3000</v>
      </c>
      <c r="E54" s="16">
        <v>1578.423</v>
      </c>
      <c r="F54" s="7">
        <v>0.52614099999999997</v>
      </c>
    </row>
    <row r="55" spans="1:6" s="38" customFormat="1" ht="31.5">
      <c r="A55" s="35" t="s">
        <v>703</v>
      </c>
      <c r="B55" s="37">
        <v>13</v>
      </c>
      <c r="C55" s="37">
        <v>0</v>
      </c>
      <c r="D55" s="9">
        <v>12.860429999999999</v>
      </c>
      <c r="E55" s="9">
        <v>1.0406200000000001</v>
      </c>
      <c r="F55" s="10">
        <v>8.0916423478841676E-2</v>
      </c>
    </row>
    <row r="56" spans="1:6" ht="31.5">
      <c r="A56" s="22" t="s">
        <v>508</v>
      </c>
      <c r="B56" s="24">
        <v>13</v>
      </c>
      <c r="C56" s="24">
        <v>1</v>
      </c>
      <c r="D56" s="16">
        <v>12.860429999999999</v>
      </c>
      <c r="E56" s="16">
        <v>1.0406200000000001</v>
      </c>
      <c r="F56" s="7">
        <v>8.0916423478841676E-2</v>
      </c>
    </row>
    <row r="57" spans="1:6" s="38" customFormat="1" ht="63">
      <c r="A57" s="35" t="s">
        <v>702</v>
      </c>
      <c r="B57" s="37">
        <v>14</v>
      </c>
      <c r="C57" s="37">
        <v>0</v>
      </c>
      <c r="D57" s="9">
        <v>81100.3</v>
      </c>
      <c r="E57" s="9">
        <v>37465.300000000003</v>
      </c>
      <c r="F57" s="10">
        <v>0.46196253281430527</v>
      </c>
    </row>
    <row r="58" spans="1:6" ht="47.25">
      <c r="A58" s="22" t="s">
        <v>494</v>
      </c>
      <c r="B58" s="24">
        <v>14</v>
      </c>
      <c r="C58" s="24">
        <v>1</v>
      </c>
      <c r="D58" s="16">
        <v>67163.399999999994</v>
      </c>
      <c r="E58" s="16">
        <v>31211</v>
      </c>
      <c r="F58" s="7">
        <v>0.46470250166013038</v>
      </c>
    </row>
    <row r="59" spans="1:6" ht="31.5">
      <c r="A59" s="22" t="s">
        <v>500</v>
      </c>
      <c r="B59" s="24">
        <v>14</v>
      </c>
      <c r="C59" s="24">
        <v>3</v>
      </c>
      <c r="D59" s="16">
        <v>13936.9</v>
      </c>
      <c r="E59" s="16">
        <v>6254.3</v>
      </c>
      <c r="F59" s="7">
        <v>0.44875833219726052</v>
      </c>
    </row>
    <row r="60" spans="1:6">
      <c r="A60" s="213" t="s">
        <v>717</v>
      </c>
      <c r="B60" s="213"/>
      <c r="C60" s="213"/>
      <c r="D60" s="9">
        <v>998462.42799999996</v>
      </c>
      <c r="E60" s="9">
        <v>509194.22933</v>
      </c>
      <c r="F60" s="10">
        <v>0.50997835777351852</v>
      </c>
    </row>
    <row r="61" spans="1:6" ht="25.5" customHeight="1">
      <c r="A61" s="13"/>
      <c r="B61" s="11"/>
      <c r="C61" s="11"/>
      <c r="D61" s="44"/>
      <c r="E61" s="44"/>
      <c r="F61" s="1"/>
    </row>
    <row r="62" spans="1:6" ht="13.15" customHeight="1">
      <c r="A62" s="40"/>
      <c r="B62" s="1"/>
      <c r="C62" s="1"/>
      <c r="D62" s="1"/>
      <c r="E62" s="1"/>
      <c r="F62" s="1"/>
    </row>
    <row r="63" spans="1:6">
      <c r="A63" s="2" t="s">
        <v>721</v>
      </c>
      <c r="E63" s="212" t="s">
        <v>722</v>
      </c>
      <c r="F63" s="212"/>
    </row>
  </sheetData>
  <autoFilter ref="A11:AB60"/>
  <mergeCells count="9">
    <mergeCell ref="C3:F3"/>
    <mergeCell ref="A7:F7"/>
    <mergeCell ref="E63:F63"/>
    <mergeCell ref="A60:C60"/>
    <mergeCell ref="A9:A10"/>
    <mergeCell ref="B9:C9"/>
    <mergeCell ref="D9:D10"/>
    <mergeCell ref="E9:E10"/>
    <mergeCell ref="F9:F10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7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39"/>
  <sheetViews>
    <sheetView showGridLines="0" zoomScale="99" zoomScaleNormal="99" workbookViewId="0">
      <selection activeCell="F4" sqref="F4:I4"/>
    </sheetView>
  </sheetViews>
  <sheetFormatPr defaultRowHeight="15.75"/>
  <cols>
    <col min="1" max="1" width="48.85546875" style="2" customWidth="1"/>
    <col min="2" max="2" width="6.140625" style="28" customWidth="1"/>
    <col min="3" max="3" width="7.5703125" style="28" customWidth="1"/>
    <col min="4" max="4" width="10.85546875" style="28" customWidth="1"/>
    <col min="5" max="5" width="11.7109375" style="28" customWidth="1"/>
    <col min="6" max="6" width="8.7109375" style="28" customWidth="1"/>
    <col min="7" max="7" width="11.85546875" style="2" customWidth="1"/>
    <col min="8" max="8" width="11.7109375" style="2" customWidth="1"/>
    <col min="9" max="9" width="11.5703125" style="2" customWidth="1"/>
    <col min="10" max="16384" width="9.140625" style="2"/>
  </cols>
  <sheetData>
    <row r="1" spans="1:9">
      <c r="A1" s="6"/>
      <c r="B1" s="6"/>
      <c r="C1" s="6"/>
      <c r="D1" s="6"/>
      <c r="E1" s="6"/>
      <c r="F1" s="39" t="s">
        <v>726</v>
      </c>
      <c r="G1" s="6"/>
      <c r="H1" s="6"/>
      <c r="I1" s="6"/>
    </row>
    <row r="2" spans="1:9">
      <c r="A2" s="6"/>
      <c r="B2" s="6"/>
      <c r="C2" s="6"/>
      <c r="D2" s="6"/>
      <c r="E2" s="6"/>
      <c r="F2" s="39" t="s">
        <v>708</v>
      </c>
      <c r="G2" s="6"/>
      <c r="H2" s="6"/>
      <c r="I2" s="6"/>
    </row>
    <row r="3" spans="1:9" ht="43.15" customHeight="1">
      <c r="A3" s="6"/>
      <c r="B3" s="6"/>
      <c r="C3" s="6"/>
      <c r="D3" s="6"/>
      <c r="E3" s="6"/>
      <c r="F3" s="210" t="s">
        <v>710</v>
      </c>
      <c r="G3" s="210"/>
      <c r="H3" s="210"/>
      <c r="I3" s="210"/>
    </row>
    <row r="4" spans="1:9">
      <c r="A4" s="6"/>
      <c r="B4" s="6"/>
      <c r="C4" s="6"/>
      <c r="D4" s="6"/>
      <c r="E4" s="6"/>
      <c r="F4" s="218" t="s">
        <v>222</v>
      </c>
      <c r="G4" s="218"/>
      <c r="H4" s="218"/>
      <c r="I4" s="218"/>
    </row>
    <row r="5" spans="1:9" ht="10.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6.6" customHeight="1">
      <c r="A6" s="6"/>
      <c r="B6" s="6"/>
      <c r="C6" s="6"/>
      <c r="D6" s="6"/>
      <c r="E6" s="6"/>
      <c r="F6" s="6"/>
      <c r="G6" s="6"/>
      <c r="H6" s="6"/>
      <c r="I6" s="6"/>
    </row>
    <row r="7" spans="1:9" ht="40.15" customHeight="1">
      <c r="A7" s="219" t="s">
        <v>729</v>
      </c>
      <c r="B7" s="220"/>
      <c r="C7" s="220"/>
      <c r="D7" s="220"/>
      <c r="E7" s="220"/>
      <c r="F7" s="220"/>
      <c r="G7" s="220"/>
      <c r="H7" s="220"/>
      <c r="I7" s="220"/>
    </row>
    <row r="8" spans="1:9" ht="16.5" customHeight="1">
      <c r="A8" s="3"/>
      <c r="B8" s="18"/>
      <c r="C8" s="18"/>
      <c r="D8" s="18"/>
      <c r="E8" s="18"/>
      <c r="F8" s="18"/>
      <c r="G8" s="1"/>
      <c r="H8" s="1"/>
      <c r="I8" s="1"/>
    </row>
    <row r="9" spans="1:9">
      <c r="A9" s="221" t="s">
        <v>711</v>
      </c>
      <c r="B9" s="223" t="s">
        <v>712</v>
      </c>
      <c r="C9" s="224"/>
      <c r="D9" s="224"/>
      <c r="E9" s="224"/>
      <c r="F9" s="224"/>
      <c r="G9" s="221" t="s">
        <v>727</v>
      </c>
      <c r="H9" s="225" t="s">
        <v>728</v>
      </c>
      <c r="I9" s="221" t="s">
        <v>684</v>
      </c>
    </row>
    <row r="10" spans="1:9" ht="25.5">
      <c r="A10" s="222"/>
      <c r="B10" s="20" t="s">
        <v>723</v>
      </c>
      <c r="C10" s="20" t="s">
        <v>724</v>
      </c>
      <c r="D10" s="20" t="s">
        <v>725</v>
      </c>
      <c r="E10" s="20" t="s">
        <v>714</v>
      </c>
      <c r="F10" s="20" t="s">
        <v>715</v>
      </c>
      <c r="G10" s="222"/>
      <c r="H10" s="226"/>
      <c r="I10" s="227"/>
    </row>
    <row r="11" spans="1:9" ht="12.7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9" s="38" customFormat="1" ht="31.5">
      <c r="A12" s="35" t="s">
        <v>707</v>
      </c>
      <c r="B12" s="36">
        <v>904</v>
      </c>
      <c r="C12" s="37">
        <v>0</v>
      </c>
      <c r="D12" s="37">
        <v>0</v>
      </c>
      <c r="E12" s="31" t="s">
        <v>225</v>
      </c>
      <c r="F12" s="32" t="s">
        <v>225</v>
      </c>
      <c r="G12" s="9">
        <v>39823.93</v>
      </c>
      <c r="H12" s="9">
        <v>20919.91</v>
      </c>
      <c r="I12" s="10">
        <v>0.52531003343969318</v>
      </c>
    </row>
    <row r="13" spans="1:9">
      <c r="A13" s="22" t="s">
        <v>690</v>
      </c>
      <c r="B13" s="23">
        <v>904</v>
      </c>
      <c r="C13" s="24">
        <v>7</v>
      </c>
      <c r="D13" s="24">
        <v>0</v>
      </c>
      <c r="E13" s="25" t="s">
        <v>225</v>
      </c>
      <c r="F13" s="26" t="s">
        <v>225</v>
      </c>
      <c r="G13" s="16">
        <v>7347.86</v>
      </c>
      <c r="H13" s="16">
        <v>5061.57</v>
      </c>
      <c r="I13" s="7">
        <v>0.68884954258790998</v>
      </c>
    </row>
    <row r="14" spans="1:9">
      <c r="A14" s="22" t="s">
        <v>284</v>
      </c>
      <c r="B14" s="23">
        <v>904</v>
      </c>
      <c r="C14" s="24">
        <v>7</v>
      </c>
      <c r="D14" s="24">
        <v>3</v>
      </c>
      <c r="E14" s="25" t="s">
        <v>225</v>
      </c>
      <c r="F14" s="26" t="s">
        <v>225</v>
      </c>
      <c r="G14" s="16">
        <v>7296.86</v>
      </c>
      <c r="H14" s="16">
        <v>5054.45</v>
      </c>
      <c r="I14" s="7">
        <v>0.69268836184331339</v>
      </c>
    </row>
    <row r="15" spans="1:9" ht="46.9" customHeight="1">
      <c r="A15" s="22" t="s">
        <v>614</v>
      </c>
      <c r="B15" s="23">
        <v>904</v>
      </c>
      <c r="C15" s="24">
        <v>7</v>
      </c>
      <c r="D15" s="24">
        <v>3</v>
      </c>
      <c r="E15" s="25" t="s">
        <v>613</v>
      </c>
      <c r="F15" s="26" t="s">
        <v>225</v>
      </c>
      <c r="G15" s="16">
        <v>7276.86</v>
      </c>
      <c r="H15" s="16">
        <v>5054.45</v>
      </c>
      <c r="I15" s="7">
        <v>0.69459217299769405</v>
      </c>
    </row>
    <row r="16" spans="1:9" ht="63">
      <c r="A16" s="22" t="s">
        <v>612</v>
      </c>
      <c r="B16" s="23">
        <v>904</v>
      </c>
      <c r="C16" s="24">
        <v>7</v>
      </c>
      <c r="D16" s="24">
        <v>3</v>
      </c>
      <c r="E16" s="25" t="s">
        <v>611</v>
      </c>
      <c r="F16" s="26" t="s">
        <v>225</v>
      </c>
      <c r="G16" s="16">
        <v>7276.86</v>
      </c>
      <c r="H16" s="16">
        <v>5054.45</v>
      </c>
      <c r="I16" s="7">
        <v>0.69459217299769405</v>
      </c>
    </row>
    <row r="17" spans="1:9" ht="47.25">
      <c r="A17" s="22" t="s">
        <v>590</v>
      </c>
      <c r="B17" s="23">
        <v>904</v>
      </c>
      <c r="C17" s="24">
        <v>7</v>
      </c>
      <c r="D17" s="24">
        <v>3</v>
      </c>
      <c r="E17" s="25" t="s">
        <v>589</v>
      </c>
      <c r="F17" s="26" t="s">
        <v>225</v>
      </c>
      <c r="G17" s="16">
        <v>7276.86</v>
      </c>
      <c r="H17" s="16">
        <v>5054.45</v>
      </c>
      <c r="I17" s="7">
        <v>0.69459217299769405</v>
      </c>
    </row>
    <row r="18" spans="1:9" ht="31.5">
      <c r="A18" s="22" t="s">
        <v>588</v>
      </c>
      <c r="B18" s="23">
        <v>904</v>
      </c>
      <c r="C18" s="24">
        <v>7</v>
      </c>
      <c r="D18" s="24">
        <v>3</v>
      </c>
      <c r="E18" s="25" t="s">
        <v>587</v>
      </c>
      <c r="F18" s="26" t="s">
        <v>225</v>
      </c>
      <c r="G18" s="16">
        <v>14.4</v>
      </c>
      <c r="H18" s="16">
        <v>7.2</v>
      </c>
      <c r="I18" s="7">
        <v>0.5</v>
      </c>
    </row>
    <row r="19" spans="1:9" ht="31.5">
      <c r="A19" s="22" t="s">
        <v>303</v>
      </c>
      <c r="B19" s="23">
        <v>904</v>
      </c>
      <c r="C19" s="24">
        <v>7</v>
      </c>
      <c r="D19" s="24">
        <v>3</v>
      </c>
      <c r="E19" s="25" t="s">
        <v>587</v>
      </c>
      <c r="F19" s="26" t="s">
        <v>301</v>
      </c>
      <c r="G19" s="16">
        <v>14.4</v>
      </c>
      <c r="H19" s="16">
        <v>7.2</v>
      </c>
      <c r="I19" s="7">
        <v>0.5</v>
      </c>
    </row>
    <row r="20" spans="1:9" ht="31.5">
      <c r="A20" s="22" t="s">
        <v>358</v>
      </c>
      <c r="B20" s="23">
        <v>904</v>
      </c>
      <c r="C20" s="24">
        <v>7</v>
      </c>
      <c r="D20" s="24">
        <v>3</v>
      </c>
      <c r="E20" s="25" t="s">
        <v>585</v>
      </c>
      <c r="F20" s="26" t="s">
        <v>225</v>
      </c>
      <c r="G20" s="16">
        <v>6762.46</v>
      </c>
      <c r="H20" s="16">
        <v>4547.25</v>
      </c>
      <c r="I20" s="7">
        <v>0.672425419152202</v>
      </c>
    </row>
    <row r="21" spans="1:9" ht="78" customHeight="1">
      <c r="A21" s="22" t="s">
        <v>243</v>
      </c>
      <c r="B21" s="23">
        <v>904</v>
      </c>
      <c r="C21" s="24">
        <v>7</v>
      </c>
      <c r="D21" s="24">
        <v>3</v>
      </c>
      <c r="E21" s="25" t="s">
        <v>585</v>
      </c>
      <c r="F21" s="26" t="s">
        <v>242</v>
      </c>
      <c r="G21" s="16">
        <v>6310.16</v>
      </c>
      <c r="H21" s="16">
        <v>4385.2</v>
      </c>
      <c r="I21" s="7">
        <v>0.69494275897917013</v>
      </c>
    </row>
    <row r="22" spans="1:9" ht="31.5">
      <c r="A22" s="22" t="s">
        <v>229</v>
      </c>
      <c r="B22" s="23">
        <v>904</v>
      </c>
      <c r="C22" s="24">
        <v>7</v>
      </c>
      <c r="D22" s="24">
        <v>3</v>
      </c>
      <c r="E22" s="25" t="s">
        <v>585</v>
      </c>
      <c r="F22" s="26" t="s">
        <v>226</v>
      </c>
      <c r="G22" s="16">
        <v>452.3</v>
      </c>
      <c r="H22" s="16">
        <v>162.05000000000001</v>
      </c>
      <c r="I22" s="7">
        <v>0.358279902719434</v>
      </c>
    </row>
    <row r="23" spans="1:9" ht="31.5">
      <c r="A23" s="22" t="s">
        <v>474</v>
      </c>
      <c r="B23" s="23">
        <v>904</v>
      </c>
      <c r="C23" s="24">
        <v>7</v>
      </c>
      <c r="D23" s="24">
        <v>3</v>
      </c>
      <c r="E23" s="25" t="s">
        <v>584</v>
      </c>
      <c r="F23" s="26" t="s">
        <v>225</v>
      </c>
      <c r="G23" s="16">
        <v>500</v>
      </c>
      <c r="H23" s="16">
        <v>500</v>
      </c>
      <c r="I23" s="7">
        <v>1</v>
      </c>
    </row>
    <row r="24" spans="1:9" ht="31.5">
      <c r="A24" s="22" t="s">
        <v>229</v>
      </c>
      <c r="B24" s="23">
        <v>904</v>
      </c>
      <c r="C24" s="24">
        <v>7</v>
      </c>
      <c r="D24" s="24">
        <v>3</v>
      </c>
      <c r="E24" s="25" t="s">
        <v>584</v>
      </c>
      <c r="F24" s="26" t="s">
        <v>226</v>
      </c>
      <c r="G24" s="16">
        <v>500</v>
      </c>
      <c r="H24" s="16">
        <v>500</v>
      </c>
      <c r="I24" s="7">
        <v>1</v>
      </c>
    </row>
    <row r="25" spans="1:9" ht="78.75">
      <c r="A25" s="22" t="s">
        <v>577</v>
      </c>
      <c r="B25" s="23">
        <v>904</v>
      </c>
      <c r="C25" s="24">
        <v>7</v>
      </c>
      <c r="D25" s="24">
        <v>3</v>
      </c>
      <c r="E25" s="25" t="s">
        <v>576</v>
      </c>
      <c r="F25" s="26" t="s">
        <v>225</v>
      </c>
      <c r="G25" s="16">
        <v>20</v>
      </c>
      <c r="H25" s="16">
        <v>0</v>
      </c>
      <c r="I25" s="7">
        <v>0</v>
      </c>
    </row>
    <row r="26" spans="1:9" ht="78.75">
      <c r="A26" s="22" t="s">
        <v>549</v>
      </c>
      <c r="B26" s="23">
        <v>904</v>
      </c>
      <c r="C26" s="24">
        <v>7</v>
      </c>
      <c r="D26" s="24">
        <v>3</v>
      </c>
      <c r="E26" s="25" t="s">
        <v>548</v>
      </c>
      <c r="F26" s="26" t="s">
        <v>225</v>
      </c>
      <c r="G26" s="16">
        <v>20</v>
      </c>
      <c r="H26" s="16">
        <v>0</v>
      </c>
      <c r="I26" s="7">
        <v>0</v>
      </c>
    </row>
    <row r="27" spans="1:9" ht="48" customHeight="1">
      <c r="A27" s="22" t="s">
        <v>547</v>
      </c>
      <c r="B27" s="23">
        <v>904</v>
      </c>
      <c r="C27" s="24">
        <v>7</v>
      </c>
      <c r="D27" s="24">
        <v>3</v>
      </c>
      <c r="E27" s="25" t="s">
        <v>546</v>
      </c>
      <c r="F27" s="26" t="s">
        <v>225</v>
      </c>
      <c r="G27" s="16">
        <v>20</v>
      </c>
      <c r="H27" s="16">
        <v>0</v>
      </c>
      <c r="I27" s="7">
        <v>0</v>
      </c>
    </row>
    <row r="28" spans="1:9" ht="78.75">
      <c r="A28" s="22" t="s">
        <v>541</v>
      </c>
      <c r="B28" s="23">
        <v>904</v>
      </c>
      <c r="C28" s="24">
        <v>7</v>
      </c>
      <c r="D28" s="24">
        <v>3</v>
      </c>
      <c r="E28" s="25" t="s">
        <v>544</v>
      </c>
      <c r="F28" s="26" t="s">
        <v>225</v>
      </c>
      <c r="G28" s="16">
        <v>20</v>
      </c>
      <c r="H28" s="16">
        <v>0</v>
      </c>
      <c r="I28" s="7">
        <v>0</v>
      </c>
    </row>
    <row r="29" spans="1:9" ht="31.5">
      <c r="A29" s="22" t="s">
        <v>229</v>
      </c>
      <c r="B29" s="23">
        <v>904</v>
      </c>
      <c r="C29" s="24">
        <v>7</v>
      </c>
      <c r="D29" s="24">
        <v>3</v>
      </c>
      <c r="E29" s="25" t="s">
        <v>544</v>
      </c>
      <c r="F29" s="26" t="s">
        <v>226</v>
      </c>
      <c r="G29" s="16">
        <v>20</v>
      </c>
      <c r="H29" s="16">
        <v>0</v>
      </c>
      <c r="I29" s="7">
        <v>0</v>
      </c>
    </row>
    <row r="30" spans="1:9" ht="31.5">
      <c r="A30" s="22" t="s">
        <v>288</v>
      </c>
      <c r="B30" s="23">
        <v>904</v>
      </c>
      <c r="C30" s="24">
        <v>7</v>
      </c>
      <c r="D30" s="24">
        <v>5</v>
      </c>
      <c r="E30" s="25" t="s">
        <v>225</v>
      </c>
      <c r="F30" s="26" t="s">
        <v>225</v>
      </c>
      <c r="G30" s="16">
        <v>51</v>
      </c>
      <c r="H30" s="16">
        <v>7.12</v>
      </c>
      <c r="I30" s="7">
        <v>0.13960784313725491</v>
      </c>
    </row>
    <row r="31" spans="1:9" ht="48.6" customHeight="1">
      <c r="A31" s="22" t="s">
        <v>614</v>
      </c>
      <c r="B31" s="23">
        <v>904</v>
      </c>
      <c r="C31" s="24">
        <v>7</v>
      </c>
      <c r="D31" s="24">
        <v>5</v>
      </c>
      <c r="E31" s="25" t="s">
        <v>613</v>
      </c>
      <c r="F31" s="26" t="s">
        <v>225</v>
      </c>
      <c r="G31" s="16">
        <v>51</v>
      </c>
      <c r="H31" s="16">
        <v>7.12</v>
      </c>
      <c r="I31" s="7">
        <v>0.13960784313725491</v>
      </c>
    </row>
    <row r="32" spans="1:9" ht="63">
      <c r="A32" s="22" t="s">
        <v>612</v>
      </c>
      <c r="B32" s="23">
        <v>904</v>
      </c>
      <c r="C32" s="24">
        <v>7</v>
      </c>
      <c r="D32" s="24">
        <v>5</v>
      </c>
      <c r="E32" s="25" t="s">
        <v>611</v>
      </c>
      <c r="F32" s="26" t="s">
        <v>225</v>
      </c>
      <c r="G32" s="16">
        <v>51</v>
      </c>
      <c r="H32" s="16">
        <v>7.12</v>
      </c>
      <c r="I32" s="7">
        <v>0.13960784313725491</v>
      </c>
    </row>
    <row r="33" spans="1:9">
      <c r="A33" s="22" t="s">
        <v>610</v>
      </c>
      <c r="B33" s="23">
        <v>904</v>
      </c>
      <c r="C33" s="24">
        <v>7</v>
      </c>
      <c r="D33" s="24">
        <v>5</v>
      </c>
      <c r="E33" s="25" t="s">
        <v>609</v>
      </c>
      <c r="F33" s="26" t="s">
        <v>225</v>
      </c>
      <c r="G33" s="16">
        <v>15</v>
      </c>
      <c r="H33" s="16">
        <v>2.96</v>
      </c>
      <c r="I33" s="7">
        <v>0.19733333333333333</v>
      </c>
    </row>
    <row r="34" spans="1:9" ht="31.5">
      <c r="A34" s="22" t="s">
        <v>360</v>
      </c>
      <c r="B34" s="23">
        <v>904</v>
      </c>
      <c r="C34" s="24">
        <v>7</v>
      </c>
      <c r="D34" s="24">
        <v>5</v>
      </c>
      <c r="E34" s="25" t="s">
        <v>608</v>
      </c>
      <c r="F34" s="26" t="s">
        <v>225</v>
      </c>
      <c r="G34" s="16">
        <v>15</v>
      </c>
      <c r="H34" s="16">
        <v>2.96</v>
      </c>
      <c r="I34" s="7">
        <v>0.19733333333333333</v>
      </c>
    </row>
    <row r="35" spans="1:9" ht="31.5">
      <c r="A35" s="22" t="s">
        <v>229</v>
      </c>
      <c r="B35" s="23">
        <v>904</v>
      </c>
      <c r="C35" s="24">
        <v>7</v>
      </c>
      <c r="D35" s="24">
        <v>5</v>
      </c>
      <c r="E35" s="25" t="s">
        <v>608</v>
      </c>
      <c r="F35" s="26" t="s">
        <v>226</v>
      </c>
      <c r="G35" s="16">
        <v>15</v>
      </c>
      <c r="H35" s="16">
        <v>2.96</v>
      </c>
      <c r="I35" s="7">
        <v>0.19733333333333333</v>
      </c>
    </row>
    <row r="36" spans="1:9" ht="31.5">
      <c r="A36" s="22" t="s">
        <v>606</v>
      </c>
      <c r="B36" s="23">
        <v>904</v>
      </c>
      <c r="C36" s="24">
        <v>7</v>
      </c>
      <c r="D36" s="24">
        <v>5</v>
      </c>
      <c r="E36" s="25" t="s">
        <v>605</v>
      </c>
      <c r="F36" s="26" t="s">
        <v>225</v>
      </c>
      <c r="G36" s="16">
        <v>10</v>
      </c>
      <c r="H36" s="16">
        <v>4.16</v>
      </c>
      <c r="I36" s="7">
        <v>0.41600000000000004</v>
      </c>
    </row>
    <row r="37" spans="1:9" ht="31.5">
      <c r="A37" s="22" t="s">
        <v>360</v>
      </c>
      <c r="B37" s="23">
        <v>904</v>
      </c>
      <c r="C37" s="24">
        <v>7</v>
      </c>
      <c r="D37" s="24">
        <v>5</v>
      </c>
      <c r="E37" s="25" t="s">
        <v>604</v>
      </c>
      <c r="F37" s="26" t="s">
        <v>225</v>
      </c>
      <c r="G37" s="16">
        <v>10</v>
      </c>
      <c r="H37" s="16">
        <v>4.16</v>
      </c>
      <c r="I37" s="7">
        <v>0.41600000000000004</v>
      </c>
    </row>
    <row r="38" spans="1:9" ht="31.5">
      <c r="A38" s="22" t="s">
        <v>229</v>
      </c>
      <c r="B38" s="23">
        <v>904</v>
      </c>
      <c r="C38" s="24">
        <v>7</v>
      </c>
      <c r="D38" s="24">
        <v>5</v>
      </c>
      <c r="E38" s="25" t="s">
        <v>604</v>
      </c>
      <c r="F38" s="26" t="s">
        <v>226</v>
      </c>
      <c r="G38" s="16">
        <v>10</v>
      </c>
      <c r="H38" s="16">
        <v>4.16</v>
      </c>
      <c r="I38" s="7">
        <v>0.41600000000000004</v>
      </c>
    </row>
    <row r="39" spans="1:9" ht="31.5">
      <c r="A39" s="22" t="s">
        <v>599</v>
      </c>
      <c r="B39" s="23">
        <v>904</v>
      </c>
      <c r="C39" s="24">
        <v>7</v>
      </c>
      <c r="D39" s="24">
        <v>5</v>
      </c>
      <c r="E39" s="25" t="s">
        <v>598</v>
      </c>
      <c r="F39" s="26" t="s">
        <v>225</v>
      </c>
      <c r="G39" s="16">
        <v>10</v>
      </c>
      <c r="H39" s="16">
        <v>0</v>
      </c>
      <c r="I39" s="7">
        <v>0</v>
      </c>
    </row>
    <row r="40" spans="1:9" ht="31.5">
      <c r="A40" s="22" t="s">
        <v>360</v>
      </c>
      <c r="B40" s="23">
        <v>904</v>
      </c>
      <c r="C40" s="24">
        <v>7</v>
      </c>
      <c r="D40" s="24">
        <v>5</v>
      </c>
      <c r="E40" s="25" t="s">
        <v>595</v>
      </c>
      <c r="F40" s="26" t="s">
        <v>225</v>
      </c>
      <c r="G40" s="16">
        <v>10</v>
      </c>
      <c r="H40" s="16">
        <v>0</v>
      </c>
      <c r="I40" s="7">
        <v>0</v>
      </c>
    </row>
    <row r="41" spans="1:9" ht="31.5">
      <c r="A41" s="22" t="s">
        <v>229</v>
      </c>
      <c r="B41" s="23">
        <v>904</v>
      </c>
      <c r="C41" s="24">
        <v>7</v>
      </c>
      <c r="D41" s="24">
        <v>5</v>
      </c>
      <c r="E41" s="25" t="s">
        <v>595</v>
      </c>
      <c r="F41" s="26" t="s">
        <v>226</v>
      </c>
      <c r="G41" s="16">
        <v>10</v>
      </c>
      <c r="H41" s="16">
        <v>0</v>
      </c>
      <c r="I41" s="7">
        <v>0</v>
      </c>
    </row>
    <row r="42" spans="1:9" ht="47.25">
      <c r="A42" s="22" t="s">
        <v>590</v>
      </c>
      <c r="B42" s="23">
        <v>904</v>
      </c>
      <c r="C42" s="24">
        <v>7</v>
      </c>
      <c r="D42" s="24">
        <v>5</v>
      </c>
      <c r="E42" s="25" t="s">
        <v>589</v>
      </c>
      <c r="F42" s="26" t="s">
        <v>225</v>
      </c>
      <c r="G42" s="16">
        <v>16</v>
      </c>
      <c r="H42" s="16">
        <v>0</v>
      </c>
      <c r="I42" s="7">
        <v>0</v>
      </c>
    </row>
    <row r="43" spans="1:9" ht="31.5">
      <c r="A43" s="22" t="s">
        <v>360</v>
      </c>
      <c r="B43" s="23">
        <v>904</v>
      </c>
      <c r="C43" s="24">
        <v>7</v>
      </c>
      <c r="D43" s="24">
        <v>5</v>
      </c>
      <c r="E43" s="25" t="s">
        <v>586</v>
      </c>
      <c r="F43" s="26" t="s">
        <v>225</v>
      </c>
      <c r="G43" s="16">
        <v>16</v>
      </c>
      <c r="H43" s="16">
        <v>0</v>
      </c>
      <c r="I43" s="7">
        <v>0</v>
      </c>
    </row>
    <row r="44" spans="1:9" ht="31.5">
      <c r="A44" s="22" t="s">
        <v>229</v>
      </c>
      <c r="B44" s="23">
        <v>904</v>
      </c>
      <c r="C44" s="24">
        <v>7</v>
      </c>
      <c r="D44" s="24">
        <v>5</v>
      </c>
      <c r="E44" s="25" t="s">
        <v>586</v>
      </c>
      <c r="F44" s="26" t="s">
        <v>226</v>
      </c>
      <c r="G44" s="16">
        <v>16</v>
      </c>
      <c r="H44" s="16">
        <v>0</v>
      </c>
      <c r="I44" s="7">
        <v>0</v>
      </c>
    </row>
    <row r="45" spans="1:9">
      <c r="A45" s="22" t="s">
        <v>706</v>
      </c>
      <c r="B45" s="23">
        <v>904</v>
      </c>
      <c r="C45" s="24">
        <v>8</v>
      </c>
      <c r="D45" s="24">
        <v>0</v>
      </c>
      <c r="E45" s="25" t="s">
        <v>225</v>
      </c>
      <c r="F45" s="26" t="s">
        <v>225</v>
      </c>
      <c r="G45" s="16">
        <v>32476.07</v>
      </c>
      <c r="H45" s="16">
        <v>15858.34</v>
      </c>
      <c r="I45" s="7">
        <v>0.48830846835839437</v>
      </c>
    </row>
    <row r="46" spans="1:9">
      <c r="A46" s="22" t="s">
        <v>287</v>
      </c>
      <c r="B46" s="23">
        <v>904</v>
      </c>
      <c r="C46" s="24">
        <v>8</v>
      </c>
      <c r="D46" s="24">
        <v>1</v>
      </c>
      <c r="E46" s="25" t="s">
        <v>225</v>
      </c>
      <c r="F46" s="26" t="s">
        <v>225</v>
      </c>
      <c r="G46" s="16">
        <v>31184.58</v>
      </c>
      <c r="H46" s="16">
        <v>15141.15</v>
      </c>
      <c r="I46" s="7">
        <v>0.4855332346948395</v>
      </c>
    </row>
    <row r="47" spans="1:9" ht="46.9" customHeight="1">
      <c r="A47" s="22" t="s">
        <v>614</v>
      </c>
      <c r="B47" s="23">
        <v>904</v>
      </c>
      <c r="C47" s="24">
        <v>8</v>
      </c>
      <c r="D47" s="24">
        <v>1</v>
      </c>
      <c r="E47" s="25" t="s">
        <v>613</v>
      </c>
      <c r="F47" s="26" t="s">
        <v>225</v>
      </c>
      <c r="G47" s="16">
        <v>30804.58</v>
      </c>
      <c r="H47" s="16">
        <v>15133.65</v>
      </c>
      <c r="I47" s="7">
        <v>0.49127921886940185</v>
      </c>
    </row>
    <row r="48" spans="1:9" ht="63">
      <c r="A48" s="22" t="s">
        <v>612</v>
      </c>
      <c r="B48" s="23">
        <v>904</v>
      </c>
      <c r="C48" s="24">
        <v>8</v>
      </c>
      <c r="D48" s="24">
        <v>1</v>
      </c>
      <c r="E48" s="25" t="s">
        <v>611</v>
      </c>
      <c r="F48" s="26" t="s">
        <v>225</v>
      </c>
      <c r="G48" s="16">
        <v>30804.58</v>
      </c>
      <c r="H48" s="16">
        <v>15133.65</v>
      </c>
      <c r="I48" s="7">
        <v>0.49127921886940185</v>
      </c>
    </row>
    <row r="49" spans="1:9">
      <c r="A49" s="22" t="s">
        <v>610</v>
      </c>
      <c r="B49" s="23">
        <v>904</v>
      </c>
      <c r="C49" s="24">
        <v>8</v>
      </c>
      <c r="D49" s="24">
        <v>1</v>
      </c>
      <c r="E49" s="25" t="s">
        <v>609</v>
      </c>
      <c r="F49" s="26" t="s">
        <v>225</v>
      </c>
      <c r="G49" s="16">
        <v>1918.64</v>
      </c>
      <c r="H49" s="16">
        <v>1081.5999999999999</v>
      </c>
      <c r="I49" s="7">
        <v>0.56373264395613554</v>
      </c>
    </row>
    <row r="50" spans="1:9" ht="31.5">
      <c r="A50" s="22" t="s">
        <v>358</v>
      </c>
      <c r="B50" s="23">
        <v>904</v>
      </c>
      <c r="C50" s="24">
        <v>8</v>
      </c>
      <c r="D50" s="24">
        <v>1</v>
      </c>
      <c r="E50" s="25" t="s">
        <v>607</v>
      </c>
      <c r="F50" s="26" t="s">
        <v>225</v>
      </c>
      <c r="G50" s="16">
        <v>1918.64</v>
      </c>
      <c r="H50" s="16">
        <v>1081.5999999999999</v>
      </c>
      <c r="I50" s="7">
        <v>0.56373264395613554</v>
      </c>
    </row>
    <row r="51" spans="1:9" ht="78" customHeight="1">
      <c r="A51" s="22" t="s">
        <v>243</v>
      </c>
      <c r="B51" s="23">
        <v>904</v>
      </c>
      <c r="C51" s="24">
        <v>8</v>
      </c>
      <c r="D51" s="24">
        <v>1</v>
      </c>
      <c r="E51" s="25" t="s">
        <v>607</v>
      </c>
      <c r="F51" s="26" t="s">
        <v>242</v>
      </c>
      <c r="G51" s="16">
        <v>1685.56</v>
      </c>
      <c r="H51" s="16">
        <v>983.11</v>
      </c>
      <c r="I51" s="7">
        <v>0.58325423004817389</v>
      </c>
    </row>
    <row r="52" spans="1:9" ht="31.5">
      <c r="A52" s="22" t="s">
        <v>229</v>
      </c>
      <c r="B52" s="23">
        <v>904</v>
      </c>
      <c r="C52" s="24">
        <v>8</v>
      </c>
      <c r="D52" s="24">
        <v>1</v>
      </c>
      <c r="E52" s="25" t="s">
        <v>607</v>
      </c>
      <c r="F52" s="26" t="s">
        <v>226</v>
      </c>
      <c r="G52" s="16">
        <v>225.64</v>
      </c>
      <c r="H52" s="16">
        <v>96.62</v>
      </c>
      <c r="I52" s="7">
        <v>0.42820421911008694</v>
      </c>
    </row>
    <row r="53" spans="1:9">
      <c r="A53" s="22" t="s">
        <v>236</v>
      </c>
      <c r="B53" s="23">
        <v>904</v>
      </c>
      <c r="C53" s="24">
        <v>8</v>
      </c>
      <c r="D53" s="24">
        <v>1</v>
      </c>
      <c r="E53" s="25" t="s">
        <v>607</v>
      </c>
      <c r="F53" s="26" t="s">
        <v>233</v>
      </c>
      <c r="G53" s="16">
        <v>7.44</v>
      </c>
      <c r="H53" s="16">
        <v>1.87</v>
      </c>
      <c r="I53" s="7">
        <v>0.25134408602150538</v>
      </c>
    </row>
    <row r="54" spans="1:9" ht="31.5">
      <c r="A54" s="22" t="s">
        <v>606</v>
      </c>
      <c r="B54" s="23">
        <v>904</v>
      </c>
      <c r="C54" s="24">
        <v>8</v>
      </c>
      <c r="D54" s="24">
        <v>1</v>
      </c>
      <c r="E54" s="25" t="s">
        <v>605</v>
      </c>
      <c r="F54" s="26" t="s">
        <v>225</v>
      </c>
      <c r="G54" s="16">
        <v>17572.77</v>
      </c>
      <c r="H54" s="16">
        <v>9117.58</v>
      </c>
      <c r="I54" s="7">
        <v>0.51884705712303747</v>
      </c>
    </row>
    <row r="55" spans="1:9" ht="31.5">
      <c r="A55" s="22" t="s">
        <v>358</v>
      </c>
      <c r="B55" s="23">
        <v>904</v>
      </c>
      <c r="C55" s="24">
        <v>8</v>
      </c>
      <c r="D55" s="24">
        <v>1</v>
      </c>
      <c r="E55" s="25" t="s">
        <v>603</v>
      </c>
      <c r="F55" s="26" t="s">
        <v>225</v>
      </c>
      <c r="G55" s="16">
        <v>16677.439999999999</v>
      </c>
      <c r="H55" s="16">
        <v>8969.0499999999993</v>
      </c>
      <c r="I55" s="7">
        <v>0.53779536907343095</v>
      </c>
    </row>
    <row r="56" spans="1:9" ht="78" customHeight="1">
      <c r="A56" s="22" t="s">
        <v>243</v>
      </c>
      <c r="B56" s="23">
        <v>904</v>
      </c>
      <c r="C56" s="24">
        <v>8</v>
      </c>
      <c r="D56" s="24">
        <v>1</v>
      </c>
      <c r="E56" s="25" t="s">
        <v>603</v>
      </c>
      <c r="F56" s="26" t="s">
        <v>242</v>
      </c>
      <c r="G56" s="16">
        <v>14331.22</v>
      </c>
      <c r="H56" s="16">
        <v>7881.27</v>
      </c>
      <c r="I56" s="7">
        <v>0.54993713026525315</v>
      </c>
    </row>
    <row r="57" spans="1:9" ht="31.5">
      <c r="A57" s="22" t="s">
        <v>229</v>
      </c>
      <c r="B57" s="23">
        <v>904</v>
      </c>
      <c r="C57" s="24">
        <v>8</v>
      </c>
      <c r="D57" s="24">
        <v>1</v>
      </c>
      <c r="E57" s="25" t="s">
        <v>603</v>
      </c>
      <c r="F57" s="26" t="s">
        <v>226</v>
      </c>
      <c r="G57" s="16">
        <v>2332.94</v>
      </c>
      <c r="H57" s="16">
        <v>1081.44</v>
      </c>
      <c r="I57" s="7">
        <v>0.46355242740919184</v>
      </c>
    </row>
    <row r="58" spans="1:9">
      <c r="A58" s="22" t="s">
        <v>236</v>
      </c>
      <c r="B58" s="23">
        <v>904</v>
      </c>
      <c r="C58" s="24">
        <v>8</v>
      </c>
      <c r="D58" s="24">
        <v>1</v>
      </c>
      <c r="E58" s="25" t="s">
        <v>603</v>
      </c>
      <c r="F58" s="26" t="s">
        <v>233</v>
      </c>
      <c r="G58" s="16">
        <v>13.28</v>
      </c>
      <c r="H58" s="16">
        <v>6.33</v>
      </c>
      <c r="I58" s="7">
        <v>0.47665662650602414</v>
      </c>
    </row>
    <row r="59" spans="1:9" ht="64.150000000000006" customHeight="1">
      <c r="A59" s="22" t="s">
        <v>602</v>
      </c>
      <c r="B59" s="23">
        <v>904</v>
      </c>
      <c r="C59" s="24">
        <v>8</v>
      </c>
      <c r="D59" s="24">
        <v>1</v>
      </c>
      <c r="E59" s="25" t="s">
        <v>601</v>
      </c>
      <c r="F59" s="26" t="s">
        <v>225</v>
      </c>
      <c r="G59" s="16">
        <v>103.2</v>
      </c>
      <c r="H59" s="16">
        <v>0</v>
      </c>
      <c r="I59" s="7">
        <v>0</v>
      </c>
    </row>
    <row r="60" spans="1:9" ht="31.5">
      <c r="A60" s="22" t="s">
        <v>229</v>
      </c>
      <c r="B60" s="23">
        <v>904</v>
      </c>
      <c r="C60" s="24">
        <v>8</v>
      </c>
      <c r="D60" s="24">
        <v>1</v>
      </c>
      <c r="E60" s="25" t="s">
        <v>601</v>
      </c>
      <c r="F60" s="26" t="s">
        <v>226</v>
      </c>
      <c r="G60" s="16">
        <v>103.2</v>
      </c>
      <c r="H60" s="16">
        <v>0</v>
      </c>
      <c r="I60" s="7">
        <v>0</v>
      </c>
    </row>
    <row r="61" spans="1:9" ht="31.5">
      <c r="A61" s="22" t="s">
        <v>474</v>
      </c>
      <c r="B61" s="23">
        <v>904</v>
      </c>
      <c r="C61" s="24">
        <v>8</v>
      </c>
      <c r="D61" s="24">
        <v>1</v>
      </c>
      <c r="E61" s="25" t="s">
        <v>600</v>
      </c>
      <c r="F61" s="26" t="s">
        <v>225</v>
      </c>
      <c r="G61" s="16">
        <v>792.13</v>
      </c>
      <c r="H61" s="16">
        <v>148.54</v>
      </c>
      <c r="I61" s="7">
        <v>0.18751972529761529</v>
      </c>
    </row>
    <row r="62" spans="1:9" ht="31.5">
      <c r="A62" s="22" t="s">
        <v>229</v>
      </c>
      <c r="B62" s="23">
        <v>904</v>
      </c>
      <c r="C62" s="24">
        <v>8</v>
      </c>
      <c r="D62" s="24">
        <v>1</v>
      </c>
      <c r="E62" s="25" t="s">
        <v>600</v>
      </c>
      <c r="F62" s="26" t="s">
        <v>226</v>
      </c>
      <c r="G62" s="16">
        <v>792.13</v>
      </c>
      <c r="H62" s="16">
        <v>148.54</v>
      </c>
      <c r="I62" s="7">
        <v>0.18751972529761529</v>
      </c>
    </row>
    <row r="63" spans="1:9" ht="31.5">
      <c r="A63" s="22" t="s">
        <v>599</v>
      </c>
      <c r="B63" s="23">
        <v>904</v>
      </c>
      <c r="C63" s="24">
        <v>8</v>
      </c>
      <c r="D63" s="24">
        <v>1</v>
      </c>
      <c r="E63" s="25" t="s">
        <v>598</v>
      </c>
      <c r="F63" s="26" t="s">
        <v>225</v>
      </c>
      <c r="G63" s="16">
        <v>11313.17</v>
      </c>
      <c r="H63" s="16">
        <v>4934.47</v>
      </c>
      <c r="I63" s="7">
        <v>0.43617041023868641</v>
      </c>
    </row>
    <row r="64" spans="1:9" ht="47.25">
      <c r="A64" s="22" t="s">
        <v>597</v>
      </c>
      <c r="B64" s="23">
        <v>904</v>
      </c>
      <c r="C64" s="24">
        <v>8</v>
      </c>
      <c r="D64" s="24">
        <v>1</v>
      </c>
      <c r="E64" s="25" t="s">
        <v>596</v>
      </c>
      <c r="F64" s="26" t="s">
        <v>225</v>
      </c>
      <c r="G64" s="16">
        <v>292</v>
      </c>
      <c r="H64" s="16">
        <v>77.92</v>
      </c>
      <c r="I64" s="7">
        <v>0.26684931506849313</v>
      </c>
    </row>
    <row r="65" spans="1:9" ht="31.5">
      <c r="A65" s="22" t="s">
        <v>229</v>
      </c>
      <c r="B65" s="23">
        <v>904</v>
      </c>
      <c r="C65" s="24">
        <v>8</v>
      </c>
      <c r="D65" s="24">
        <v>1</v>
      </c>
      <c r="E65" s="25" t="s">
        <v>596</v>
      </c>
      <c r="F65" s="26" t="s">
        <v>226</v>
      </c>
      <c r="G65" s="16">
        <v>292</v>
      </c>
      <c r="H65" s="16">
        <v>77.92</v>
      </c>
      <c r="I65" s="7">
        <v>0.26684931506849313</v>
      </c>
    </row>
    <row r="66" spans="1:9" ht="31.5">
      <c r="A66" s="22" t="s">
        <v>358</v>
      </c>
      <c r="B66" s="23">
        <v>904</v>
      </c>
      <c r="C66" s="24">
        <v>8</v>
      </c>
      <c r="D66" s="24">
        <v>1</v>
      </c>
      <c r="E66" s="25" t="s">
        <v>594</v>
      </c>
      <c r="F66" s="26" t="s">
        <v>225</v>
      </c>
      <c r="G66" s="16">
        <v>9400.7099999999991</v>
      </c>
      <c r="H66" s="16">
        <v>4856.55</v>
      </c>
      <c r="I66" s="7">
        <v>0.51661523438123302</v>
      </c>
    </row>
    <row r="67" spans="1:9" ht="78" customHeight="1">
      <c r="A67" s="22" t="s">
        <v>243</v>
      </c>
      <c r="B67" s="23">
        <v>904</v>
      </c>
      <c r="C67" s="24">
        <v>8</v>
      </c>
      <c r="D67" s="24">
        <v>1</v>
      </c>
      <c r="E67" s="25" t="s">
        <v>594</v>
      </c>
      <c r="F67" s="26" t="s">
        <v>242</v>
      </c>
      <c r="G67" s="16">
        <v>8518.77</v>
      </c>
      <c r="H67" s="16">
        <v>4383.7299999999996</v>
      </c>
      <c r="I67" s="7">
        <v>0.51459659082238396</v>
      </c>
    </row>
    <row r="68" spans="1:9" ht="31.5">
      <c r="A68" s="22" t="s">
        <v>229</v>
      </c>
      <c r="B68" s="23">
        <v>904</v>
      </c>
      <c r="C68" s="24">
        <v>8</v>
      </c>
      <c r="D68" s="24">
        <v>1</v>
      </c>
      <c r="E68" s="25" t="s">
        <v>594</v>
      </c>
      <c r="F68" s="26" t="s">
        <v>226</v>
      </c>
      <c r="G68" s="16">
        <v>861.99</v>
      </c>
      <c r="H68" s="16">
        <v>467.87</v>
      </c>
      <c r="I68" s="7">
        <v>0.54277891854893912</v>
      </c>
    </row>
    <row r="69" spans="1:9">
      <c r="A69" s="22" t="s">
        <v>236</v>
      </c>
      <c r="B69" s="23">
        <v>904</v>
      </c>
      <c r="C69" s="24">
        <v>8</v>
      </c>
      <c r="D69" s="24">
        <v>1</v>
      </c>
      <c r="E69" s="25" t="s">
        <v>594</v>
      </c>
      <c r="F69" s="26" t="s">
        <v>233</v>
      </c>
      <c r="G69" s="16">
        <v>19.95</v>
      </c>
      <c r="H69" s="16">
        <v>4.95</v>
      </c>
      <c r="I69" s="7">
        <v>0.24812030075187971</v>
      </c>
    </row>
    <row r="70" spans="1:9" ht="43.9" customHeight="1">
      <c r="A70" s="22" t="s">
        <v>593</v>
      </c>
      <c r="B70" s="23">
        <v>904</v>
      </c>
      <c r="C70" s="24">
        <v>8</v>
      </c>
      <c r="D70" s="24">
        <v>1</v>
      </c>
      <c r="E70" s="25" t="s">
        <v>592</v>
      </c>
      <c r="F70" s="26" t="s">
        <v>225</v>
      </c>
      <c r="G70" s="16">
        <v>925.46</v>
      </c>
      <c r="H70" s="16">
        <v>0</v>
      </c>
      <c r="I70" s="7">
        <v>0</v>
      </c>
    </row>
    <row r="71" spans="1:9" ht="31.5">
      <c r="A71" s="22" t="s">
        <v>229</v>
      </c>
      <c r="B71" s="23">
        <v>904</v>
      </c>
      <c r="C71" s="24">
        <v>8</v>
      </c>
      <c r="D71" s="24">
        <v>1</v>
      </c>
      <c r="E71" s="25" t="s">
        <v>592</v>
      </c>
      <c r="F71" s="26" t="s">
        <v>226</v>
      </c>
      <c r="G71" s="16">
        <v>925.46</v>
      </c>
      <c r="H71" s="16">
        <v>0</v>
      </c>
      <c r="I71" s="7">
        <v>0</v>
      </c>
    </row>
    <row r="72" spans="1:9" ht="31.5">
      <c r="A72" s="22" t="s">
        <v>474</v>
      </c>
      <c r="B72" s="23">
        <v>904</v>
      </c>
      <c r="C72" s="24">
        <v>8</v>
      </c>
      <c r="D72" s="24">
        <v>1</v>
      </c>
      <c r="E72" s="25" t="s">
        <v>591</v>
      </c>
      <c r="F72" s="26" t="s">
        <v>225</v>
      </c>
      <c r="G72" s="16">
        <v>695</v>
      </c>
      <c r="H72" s="16">
        <v>0</v>
      </c>
      <c r="I72" s="7">
        <v>0</v>
      </c>
    </row>
    <row r="73" spans="1:9" ht="31.5">
      <c r="A73" s="22" t="s">
        <v>229</v>
      </c>
      <c r="B73" s="23">
        <v>904</v>
      </c>
      <c r="C73" s="24">
        <v>8</v>
      </c>
      <c r="D73" s="24">
        <v>1</v>
      </c>
      <c r="E73" s="25" t="s">
        <v>591</v>
      </c>
      <c r="F73" s="26" t="s">
        <v>226</v>
      </c>
      <c r="G73" s="16">
        <v>695</v>
      </c>
      <c r="H73" s="16">
        <v>0</v>
      </c>
      <c r="I73" s="7">
        <v>0</v>
      </c>
    </row>
    <row r="74" spans="1:9" ht="62.45" customHeight="1">
      <c r="A74" s="22" t="s">
        <v>577</v>
      </c>
      <c r="B74" s="23">
        <v>904</v>
      </c>
      <c r="C74" s="24">
        <v>8</v>
      </c>
      <c r="D74" s="24">
        <v>1</v>
      </c>
      <c r="E74" s="25" t="s">
        <v>576</v>
      </c>
      <c r="F74" s="26" t="s">
        <v>225</v>
      </c>
      <c r="G74" s="16">
        <v>380</v>
      </c>
      <c r="H74" s="16">
        <v>7.51</v>
      </c>
      <c r="I74" s="7">
        <v>1.976315789473684E-2</v>
      </c>
    </row>
    <row r="75" spans="1:9" ht="78.75">
      <c r="A75" s="22" t="s">
        <v>549</v>
      </c>
      <c r="B75" s="23">
        <v>904</v>
      </c>
      <c r="C75" s="24">
        <v>8</v>
      </c>
      <c r="D75" s="24">
        <v>1</v>
      </c>
      <c r="E75" s="25" t="s">
        <v>548</v>
      </c>
      <c r="F75" s="26" t="s">
        <v>225</v>
      </c>
      <c r="G75" s="16">
        <v>380</v>
      </c>
      <c r="H75" s="16">
        <v>7.51</v>
      </c>
      <c r="I75" s="7">
        <v>1.976315789473684E-2</v>
      </c>
    </row>
    <row r="76" spans="1:9" ht="50.45" customHeight="1">
      <c r="A76" s="22" t="s">
        <v>547</v>
      </c>
      <c r="B76" s="23">
        <v>904</v>
      </c>
      <c r="C76" s="24">
        <v>8</v>
      </c>
      <c r="D76" s="24">
        <v>1</v>
      </c>
      <c r="E76" s="25" t="s">
        <v>546</v>
      </c>
      <c r="F76" s="26" t="s">
        <v>225</v>
      </c>
      <c r="G76" s="16">
        <v>380</v>
      </c>
      <c r="H76" s="16">
        <v>7.51</v>
      </c>
      <c r="I76" s="7">
        <v>1.976315789473684E-2</v>
      </c>
    </row>
    <row r="77" spans="1:9" ht="78.75">
      <c r="A77" s="22" t="s">
        <v>541</v>
      </c>
      <c r="B77" s="23">
        <v>904</v>
      </c>
      <c r="C77" s="24">
        <v>8</v>
      </c>
      <c r="D77" s="24">
        <v>1</v>
      </c>
      <c r="E77" s="25" t="s">
        <v>544</v>
      </c>
      <c r="F77" s="26" t="s">
        <v>225</v>
      </c>
      <c r="G77" s="16">
        <v>380</v>
      </c>
      <c r="H77" s="16">
        <v>7.51</v>
      </c>
      <c r="I77" s="7">
        <v>1.976315789473684E-2</v>
      </c>
    </row>
    <row r="78" spans="1:9" ht="31.5">
      <c r="A78" s="22" t="s">
        <v>229</v>
      </c>
      <c r="B78" s="23">
        <v>904</v>
      </c>
      <c r="C78" s="24">
        <v>8</v>
      </c>
      <c r="D78" s="24">
        <v>1</v>
      </c>
      <c r="E78" s="25" t="s">
        <v>544</v>
      </c>
      <c r="F78" s="26" t="s">
        <v>226</v>
      </c>
      <c r="G78" s="16">
        <v>380</v>
      </c>
      <c r="H78" s="16">
        <v>7.51</v>
      </c>
      <c r="I78" s="7">
        <v>1.976315789473684E-2</v>
      </c>
    </row>
    <row r="79" spans="1:9" ht="31.5">
      <c r="A79" s="22" t="s">
        <v>579</v>
      </c>
      <c r="B79" s="23">
        <v>904</v>
      </c>
      <c r="C79" s="24">
        <v>8</v>
      </c>
      <c r="D79" s="24">
        <v>4</v>
      </c>
      <c r="E79" s="25" t="s">
        <v>225</v>
      </c>
      <c r="F79" s="26" t="s">
        <v>225</v>
      </c>
      <c r="G79" s="16">
        <v>1291.49</v>
      </c>
      <c r="H79" s="16">
        <v>717.18</v>
      </c>
      <c r="I79" s="7">
        <v>0.55531208139435839</v>
      </c>
    </row>
    <row r="80" spans="1:9" ht="46.9" customHeight="1">
      <c r="A80" s="22" t="s">
        <v>614</v>
      </c>
      <c r="B80" s="23">
        <v>904</v>
      </c>
      <c r="C80" s="24">
        <v>8</v>
      </c>
      <c r="D80" s="24">
        <v>4</v>
      </c>
      <c r="E80" s="25" t="s">
        <v>613</v>
      </c>
      <c r="F80" s="26" t="s">
        <v>225</v>
      </c>
      <c r="G80" s="16">
        <v>1291.49</v>
      </c>
      <c r="H80" s="16">
        <v>717.18</v>
      </c>
      <c r="I80" s="7">
        <v>0.55531208139435839</v>
      </c>
    </row>
    <row r="81" spans="1:9" ht="63">
      <c r="A81" s="22" t="s">
        <v>583</v>
      </c>
      <c r="B81" s="23">
        <v>904</v>
      </c>
      <c r="C81" s="24">
        <v>8</v>
      </c>
      <c r="D81" s="24">
        <v>4</v>
      </c>
      <c r="E81" s="25" t="s">
        <v>582</v>
      </c>
      <c r="F81" s="26" t="s">
        <v>225</v>
      </c>
      <c r="G81" s="16">
        <v>1291.49</v>
      </c>
      <c r="H81" s="16">
        <v>717.18</v>
      </c>
      <c r="I81" s="7">
        <v>0.55531208139435839</v>
      </c>
    </row>
    <row r="82" spans="1:9" ht="31.5">
      <c r="A82" s="22" t="s">
        <v>581</v>
      </c>
      <c r="B82" s="23">
        <v>904</v>
      </c>
      <c r="C82" s="24">
        <v>8</v>
      </c>
      <c r="D82" s="24">
        <v>4</v>
      </c>
      <c r="E82" s="25" t="s">
        <v>580</v>
      </c>
      <c r="F82" s="26" t="s">
        <v>225</v>
      </c>
      <c r="G82" s="16">
        <v>1291.49</v>
      </c>
      <c r="H82" s="16">
        <v>717.18</v>
      </c>
      <c r="I82" s="7">
        <v>0.55531208139435839</v>
      </c>
    </row>
    <row r="83" spans="1:9" ht="31.5">
      <c r="A83" s="22" t="s">
        <v>244</v>
      </c>
      <c r="B83" s="23">
        <v>904</v>
      </c>
      <c r="C83" s="24">
        <v>8</v>
      </c>
      <c r="D83" s="24">
        <v>4</v>
      </c>
      <c r="E83" s="25" t="s">
        <v>578</v>
      </c>
      <c r="F83" s="26" t="s">
        <v>225</v>
      </c>
      <c r="G83" s="16">
        <v>1291.49</v>
      </c>
      <c r="H83" s="16">
        <v>717.18</v>
      </c>
      <c r="I83" s="7">
        <v>0.55531208139435839</v>
      </c>
    </row>
    <row r="84" spans="1:9" ht="78" customHeight="1">
      <c r="A84" s="22" t="s">
        <v>243</v>
      </c>
      <c r="B84" s="23">
        <v>904</v>
      </c>
      <c r="C84" s="24">
        <v>8</v>
      </c>
      <c r="D84" s="24">
        <v>4</v>
      </c>
      <c r="E84" s="25" t="s">
        <v>578</v>
      </c>
      <c r="F84" s="26" t="s">
        <v>242</v>
      </c>
      <c r="G84" s="16">
        <v>1288.5899999999999</v>
      </c>
      <c r="H84" s="16">
        <v>717.18</v>
      </c>
      <c r="I84" s="7">
        <v>0.55656182338835469</v>
      </c>
    </row>
    <row r="85" spans="1:9" ht="31.5">
      <c r="A85" s="22" t="s">
        <v>229</v>
      </c>
      <c r="B85" s="23">
        <v>904</v>
      </c>
      <c r="C85" s="24">
        <v>8</v>
      </c>
      <c r="D85" s="24">
        <v>4</v>
      </c>
      <c r="E85" s="25" t="s">
        <v>578</v>
      </c>
      <c r="F85" s="26" t="s">
        <v>226</v>
      </c>
      <c r="G85" s="16">
        <v>2.9</v>
      </c>
      <c r="H85" s="16">
        <v>0</v>
      </c>
      <c r="I85" s="7">
        <v>0</v>
      </c>
    </row>
    <row r="86" spans="1:9" s="38" customFormat="1">
      <c r="A86" s="35" t="s">
        <v>705</v>
      </c>
      <c r="B86" s="36">
        <v>907</v>
      </c>
      <c r="C86" s="37">
        <v>0</v>
      </c>
      <c r="D86" s="37">
        <v>0</v>
      </c>
      <c r="E86" s="31" t="s">
        <v>225</v>
      </c>
      <c r="F86" s="32" t="s">
        <v>225</v>
      </c>
      <c r="G86" s="9">
        <v>700749.24</v>
      </c>
      <c r="H86" s="9">
        <v>388883.41</v>
      </c>
      <c r="I86" s="10">
        <v>0.55495373780212731</v>
      </c>
    </row>
    <row r="87" spans="1:9">
      <c r="A87" s="22" t="s">
        <v>690</v>
      </c>
      <c r="B87" s="23">
        <v>907</v>
      </c>
      <c r="C87" s="24">
        <v>7</v>
      </c>
      <c r="D87" s="24">
        <v>0</v>
      </c>
      <c r="E87" s="25" t="s">
        <v>225</v>
      </c>
      <c r="F87" s="26" t="s">
        <v>225</v>
      </c>
      <c r="G87" s="16">
        <v>685479.84</v>
      </c>
      <c r="H87" s="16">
        <v>386186.08</v>
      </c>
      <c r="I87" s="7">
        <v>0.56338065317865516</v>
      </c>
    </row>
    <row r="88" spans="1:9">
      <c r="A88" s="22" t="s">
        <v>545</v>
      </c>
      <c r="B88" s="23">
        <v>907</v>
      </c>
      <c r="C88" s="24">
        <v>7</v>
      </c>
      <c r="D88" s="24">
        <v>1</v>
      </c>
      <c r="E88" s="25" t="s">
        <v>225</v>
      </c>
      <c r="F88" s="26" t="s">
        <v>225</v>
      </c>
      <c r="G88" s="16">
        <v>203265.67</v>
      </c>
      <c r="H88" s="16">
        <v>105024.11</v>
      </c>
      <c r="I88" s="7">
        <v>0.51668395356677788</v>
      </c>
    </row>
    <row r="89" spans="1:9" ht="47.25">
      <c r="A89" s="22" t="s">
        <v>683</v>
      </c>
      <c r="B89" s="23">
        <v>907</v>
      </c>
      <c r="C89" s="24">
        <v>7</v>
      </c>
      <c r="D89" s="24">
        <v>1</v>
      </c>
      <c r="E89" s="25" t="s">
        <v>682</v>
      </c>
      <c r="F89" s="26" t="s">
        <v>225</v>
      </c>
      <c r="G89" s="16">
        <v>203249.28</v>
      </c>
      <c r="H89" s="16">
        <v>105007.72</v>
      </c>
      <c r="I89" s="7">
        <v>0.5166449790129638</v>
      </c>
    </row>
    <row r="90" spans="1:9" ht="33.6" customHeight="1">
      <c r="A90" s="22" t="s">
        <v>681</v>
      </c>
      <c r="B90" s="23">
        <v>907</v>
      </c>
      <c r="C90" s="24">
        <v>7</v>
      </c>
      <c r="D90" s="24">
        <v>1</v>
      </c>
      <c r="E90" s="25" t="s">
        <v>680</v>
      </c>
      <c r="F90" s="26" t="s">
        <v>225</v>
      </c>
      <c r="G90" s="16">
        <v>203249.28</v>
      </c>
      <c r="H90" s="16">
        <v>105007.72</v>
      </c>
      <c r="I90" s="7">
        <v>0.5166449790129638</v>
      </c>
    </row>
    <row r="91" spans="1:9" ht="31.5">
      <c r="A91" s="22" t="s">
        <v>679</v>
      </c>
      <c r="B91" s="23">
        <v>907</v>
      </c>
      <c r="C91" s="24">
        <v>7</v>
      </c>
      <c r="D91" s="24">
        <v>1</v>
      </c>
      <c r="E91" s="25" t="s">
        <v>678</v>
      </c>
      <c r="F91" s="26" t="s">
        <v>225</v>
      </c>
      <c r="G91" s="16">
        <v>203249.28</v>
      </c>
      <c r="H91" s="16">
        <v>105007.72</v>
      </c>
      <c r="I91" s="7">
        <v>0.5166449790129638</v>
      </c>
    </row>
    <row r="92" spans="1:9" ht="31.5">
      <c r="A92" s="22" t="s">
        <v>639</v>
      </c>
      <c r="B92" s="23">
        <v>907</v>
      </c>
      <c r="C92" s="24">
        <v>7</v>
      </c>
      <c r="D92" s="24">
        <v>1</v>
      </c>
      <c r="E92" s="25" t="s">
        <v>677</v>
      </c>
      <c r="F92" s="26" t="s">
        <v>225</v>
      </c>
      <c r="G92" s="16">
        <v>1148.53</v>
      </c>
      <c r="H92" s="16">
        <v>305.07</v>
      </c>
      <c r="I92" s="7">
        <v>0.26561778969639455</v>
      </c>
    </row>
    <row r="93" spans="1:9" ht="31.5">
      <c r="A93" s="22" t="s">
        <v>229</v>
      </c>
      <c r="B93" s="23">
        <v>907</v>
      </c>
      <c r="C93" s="24">
        <v>7</v>
      </c>
      <c r="D93" s="24">
        <v>1</v>
      </c>
      <c r="E93" s="25" t="s">
        <v>677</v>
      </c>
      <c r="F93" s="26" t="s">
        <v>226</v>
      </c>
      <c r="G93" s="16">
        <v>1148.53</v>
      </c>
      <c r="H93" s="16">
        <v>305.07</v>
      </c>
      <c r="I93" s="7">
        <v>0.26561778969639455</v>
      </c>
    </row>
    <row r="94" spans="1:9" ht="31.5">
      <c r="A94" s="22" t="s">
        <v>618</v>
      </c>
      <c r="B94" s="23">
        <v>907</v>
      </c>
      <c r="C94" s="24">
        <v>7</v>
      </c>
      <c r="D94" s="24">
        <v>1</v>
      </c>
      <c r="E94" s="25" t="s">
        <v>676</v>
      </c>
      <c r="F94" s="26" t="s">
        <v>225</v>
      </c>
      <c r="G94" s="16">
        <v>91.27</v>
      </c>
      <c r="H94" s="16">
        <v>0.16</v>
      </c>
      <c r="I94" s="7">
        <v>1.7530404294949053E-3</v>
      </c>
    </row>
    <row r="95" spans="1:9" ht="31.5">
      <c r="A95" s="22" t="s">
        <v>229</v>
      </c>
      <c r="B95" s="23">
        <v>907</v>
      </c>
      <c r="C95" s="24">
        <v>7</v>
      </c>
      <c r="D95" s="24">
        <v>1</v>
      </c>
      <c r="E95" s="25" t="s">
        <v>676</v>
      </c>
      <c r="F95" s="26" t="s">
        <v>226</v>
      </c>
      <c r="G95" s="16">
        <v>91.27</v>
      </c>
      <c r="H95" s="16">
        <v>0.16</v>
      </c>
      <c r="I95" s="7">
        <v>1.7530404294949053E-3</v>
      </c>
    </row>
    <row r="96" spans="1:9" ht="31.5">
      <c r="A96" s="22" t="s">
        <v>358</v>
      </c>
      <c r="B96" s="23">
        <v>907</v>
      </c>
      <c r="C96" s="24">
        <v>7</v>
      </c>
      <c r="D96" s="24">
        <v>1</v>
      </c>
      <c r="E96" s="25" t="s">
        <v>674</v>
      </c>
      <c r="F96" s="26" t="s">
        <v>225</v>
      </c>
      <c r="G96" s="16">
        <v>31462.080000000002</v>
      </c>
      <c r="H96" s="16">
        <v>17089.73</v>
      </c>
      <c r="I96" s="7">
        <v>0.54318500239017886</v>
      </c>
    </row>
    <row r="97" spans="1:9" ht="78" customHeight="1">
      <c r="A97" s="22" t="s">
        <v>243</v>
      </c>
      <c r="B97" s="23">
        <v>907</v>
      </c>
      <c r="C97" s="24">
        <v>7</v>
      </c>
      <c r="D97" s="24">
        <v>1</v>
      </c>
      <c r="E97" s="25" t="s">
        <v>674</v>
      </c>
      <c r="F97" s="26" t="s">
        <v>242</v>
      </c>
      <c r="G97" s="16">
        <v>4.97</v>
      </c>
      <c r="H97" s="16">
        <v>0</v>
      </c>
      <c r="I97" s="7">
        <v>0</v>
      </c>
    </row>
    <row r="98" spans="1:9" ht="31.5">
      <c r="A98" s="22" t="s">
        <v>229</v>
      </c>
      <c r="B98" s="23">
        <v>907</v>
      </c>
      <c r="C98" s="24">
        <v>7</v>
      </c>
      <c r="D98" s="24">
        <v>1</v>
      </c>
      <c r="E98" s="25" t="s">
        <v>674</v>
      </c>
      <c r="F98" s="26" t="s">
        <v>226</v>
      </c>
      <c r="G98" s="16">
        <v>30769.34</v>
      </c>
      <c r="H98" s="16">
        <v>16904.07</v>
      </c>
      <c r="I98" s="7">
        <v>0.54938032469984732</v>
      </c>
    </row>
    <row r="99" spans="1:9">
      <c r="A99" s="22" t="s">
        <v>236</v>
      </c>
      <c r="B99" s="23">
        <v>907</v>
      </c>
      <c r="C99" s="24">
        <v>7</v>
      </c>
      <c r="D99" s="24">
        <v>1</v>
      </c>
      <c r="E99" s="25" t="s">
        <v>674</v>
      </c>
      <c r="F99" s="26" t="s">
        <v>233</v>
      </c>
      <c r="G99" s="16">
        <v>687.77</v>
      </c>
      <c r="H99" s="16">
        <v>185.66</v>
      </c>
      <c r="I99" s="7">
        <v>0.26994489436875702</v>
      </c>
    </row>
    <row r="100" spans="1:9" ht="78.75">
      <c r="A100" s="22" t="s">
        <v>673</v>
      </c>
      <c r="B100" s="23">
        <v>907</v>
      </c>
      <c r="C100" s="24">
        <v>7</v>
      </c>
      <c r="D100" s="24">
        <v>1</v>
      </c>
      <c r="E100" s="25" t="s">
        <v>672</v>
      </c>
      <c r="F100" s="26" t="s">
        <v>225</v>
      </c>
      <c r="G100" s="16">
        <v>166739.5</v>
      </c>
      <c r="H100" s="16">
        <v>87369.45</v>
      </c>
      <c r="I100" s="7">
        <v>0.52398771736751037</v>
      </c>
    </row>
    <row r="101" spans="1:9" ht="78" customHeight="1">
      <c r="A101" s="22" t="s">
        <v>243</v>
      </c>
      <c r="B101" s="23">
        <v>907</v>
      </c>
      <c r="C101" s="24">
        <v>7</v>
      </c>
      <c r="D101" s="24">
        <v>1</v>
      </c>
      <c r="E101" s="25" t="s">
        <v>672</v>
      </c>
      <c r="F101" s="26" t="s">
        <v>242</v>
      </c>
      <c r="G101" s="16">
        <v>166002</v>
      </c>
      <c r="H101" s="16">
        <v>87217.64</v>
      </c>
      <c r="I101" s="7">
        <v>0.52540113974530422</v>
      </c>
    </row>
    <row r="102" spans="1:9" ht="31.5">
      <c r="A102" s="22" t="s">
        <v>229</v>
      </c>
      <c r="B102" s="23">
        <v>907</v>
      </c>
      <c r="C102" s="24">
        <v>7</v>
      </c>
      <c r="D102" s="24">
        <v>1</v>
      </c>
      <c r="E102" s="25" t="s">
        <v>672</v>
      </c>
      <c r="F102" s="26" t="s">
        <v>226</v>
      </c>
      <c r="G102" s="16">
        <v>737.5</v>
      </c>
      <c r="H102" s="16">
        <v>151.81</v>
      </c>
      <c r="I102" s="7">
        <v>0.20584406779661019</v>
      </c>
    </row>
    <row r="103" spans="1:9" ht="78.75">
      <c r="A103" s="22" t="s">
        <v>648</v>
      </c>
      <c r="B103" s="23">
        <v>907</v>
      </c>
      <c r="C103" s="24">
        <v>7</v>
      </c>
      <c r="D103" s="24">
        <v>1</v>
      </c>
      <c r="E103" s="25" t="s">
        <v>671</v>
      </c>
      <c r="F103" s="26" t="s">
        <v>225</v>
      </c>
      <c r="G103" s="16">
        <v>773.3</v>
      </c>
      <c r="H103" s="16">
        <v>0</v>
      </c>
      <c r="I103" s="7">
        <v>0</v>
      </c>
    </row>
    <row r="104" spans="1:9" ht="31.5">
      <c r="A104" s="22" t="s">
        <v>229</v>
      </c>
      <c r="B104" s="23">
        <v>907</v>
      </c>
      <c r="C104" s="24">
        <v>7</v>
      </c>
      <c r="D104" s="24">
        <v>1</v>
      </c>
      <c r="E104" s="25" t="s">
        <v>671</v>
      </c>
      <c r="F104" s="26" t="s">
        <v>226</v>
      </c>
      <c r="G104" s="16">
        <v>773.3</v>
      </c>
      <c r="H104" s="16">
        <v>0</v>
      </c>
      <c r="I104" s="7">
        <v>0</v>
      </c>
    </row>
    <row r="105" spans="1:9" ht="31.5">
      <c r="A105" s="22" t="s">
        <v>474</v>
      </c>
      <c r="B105" s="23">
        <v>907</v>
      </c>
      <c r="C105" s="24">
        <v>7</v>
      </c>
      <c r="D105" s="24">
        <v>1</v>
      </c>
      <c r="E105" s="25" t="s">
        <v>670</v>
      </c>
      <c r="F105" s="26" t="s">
        <v>225</v>
      </c>
      <c r="G105" s="16">
        <v>3034.6</v>
      </c>
      <c r="H105" s="16">
        <v>243.31</v>
      </c>
      <c r="I105" s="7">
        <v>8.0178606735648847E-2</v>
      </c>
    </row>
    <row r="106" spans="1:9" ht="31.5">
      <c r="A106" s="22" t="s">
        <v>229</v>
      </c>
      <c r="B106" s="23">
        <v>907</v>
      </c>
      <c r="C106" s="24">
        <v>7</v>
      </c>
      <c r="D106" s="24">
        <v>1</v>
      </c>
      <c r="E106" s="25" t="s">
        <v>670</v>
      </c>
      <c r="F106" s="26" t="s">
        <v>226</v>
      </c>
      <c r="G106" s="16">
        <v>3034.6</v>
      </c>
      <c r="H106" s="16">
        <v>243.31</v>
      </c>
      <c r="I106" s="7">
        <v>8.0178606735648847E-2</v>
      </c>
    </row>
    <row r="107" spans="1:9" ht="63" customHeight="1">
      <c r="A107" s="22" t="s">
        <v>577</v>
      </c>
      <c r="B107" s="23">
        <v>907</v>
      </c>
      <c r="C107" s="24">
        <v>7</v>
      </c>
      <c r="D107" s="24">
        <v>1</v>
      </c>
      <c r="E107" s="25" t="s">
        <v>576</v>
      </c>
      <c r="F107" s="26" t="s">
        <v>225</v>
      </c>
      <c r="G107" s="16">
        <v>16.39</v>
      </c>
      <c r="H107" s="16">
        <v>16.39</v>
      </c>
      <c r="I107" s="7">
        <v>1</v>
      </c>
    </row>
    <row r="108" spans="1:9" ht="78.75">
      <c r="A108" s="22" t="s">
        <v>549</v>
      </c>
      <c r="B108" s="23">
        <v>907</v>
      </c>
      <c r="C108" s="24">
        <v>7</v>
      </c>
      <c r="D108" s="24">
        <v>1</v>
      </c>
      <c r="E108" s="25" t="s">
        <v>548</v>
      </c>
      <c r="F108" s="26" t="s">
        <v>225</v>
      </c>
      <c r="G108" s="16">
        <v>16.39</v>
      </c>
      <c r="H108" s="16">
        <v>16.39</v>
      </c>
      <c r="I108" s="7">
        <v>1</v>
      </c>
    </row>
    <row r="109" spans="1:9" ht="46.9" customHeight="1">
      <c r="A109" s="22" t="s">
        <v>547</v>
      </c>
      <c r="B109" s="23">
        <v>907</v>
      </c>
      <c r="C109" s="24">
        <v>7</v>
      </c>
      <c r="D109" s="24">
        <v>1</v>
      </c>
      <c r="E109" s="25" t="s">
        <v>546</v>
      </c>
      <c r="F109" s="26" t="s">
        <v>225</v>
      </c>
      <c r="G109" s="16">
        <v>16.39</v>
      </c>
      <c r="H109" s="16">
        <v>16.39</v>
      </c>
      <c r="I109" s="7">
        <v>1</v>
      </c>
    </row>
    <row r="110" spans="1:9" ht="78.75">
      <c r="A110" s="22" t="s">
        <v>541</v>
      </c>
      <c r="B110" s="23">
        <v>907</v>
      </c>
      <c r="C110" s="24">
        <v>7</v>
      </c>
      <c r="D110" s="24">
        <v>1</v>
      </c>
      <c r="E110" s="25" t="s">
        <v>544</v>
      </c>
      <c r="F110" s="26" t="s">
        <v>225</v>
      </c>
      <c r="G110" s="16">
        <v>16.39</v>
      </c>
      <c r="H110" s="16">
        <v>16.39</v>
      </c>
      <c r="I110" s="7">
        <v>1</v>
      </c>
    </row>
    <row r="111" spans="1:9" ht="31.5">
      <c r="A111" s="22" t="s">
        <v>229</v>
      </c>
      <c r="B111" s="23">
        <v>907</v>
      </c>
      <c r="C111" s="24">
        <v>7</v>
      </c>
      <c r="D111" s="24">
        <v>1</v>
      </c>
      <c r="E111" s="25" t="s">
        <v>544</v>
      </c>
      <c r="F111" s="26" t="s">
        <v>226</v>
      </c>
      <c r="G111" s="16">
        <v>16.39</v>
      </c>
      <c r="H111" s="16">
        <v>16.39</v>
      </c>
      <c r="I111" s="7">
        <v>1</v>
      </c>
    </row>
    <row r="112" spans="1:9">
      <c r="A112" s="22" t="s">
        <v>285</v>
      </c>
      <c r="B112" s="23">
        <v>907</v>
      </c>
      <c r="C112" s="24">
        <v>7</v>
      </c>
      <c r="D112" s="24">
        <v>2</v>
      </c>
      <c r="E112" s="25" t="s">
        <v>225</v>
      </c>
      <c r="F112" s="26" t="s">
        <v>225</v>
      </c>
      <c r="G112" s="16">
        <v>426106.01</v>
      </c>
      <c r="H112" s="16">
        <v>252576.02</v>
      </c>
      <c r="I112" s="7">
        <v>0.59275394871806664</v>
      </c>
    </row>
    <row r="113" spans="1:9" ht="47.25">
      <c r="A113" s="22" t="s">
        <v>683</v>
      </c>
      <c r="B113" s="23">
        <v>907</v>
      </c>
      <c r="C113" s="24">
        <v>7</v>
      </c>
      <c r="D113" s="24">
        <v>2</v>
      </c>
      <c r="E113" s="25" t="s">
        <v>682</v>
      </c>
      <c r="F113" s="26" t="s">
        <v>225</v>
      </c>
      <c r="G113" s="16">
        <v>426051.13</v>
      </c>
      <c r="H113" s="16">
        <v>252576.02</v>
      </c>
      <c r="I113" s="7">
        <v>0.5928303018466351</v>
      </c>
    </row>
    <row r="114" spans="1:9" ht="32.450000000000003" customHeight="1">
      <c r="A114" s="22" t="s">
        <v>681</v>
      </c>
      <c r="B114" s="23">
        <v>907</v>
      </c>
      <c r="C114" s="24">
        <v>7</v>
      </c>
      <c r="D114" s="24">
        <v>2</v>
      </c>
      <c r="E114" s="25" t="s">
        <v>680</v>
      </c>
      <c r="F114" s="26" t="s">
        <v>225</v>
      </c>
      <c r="G114" s="16">
        <v>426042.13</v>
      </c>
      <c r="H114" s="16">
        <v>252571.02</v>
      </c>
      <c r="I114" s="7">
        <v>0.59283108926340211</v>
      </c>
    </row>
    <row r="115" spans="1:9" ht="31.5">
      <c r="A115" s="22" t="s">
        <v>669</v>
      </c>
      <c r="B115" s="23">
        <v>907</v>
      </c>
      <c r="C115" s="24">
        <v>7</v>
      </c>
      <c r="D115" s="24">
        <v>2</v>
      </c>
      <c r="E115" s="25" t="s">
        <v>668</v>
      </c>
      <c r="F115" s="26" t="s">
        <v>225</v>
      </c>
      <c r="G115" s="16">
        <v>426042.13</v>
      </c>
      <c r="H115" s="16">
        <v>252571.02</v>
      </c>
      <c r="I115" s="7">
        <v>0.59283108926340211</v>
      </c>
    </row>
    <row r="116" spans="1:9" ht="31.5">
      <c r="A116" s="22" t="s">
        <v>639</v>
      </c>
      <c r="B116" s="23">
        <v>907</v>
      </c>
      <c r="C116" s="24">
        <v>7</v>
      </c>
      <c r="D116" s="24">
        <v>2</v>
      </c>
      <c r="E116" s="25" t="s">
        <v>667</v>
      </c>
      <c r="F116" s="26" t="s">
        <v>225</v>
      </c>
      <c r="G116" s="16">
        <v>2218.7800000000002</v>
      </c>
      <c r="H116" s="16">
        <v>763.69</v>
      </c>
      <c r="I116" s="7">
        <v>0.34419365597310231</v>
      </c>
    </row>
    <row r="117" spans="1:9" ht="31.5">
      <c r="A117" s="22" t="s">
        <v>229</v>
      </c>
      <c r="B117" s="23">
        <v>907</v>
      </c>
      <c r="C117" s="24">
        <v>7</v>
      </c>
      <c r="D117" s="24">
        <v>2</v>
      </c>
      <c r="E117" s="25" t="s">
        <v>667</v>
      </c>
      <c r="F117" s="26" t="s">
        <v>226</v>
      </c>
      <c r="G117" s="16">
        <v>2218.7800000000002</v>
      </c>
      <c r="H117" s="16">
        <v>763.69</v>
      </c>
      <c r="I117" s="7">
        <v>0.34419365597310231</v>
      </c>
    </row>
    <row r="118" spans="1:9" ht="31.5">
      <c r="A118" s="22" t="s">
        <v>666</v>
      </c>
      <c r="B118" s="23">
        <v>907</v>
      </c>
      <c r="C118" s="24">
        <v>7</v>
      </c>
      <c r="D118" s="24">
        <v>2</v>
      </c>
      <c r="E118" s="25" t="s">
        <v>665</v>
      </c>
      <c r="F118" s="26" t="s">
        <v>225</v>
      </c>
      <c r="G118" s="16">
        <v>2393.9499999999998</v>
      </c>
      <c r="H118" s="16">
        <v>411.55</v>
      </c>
      <c r="I118" s="7">
        <v>0.17191252950145158</v>
      </c>
    </row>
    <row r="119" spans="1:9" ht="31.5">
      <c r="A119" s="22" t="s">
        <v>229</v>
      </c>
      <c r="B119" s="23">
        <v>907</v>
      </c>
      <c r="C119" s="24">
        <v>7</v>
      </c>
      <c r="D119" s="24">
        <v>2</v>
      </c>
      <c r="E119" s="25" t="s">
        <v>665</v>
      </c>
      <c r="F119" s="26" t="s">
        <v>226</v>
      </c>
      <c r="G119" s="16">
        <v>2393.9499999999998</v>
      </c>
      <c r="H119" s="16">
        <v>411.55</v>
      </c>
      <c r="I119" s="7">
        <v>0.17191252950145158</v>
      </c>
    </row>
    <row r="120" spans="1:9" ht="31.5">
      <c r="A120" s="22" t="s">
        <v>618</v>
      </c>
      <c r="B120" s="23">
        <v>907</v>
      </c>
      <c r="C120" s="24">
        <v>7</v>
      </c>
      <c r="D120" s="24">
        <v>2</v>
      </c>
      <c r="E120" s="25" t="s">
        <v>664</v>
      </c>
      <c r="F120" s="26" t="s">
        <v>225</v>
      </c>
      <c r="G120" s="16">
        <v>220.61</v>
      </c>
      <c r="H120" s="16">
        <v>24.12</v>
      </c>
      <c r="I120" s="7">
        <v>0.10933321245637097</v>
      </c>
    </row>
    <row r="121" spans="1:9" ht="31.5">
      <c r="A121" s="22" t="s">
        <v>229</v>
      </c>
      <c r="B121" s="23">
        <v>907</v>
      </c>
      <c r="C121" s="24">
        <v>7</v>
      </c>
      <c r="D121" s="24">
        <v>2</v>
      </c>
      <c r="E121" s="25" t="s">
        <v>664</v>
      </c>
      <c r="F121" s="26" t="s">
        <v>226</v>
      </c>
      <c r="G121" s="16">
        <v>220.61</v>
      </c>
      <c r="H121" s="16">
        <v>24.12</v>
      </c>
      <c r="I121" s="7">
        <v>0.10933321245637097</v>
      </c>
    </row>
    <row r="122" spans="1:9" ht="47.25">
      <c r="A122" s="22" t="s">
        <v>663</v>
      </c>
      <c r="B122" s="23">
        <v>907</v>
      </c>
      <c r="C122" s="24">
        <v>7</v>
      </c>
      <c r="D122" s="24">
        <v>2</v>
      </c>
      <c r="E122" s="25" t="s">
        <v>662</v>
      </c>
      <c r="F122" s="26" t="s">
        <v>225</v>
      </c>
      <c r="G122" s="16">
        <v>7901.3</v>
      </c>
      <c r="H122" s="16">
        <v>3608.76</v>
      </c>
      <c r="I122" s="7">
        <v>0.45672990520547252</v>
      </c>
    </row>
    <row r="123" spans="1:9" ht="31.5">
      <c r="A123" s="22" t="s">
        <v>229</v>
      </c>
      <c r="B123" s="23">
        <v>907</v>
      </c>
      <c r="C123" s="24">
        <v>7</v>
      </c>
      <c r="D123" s="24">
        <v>2</v>
      </c>
      <c r="E123" s="25" t="s">
        <v>662</v>
      </c>
      <c r="F123" s="26" t="s">
        <v>226</v>
      </c>
      <c r="G123" s="16">
        <v>7901.3</v>
      </c>
      <c r="H123" s="16">
        <v>3608.76</v>
      </c>
      <c r="I123" s="7">
        <v>0.45672990520547252</v>
      </c>
    </row>
    <row r="124" spans="1:9" ht="31.5">
      <c r="A124" s="22" t="s">
        <v>661</v>
      </c>
      <c r="B124" s="23">
        <v>907</v>
      </c>
      <c r="C124" s="24">
        <v>7</v>
      </c>
      <c r="D124" s="24">
        <v>2</v>
      </c>
      <c r="E124" s="25" t="s">
        <v>660</v>
      </c>
      <c r="F124" s="26" t="s">
        <v>225</v>
      </c>
      <c r="G124" s="16">
        <v>100</v>
      </c>
      <c r="H124" s="16">
        <v>0</v>
      </c>
      <c r="I124" s="7">
        <v>0</v>
      </c>
    </row>
    <row r="125" spans="1:9" ht="78" customHeight="1">
      <c r="A125" s="22" t="s">
        <v>243</v>
      </c>
      <c r="B125" s="23">
        <v>907</v>
      </c>
      <c r="C125" s="24">
        <v>7</v>
      </c>
      <c r="D125" s="24">
        <v>2</v>
      </c>
      <c r="E125" s="25" t="s">
        <v>660</v>
      </c>
      <c r="F125" s="26" t="s">
        <v>242</v>
      </c>
      <c r="G125" s="16">
        <v>100</v>
      </c>
      <c r="H125" s="16">
        <v>0</v>
      </c>
      <c r="I125" s="7">
        <v>0</v>
      </c>
    </row>
    <row r="126" spans="1:9" ht="31.5">
      <c r="A126" s="22" t="s">
        <v>659</v>
      </c>
      <c r="B126" s="23">
        <v>907</v>
      </c>
      <c r="C126" s="24">
        <v>7</v>
      </c>
      <c r="D126" s="24">
        <v>2</v>
      </c>
      <c r="E126" s="25" t="s">
        <v>658</v>
      </c>
      <c r="F126" s="26" t="s">
        <v>225</v>
      </c>
      <c r="G126" s="16">
        <v>15</v>
      </c>
      <c r="H126" s="16">
        <v>0</v>
      </c>
      <c r="I126" s="7">
        <v>0</v>
      </c>
    </row>
    <row r="127" spans="1:9" ht="31.5">
      <c r="A127" s="22" t="s">
        <v>229</v>
      </c>
      <c r="B127" s="23">
        <v>907</v>
      </c>
      <c r="C127" s="24">
        <v>7</v>
      </c>
      <c r="D127" s="24">
        <v>2</v>
      </c>
      <c r="E127" s="25" t="s">
        <v>658</v>
      </c>
      <c r="F127" s="26" t="s">
        <v>226</v>
      </c>
      <c r="G127" s="16">
        <v>15</v>
      </c>
      <c r="H127" s="16">
        <v>0</v>
      </c>
      <c r="I127" s="7">
        <v>0</v>
      </c>
    </row>
    <row r="128" spans="1:9" ht="31.5">
      <c r="A128" s="22" t="s">
        <v>657</v>
      </c>
      <c r="B128" s="23">
        <v>907</v>
      </c>
      <c r="C128" s="24">
        <v>7</v>
      </c>
      <c r="D128" s="24">
        <v>2</v>
      </c>
      <c r="E128" s="25" t="s">
        <v>656</v>
      </c>
      <c r="F128" s="26" t="s">
        <v>225</v>
      </c>
      <c r="G128" s="16">
        <v>227.5</v>
      </c>
      <c r="H128" s="16">
        <v>227.5</v>
      </c>
      <c r="I128" s="7">
        <v>1</v>
      </c>
    </row>
    <row r="129" spans="1:9" ht="31.5">
      <c r="A129" s="22" t="s">
        <v>229</v>
      </c>
      <c r="B129" s="23">
        <v>907</v>
      </c>
      <c r="C129" s="24">
        <v>7</v>
      </c>
      <c r="D129" s="24">
        <v>2</v>
      </c>
      <c r="E129" s="25" t="s">
        <v>656</v>
      </c>
      <c r="F129" s="26" t="s">
        <v>226</v>
      </c>
      <c r="G129" s="16">
        <v>227.5</v>
      </c>
      <c r="H129" s="16">
        <v>227.5</v>
      </c>
      <c r="I129" s="7">
        <v>1</v>
      </c>
    </row>
    <row r="130" spans="1:9" ht="31.5">
      <c r="A130" s="22" t="s">
        <v>358</v>
      </c>
      <c r="B130" s="23">
        <v>907</v>
      </c>
      <c r="C130" s="24">
        <v>7</v>
      </c>
      <c r="D130" s="24">
        <v>2</v>
      </c>
      <c r="E130" s="25" t="s">
        <v>654</v>
      </c>
      <c r="F130" s="26" t="s">
        <v>225</v>
      </c>
      <c r="G130" s="16">
        <v>30685.5</v>
      </c>
      <c r="H130" s="16">
        <v>16143.39</v>
      </c>
      <c r="I130" s="7">
        <v>0.52609180231705521</v>
      </c>
    </row>
    <row r="131" spans="1:9" ht="78" customHeight="1">
      <c r="A131" s="22" t="s">
        <v>243</v>
      </c>
      <c r="B131" s="23">
        <v>907</v>
      </c>
      <c r="C131" s="24">
        <v>7</v>
      </c>
      <c r="D131" s="24">
        <v>2</v>
      </c>
      <c r="E131" s="25" t="s">
        <v>654</v>
      </c>
      <c r="F131" s="26" t="s">
        <v>242</v>
      </c>
      <c r="G131" s="16">
        <v>44.31</v>
      </c>
      <c r="H131" s="16">
        <v>28.98</v>
      </c>
      <c r="I131" s="7">
        <v>0.65402843601895733</v>
      </c>
    </row>
    <row r="132" spans="1:9" ht="31.5">
      <c r="A132" s="22" t="s">
        <v>229</v>
      </c>
      <c r="B132" s="23">
        <v>907</v>
      </c>
      <c r="C132" s="24">
        <v>7</v>
      </c>
      <c r="D132" s="24">
        <v>2</v>
      </c>
      <c r="E132" s="25" t="s">
        <v>654</v>
      </c>
      <c r="F132" s="26" t="s">
        <v>226</v>
      </c>
      <c r="G132" s="16">
        <v>28351.39</v>
      </c>
      <c r="H132" s="16">
        <v>15498.01</v>
      </c>
      <c r="I132" s="7">
        <v>0.54664021764012283</v>
      </c>
    </row>
    <row r="133" spans="1:9">
      <c r="A133" s="22" t="s">
        <v>236</v>
      </c>
      <c r="B133" s="23">
        <v>907</v>
      </c>
      <c r="C133" s="24">
        <v>7</v>
      </c>
      <c r="D133" s="24">
        <v>2</v>
      </c>
      <c r="E133" s="25" t="s">
        <v>654</v>
      </c>
      <c r="F133" s="26" t="s">
        <v>233</v>
      </c>
      <c r="G133" s="16">
        <v>2289.8000000000002</v>
      </c>
      <c r="H133" s="16">
        <v>616.4</v>
      </c>
      <c r="I133" s="7">
        <v>0.26919381605380377</v>
      </c>
    </row>
    <row r="134" spans="1:9" ht="126">
      <c r="A134" s="22" t="s">
        <v>653</v>
      </c>
      <c r="B134" s="23">
        <v>907</v>
      </c>
      <c r="C134" s="24">
        <v>7</v>
      </c>
      <c r="D134" s="24">
        <v>2</v>
      </c>
      <c r="E134" s="25" t="s">
        <v>652</v>
      </c>
      <c r="F134" s="26" t="s">
        <v>225</v>
      </c>
      <c r="G134" s="16">
        <v>379621.5</v>
      </c>
      <c r="H134" s="16">
        <v>231216.31</v>
      </c>
      <c r="I134" s="7">
        <v>0.60907064009809775</v>
      </c>
    </row>
    <row r="135" spans="1:9" ht="78" customHeight="1">
      <c r="A135" s="22" t="s">
        <v>243</v>
      </c>
      <c r="B135" s="23">
        <v>907</v>
      </c>
      <c r="C135" s="24">
        <v>7</v>
      </c>
      <c r="D135" s="24">
        <v>2</v>
      </c>
      <c r="E135" s="25" t="s">
        <v>652</v>
      </c>
      <c r="F135" s="26" t="s">
        <v>242</v>
      </c>
      <c r="G135" s="16">
        <v>373498.5</v>
      </c>
      <c r="H135" s="16">
        <v>227309.03</v>
      </c>
      <c r="I135" s="7">
        <v>0.60859422460866641</v>
      </c>
    </row>
    <row r="136" spans="1:9" ht="31.5">
      <c r="A136" s="22" t="s">
        <v>229</v>
      </c>
      <c r="B136" s="23">
        <v>907</v>
      </c>
      <c r="C136" s="24">
        <v>7</v>
      </c>
      <c r="D136" s="24">
        <v>2</v>
      </c>
      <c r="E136" s="25" t="s">
        <v>652</v>
      </c>
      <c r="F136" s="26" t="s">
        <v>226</v>
      </c>
      <c r="G136" s="16">
        <v>6123</v>
      </c>
      <c r="H136" s="16">
        <v>3907.28</v>
      </c>
      <c r="I136" s="7">
        <v>0.63813163481953294</v>
      </c>
    </row>
    <row r="137" spans="1:9" ht="78.75">
      <c r="A137" s="22" t="s">
        <v>648</v>
      </c>
      <c r="B137" s="23">
        <v>907</v>
      </c>
      <c r="C137" s="24">
        <v>7</v>
      </c>
      <c r="D137" s="24">
        <v>2</v>
      </c>
      <c r="E137" s="25" t="s">
        <v>647</v>
      </c>
      <c r="F137" s="26" t="s">
        <v>225</v>
      </c>
      <c r="G137" s="16">
        <v>665.1</v>
      </c>
      <c r="H137" s="16">
        <v>0</v>
      </c>
      <c r="I137" s="7">
        <v>0</v>
      </c>
    </row>
    <row r="138" spans="1:9" ht="31.5">
      <c r="A138" s="22" t="s">
        <v>229</v>
      </c>
      <c r="B138" s="23">
        <v>907</v>
      </c>
      <c r="C138" s="24">
        <v>7</v>
      </c>
      <c r="D138" s="24">
        <v>2</v>
      </c>
      <c r="E138" s="25" t="s">
        <v>647</v>
      </c>
      <c r="F138" s="26" t="s">
        <v>226</v>
      </c>
      <c r="G138" s="16">
        <v>665.1</v>
      </c>
      <c r="H138" s="16">
        <v>0</v>
      </c>
      <c r="I138" s="7">
        <v>0</v>
      </c>
    </row>
    <row r="139" spans="1:9" ht="31.5">
      <c r="A139" s="22" t="s">
        <v>474</v>
      </c>
      <c r="B139" s="23">
        <v>907</v>
      </c>
      <c r="C139" s="24">
        <v>7</v>
      </c>
      <c r="D139" s="24">
        <v>2</v>
      </c>
      <c r="E139" s="25" t="s">
        <v>646</v>
      </c>
      <c r="F139" s="26" t="s">
        <v>225</v>
      </c>
      <c r="G139" s="16">
        <v>1777.89</v>
      </c>
      <c r="H139" s="16">
        <v>175.69</v>
      </c>
      <c r="I139" s="7">
        <v>9.8819387026193958E-2</v>
      </c>
    </row>
    <row r="140" spans="1:9" ht="31.5">
      <c r="A140" s="22" t="s">
        <v>229</v>
      </c>
      <c r="B140" s="23">
        <v>907</v>
      </c>
      <c r="C140" s="24">
        <v>7</v>
      </c>
      <c r="D140" s="24">
        <v>2</v>
      </c>
      <c r="E140" s="25" t="s">
        <v>646</v>
      </c>
      <c r="F140" s="26" t="s">
        <v>226</v>
      </c>
      <c r="G140" s="16">
        <v>1777.89</v>
      </c>
      <c r="H140" s="16">
        <v>175.69</v>
      </c>
      <c r="I140" s="7">
        <v>9.8819387026193958E-2</v>
      </c>
    </row>
    <row r="141" spans="1:9" ht="63">
      <c r="A141" s="22" t="s">
        <v>645</v>
      </c>
      <c r="B141" s="23">
        <v>907</v>
      </c>
      <c r="C141" s="24">
        <v>7</v>
      </c>
      <c r="D141" s="24">
        <v>2</v>
      </c>
      <c r="E141" s="25" t="s">
        <v>644</v>
      </c>
      <c r="F141" s="26" t="s">
        <v>225</v>
      </c>
      <c r="G141" s="16">
        <v>30</v>
      </c>
      <c r="H141" s="16">
        <v>0</v>
      </c>
      <c r="I141" s="7">
        <v>0</v>
      </c>
    </row>
    <row r="142" spans="1:9" ht="31.5">
      <c r="A142" s="22" t="s">
        <v>229</v>
      </c>
      <c r="B142" s="23">
        <v>907</v>
      </c>
      <c r="C142" s="24">
        <v>7</v>
      </c>
      <c r="D142" s="24">
        <v>2</v>
      </c>
      <c r="E142" s="25" t="s">
        <v>644</v>
      </c>
      <c r="F142" s="26" t="s">
        <v>226</v>
      </c>
      <c r="G142" s="16">
        <v>30</v>
      </c>
      <c r="H142" s="16">
        <v>0</v>
      </c>
      <c r="I142" s="7">
        <v>0</v>
      </c>
    </row>
    <row r="143" spans="1:9" ht="63">
      <c r="A143" s="22" t="s">
        <v>643</v>
      </c>
      <c r="B143" s="23">
        <v>907</v>
      </c>
      <c r="C143" s="24">
        <v>7</v>
      </c>
      <c r="D143" s="24">
        <v>2</v>
      </c>
      <c r="E143" s="25" t="s">
        <v>642</v>
      </c>
      <c r="F143" s="26" t="s">
        <v>225</v>
      </c>
      <c r="G143" s="16">
        <v>185</v>
      </c>
      <c r="H143" s="16">
        <v>0</v>
      </c>
      <c r="I143" s="7">
        <v>0</v>
      </c>
    </row>
    <row r="144" spans="1:9" ht="31.5">
      <c r="A144" s="22" t="s">
        <v>229</v>
      </c>
      <c r="B144" s="23">
        <v>907</v>
      </c>
      <c r="C144" s="24">
        <v>7</v>
      </c>
      <c r="D144" s="24">
        <v>2</v>
      </c>
      <c r="E144" s="25" t="s">
        <v>642</v>
      </c>
      <c r="F144" s="26" t="s">
        <v>226</v>
      </c>
      <c r="G144" s="16">
        <v>185</v>
      </c>
      <c r="H144" s="16">
        <v>0</v>
      </c>
      <c r="I144" s="7">
        <v>0</v>
      </c>
    </row>
    <row r="145" spans="1:9" ht="63">
      <c r="A145" s="22" t="s">
        <v>634</v>
      </c>
      <c r="B145" s="23">
        <v>907</v>
      </c>
      <c r="C145" s="24">
        <v>7</v>
      </c>
      <c r="D145" s="24">
        <v>2</v>
      </c>
      <c r="E145" s="25" t="s">
        <v>633</v>
      </c>
      <c r="F145" s="26" t="s">
        <v>225</v>
      </c>
      <c r="G145" s="16">
        <v>9</v>
      </c>
      <c r="H145" s="16">
        <v>5</v>
      </c>
      <c r="I145" s="7">
        <v>0.55555555555555558</v>
      </c>
    </row>
    <row r="146" spans="1:9" ht="47.25">
      <c r="A146" s="22" t="s">
        <v>624</v>
      </c>
      <c r="B146" s="23">
        <v>907</v>
      </c>
      <c r="C146" s="24">
        <v>7</v>
      </c>
      <c r="D146" s="24">
        <v>2</v>
      </c>
      <c r="E146" s="25" t="s">
        <v>623</v>
      </c>
      <c r="F146" s="26" t="s">
        <v>225</v>
      </c>
      <c r="G146" s="16">
        <v>9</v>
      </c>
      <c r="H146" s="16">
        <v>5</v>
      </c>
      <c r="I146" s="7">
        <v>0.55555555555555558</v>
      </c>
    </row>
    <row r="147" spans="1:9" ht="78.75">
      <c r="A147" s="22" t="s">
        <v>622</v>
      </c>
      <c r="B147" s="23">
        <v>907</v>
      </c>
      <c r="C147" s="24">
        <v>7</v>
      </c>
      <c r="D147" s="24">
        <v>2</v>
      </c>
      <c r="E147" s="25" t="s">
        <v>621</v>
      </c>
      <c r="F147" s="26" t="s">
        <v>225</v>
      </c>
      <c r="G147" s="16">
        <v>9</v>
      </c>
      <c r="H147" s="16">
        <v>5</v>
      </c>
      <c r="I147" s="7">
        <v>0.55555555555555558</v>
      </c>
    </row>
    <row r="148" spans="1:9" ht="31.5">
      <c r="A148" s="22" t="s">
        <v>303</v>
      </c>
      <c r="B148" s="23">
        <v>907</v>
      </c>
      <c r="C148" s="24">
        <v>7</v>
      </c>
      <c r="D148" s="24">
        <v>2</v>
      </c>
      <c r="E148" s="25" t="s">
        <v>621</v>
      </c>
      <c r="F148" s="26" t="s">
        <v>301</v>
      </c>
      <c r="G148" s="16">
        <v>9</v>
      </c>
      <c r="H148" s="16">
        <v>5</v>
      </c>
      <c r="I148" s="7">
        <v>0.55555555555555558</v>
      </c>
    </row>
    <row r="149" spans="1:9" ht="61.15" customHeight="1">
      <c r="A149" s="22" t="s">
        <v>577</v>
      </c>
      <c r="B149" s="23">
        <v>907</v>
      </c>
      <c r="C149" s="24">
        <v>7</v>
      </c>
      <c r="D149" s="24">
        <v>2</v>
      </c>
      <c r="E149" s="25" t="s">
        <v>576</v>
      </c>
      <c r="F149" s="26" t="s">
        <v>225</v>
      </c>
      <c r="G149" s="16">
        <v>4.88</v>
      </c>
      <c r="H149" s="16">
        <v>0</v>
      </c>
      <c r="I149" s="7">
        <v>0</v>
      </c>
    </row>
    <row r="150" spans="1:9" ht="78.75">
      <c r="A150" s="22" t="s">
        <v>549</v>
      </c>
      <c r="B150" s="23">
        <v>907</v>
      </c>
      <c r="C150" s="24">
        <v>7</v>
      </c>
      <c r="D150" s="24">
        <v>2</v>
      </c>
      <c r="E150" s="25" t="s">
        <v>548</v>
      </c>
      <c r="F150" s="26" t="s">
        <v>225</v>
      </c>
      <c r="G150" s="16">
        <v>4.88</v>
      </c>
      <c r="H150" s="16">
        <v>0</v>
      </c>
      <c r="I150" s="7">
        <v>0</v>
      </c>
    </row>
    <row r="151" spans="1:9" ht="45.6" customHeight="1">
      <c r="A151" s="22" t="s">
        <v>547</v>
      </c>
      <c r="B151" s="23">
        <v>907</v>
      </c>
      <c r="C151" s="24">
        <v>7</v>
      </c>
      <c r="D151" s="24">
        <v>2</v>
      </c>
      <c r="E151" s="25" t="s">
        <v>546</v>
      </c>
      <c r="F151" s="26" t="s">
        <v>225</v>
      </c>
      <c r="G151" s="16">
        <v>4.88</v>
      </c>
      <c r="H151" s="16">
        <v>0</v>
      </c>
      <c r="I151" s="7">
        <v>0</v>
      </c>
    </row>
    <row r="152" spans="1:9" ht="78.75">
      <c r="A152" s="22" t="s">
        <v>541</v>
      </c>
      <c r="B152" s="23">
        <v>907</v>
      </c>
      <c r="C152" s="24">
        <v>7</v>
      </c>
      <c r="D152" s="24">
        <v>2</v>
      </c>
      <c r="E152" s="25" t="s">
        <v>544</v>
      </c>
      <c r="F152" s="26" t="s">
        <v>225</v>
      </c>
      <c r="G152" s="16">
        <v>4.88</v>
      </c>
      <c r="H152" s="16">
        <v>0</v>
      </c>
      <c r="I152" s="7">
        <v>0</v>
      </c>
    </row>
    <row r="153" spans="1:9" ht="31.5">
      <c r="A153" s="22" t="s">
        <v>229</v>
      </c>
      <c r="B153" s="23">
        <v>907</v>
      </c>
      <c r="C153" s="24">
        <v>7</v>
      </c>
      <c r="D153" s="24">
        <v>2</v>
      </c>
      <c r="E153" s="25" t="s">
        <v>544</v>
      </c>
      <c r="F153" s="26" t="s">
        <v>226</v>
      </c>
      <c r="G153" s="16">
        <v>4.88</v>
      </c>
      <c r="H153" s="16">
        <v>0</v>
      </c>
      <c r="I153" s="7">
        <v>0</v>
      </c>
    </row>
    <row r="154" spans="1:9" ht="45.6" customHeight="1">
      <c r="A154" s="22" t="s">
        <v>297</v>
      </c>
      <c r="B154" s="23">
        <v>907</v>
      </c>
      <c r="C154" s="24">
        <v>7</v>
      </c>
      <c r="D154" s="24">
        <v>2</v>
      </c>
      <c r="E154" s="25" t="s">
        <v>296</v>
      </c>
      <c r="F154" s="26" t="s">
        <v>225</v>
      </c>
      <c r="G154" s="16">
        <v>50</v>
      </c>
      <c r="H154" s="16">
        <v>0</v>
      </c>
      <c r="I154" s="7">
        <v>0</v>
      </c>
    </row>
    <row r="155" spans="1:9" ht="78.75">
      <c r="A155" s="22" t="s">
        <v>295</v>
      </c>
      <c r="B155" s="23">
        <v>907</v>
      </c>
      <c r="C155" s="24">
        <v>7</v>
      </c>
      <c r="D155" s="24">
        <v>2</v>
      </c>
      <c r="E155" s="25" t="s">
        <v>294</v>
      </c>
      <c r="F155" s="26" t="s">
        <v>225</v>
      </c>
      <c r="G155" s="16">
        <v>50</v>
      </c>
      <c r="H155" s="16">
        <v>0</v>
      </c>
      <c r="I155" s="7">
        <v>0</v>
      </c>
    </row>
    <row r="156" spans="1:9" ht="78.75">
      <c r="A156" s="22" t="s">
        <v>293</v>
      </c>
      <c r="B156" s="23">
        <v>907</v>
      </c>
      <c r="C156" s="24">
        <v>7</v>
      </c>
      <c r="D156" s="24">
        <v>2</v>
      </c>
      <c r="E156" s="25" t="s">
        <v>292</v>
      </c>
      <c r="F156" s="26" t="s">
        <v>225</v>
      </c>
      <c r="G156" s="16">
        <v>50</v>
      </c>
      <c r="H156" s="16">
        <v>0</v>
      </c>
      <c r="I156" s="7">
        <v>0</v>
      </c>
    </row>
    <row r="157" spans="1:9" ht="47.25">
      <c r="A157" s="22" t="s">
        <v>286</v>
      </c>
      <c r="B157" s="23">
        <v>907</v>
      </c>
      <c r="C157" s="24">
        <v>7</v>
      </c>
      <c r="D157" s="24">
        <v>2</v>
      </c>
      <c r="E157" s="25" t="s">
        <v>283</v>
      </c>
      <c r="F157" s="26" t="s">
        <v>225</v>
      </c>
      <c r="G157" s="16">
        <v>50</v>
      </c>
      <c r="H157" s="16">
        <v>0</v>
      </c>
      <c r="I157" s="7">
        <v>0</v>
      </c>
    </row>
    <row r="158" spans="1:9" ht="31.5">
      <c r="A158" s="22" t="s">
        <v>229</v>
      </c>
      <c r="B158" s="23">
        <v>907</v>
      </c>
      <c r="C158" s="24">
        <v>7</v>
      </c>
      <c r="D158" s="24">
        <v>2</v>
      </c>
      <c r="E158" s="25" t="s">
        <v>283</v>
      </c>
      <c r="F158" s="26" t="s">
        <v>226</v>
      </c>
      <c r="G158" s="16">
        <v>50</v>
      </c>
      <c r="H158" s="16">
        <v>0</v>
      </c>
      <c r="I158" s="7">
        <v>0</v>
      </c>
    </row>
    <row r="159" spans="1:9">
      <c r="A159" s="22" t="s">
        <v>284</v>
      </c>
      <c r="B159" s="23">
        <v>907</v>
      </c>
      <c r="C159" s="24">
        <v>7</v>
      </c>
      <c r="D159" s="24">
        <v>3</v>
      </c>
      <c r="E159" s="25" t="s">
        <v>225</v>
      </c>
      <c r="F159" s="26" t="s">
        <v>225</v>
      </c>
      <c r="G159" s="16">
        <v>41205.35</v>
      </c>
      <c r="H159" s="16">
        <v>20640.46</v>
      </c>
      <c r="I159" s="7">
        <v>0.50091699257499334</v>
      </c>
    </row>
    <row r="160" spans="1:9" ht="47.25">
      <c r="A160" s="22" t="s">
        <v>683</v>
      </c>
      <c r="B160" s="23">
        <v>907</v>
      </c>
      <c r="C160" s="24">
        <v>7</v>
      </c>
      <c r="D160" s="24">
        <v>3</v>
      </c>
      <c r="E160" s="25" t="s">
        <v>682</v>
      </c>
      <c r="F160" s="26" t="s">
        <v>225</v>
      </c>
      <c r="G160" s="16">
        <v>41108.82</v>
      </c>
      <c r="H160" s="16">
        <v>20597.04</v>
      </c>
      <c r="I160" s="7">
        <v>0.50103700373788396</v>
      </c>
    </row>
    <row r="161" spans="1:9" ht="30.6" customHeight="1">
      <c r="A161" s="22" t="s">
        <v>681</v>
      </c>
      <c r="B161" s="23">
        <v>907</v>
      </c>
      <c r="C161" s="24">
        <v>7</v>
      </c>
      <c r="D161" s="24">
        <v>3</v>
      </c>
      <c r="E161" s="25" t="s">
        <v>680</v>
      </c>
      <c r="F161" s="26" t="s">
        <v>225</v>
      </c>
      <c r="G161" s="16">
        <v>41108.82</v>
      </c>
      <c r="H161" s="16">
        <v>20597.04</v>
      </c>
      <c r="I161" s="7">
        <v>0.50103700373788396</v>
      </c>
    </row>
    <row r="162" spans="1:9" ht="31.5">
      <c r="A162" s="22" t="s">
        <v>641</v>
      </c>
      <c r="B162" s="23">
        <v>907</v>
      </c>
      <c r="C162" s="24">
        <v>7</v>
      </c>
      <c r="D162" s="24">
        <v>3</v>
      </c>
      <c r="E162" s="25" t="s">
        <v>640</v>
      </c>
      <c r="F162" s="26" t="s">
        <v>225</v>
      </c>
      <c r="G162" s="16">
        <v>41108.82</v>
      </c>
      <c r="H162" s="16">
        <v>20597.04</v>
      </c>
      <c r="I162" s="7">
        <v>0.50103700373788396</v>
      </c>
    </row>
    <row r="163" spans="1:9" ht="31.5">
      <c r="A163" s="22" t="s">
        <v>639</v>
      </c>
      <c r="B163" s="23">
        <v>907</v>
      </c>
      <c r="C163" s="24">
        <v>7</v>
      </c>
      <c r="D163" s="24">
        <v>3</v>
      </c>
      <c r="E163" s="25" t="s">
        <v>638</v>
      </c>
      <c r="F163" s="26" t="s">
        <v>225</v>
      </c>
      <c r="G163" s="16">
        <v>142.35</v>
      </c>
      <c r="H163" s="16">
        <v>21.23</v>
      </c>
      <c r="I163" s="7">
        <v>0.14913944502985599</v>
      </c>
    </row>
    <row r="164" spans="1:9" ht="31.5">
      <c r="A164" s="22" t="s">
        <v>229</v>
      </c>
      <c r="B164" s="23">
        <v>907</v>
      </c>
      <c r="C164" s="24">
        <v>7</v>
      </c>
      <c r="D164" s="24">
        <v>3</v>
      </c>
      <c r="E164" s="25" t="s">
        <v>638</v>
      </c>
      <c r="F164" s="26" t="s">
        <v>226</v>
      </c>
      <c r="G164" s="16">
        <v>142.35</v>
      </c>
      <c r="H164" s="16">
        <v>21.23</v>
      </c>
      <c r="I164" s="7">
        <v>0.14913944502985599</v>
      </c>
    </row>
    <row r="165" spans="1:9" ht="31.5">
      <c r="A165" s="22" t="s">
        <v>618</v>
      </c>
      <c r="B165" s="23">
        <v>907</v>
      </c>
      <c r="C165" s="24">
        <v>7</v>
      </c>
      <c r="D165" s="24">
        <v>3</v>
      </c>
      <c r="E165" s="25" t="s">
        <v>637</v>
      </c>
      <c r="F165" s="26" t="s">
        <v>225</v>
      </c>
      <c r="G165" s="16">
        <v>15</v>
      </c>
      <c r="H165" s="16">
        <v>0</v>
      </c>
      <c r="I165" s="7">
        <v>0</v>
      </c>
    </row>
    <row r="166" spans="1:9" ht="31.5">
      <c r="A166" s="22" t="s">
        <v>229</v>
      </c>
      <c r="B166" s="23">
        <v>907</v>
      </c>
      <c r="C166" s="24">
        <v>7</v>
      </c>
      <c r="D166" s="24">
        <v>3</v>
      </c>
      <c r="E166" s="25" t="s">
        <v>637</v>
      </c>
      <c r="F166" s="26" t="s">
        <v>226</v>
      </c>
      <c r="G166" s="16">
        <v>15</v>
      </c>
      <c r="H166" s="16">
        <v>0</v>
      </c>
      <c r="I166" s="7">
        <v>0</v>
      </c>
    </row>
    <row r="167" spans="1:9" ht="31.5">
      <c r="A167" s="22" t="s">
        <v>358</v>
      </c>
      <c r="B167" s="23">
        <v>907</v>
      </c>
      <c r="C167" s="24">
        <v>7</v>
      </c>
      <c r="D167" s="24">
        <v>3</v>
      </c>
      <c r="E167" s="25" t="s">
        <v>636</v>
      </c>
      <c r="F167" s="26" t="s">
        <v>225</v>
      </c>
      <c r="G167" s="16">
        <v>39740.47</v>
      </c>
      <c r="H167" s="16">
        <v>20575.82</v>
      </c>
      <c r="I167" s="7">
        <v>0.51775482272856865</v>
      </c>
    </row>
    <row r="168" spans="1:9" ht="78" customHeight="1">
      <c r="A168" s="22" t="s">
        <v>243</v>
      </c>
      <c r="B168" s="23">
        <v>907</v>
      </c>
      <c r="C168" s="24">
        <v>7</v>
      </c>
      <c r="D168" s="24">
        <v>3</v>
      </c>
      <c r="E168" s="25" t="s">
        <v>636</v>
      </c>
      <c r="F168" s="26" t="s">
        <v>242</v>
      </c>
      <c r="G168" s="16">
        <v>36766.269999999997</v>
      </c>
      <c r="H168" s="16">
        <v>18883.54</v>
      </c>
      <c r="I168" s="7">
        <v>0.51361043695757014</v>
      </c>
    </row>
    <row r="169" spans="1:9" ht="31.5">
      <c r="A169" s="22" t="s">
        <v>229</v>
      </c>
      <c r="B169" s="23">
        <v>907</v>
      </c>
      <c r="C169" s="24">
        <v>7</v>
      </c>
      <c r="D169" s="24">
        <v>3</v>
      </c>
      <c r="E169" s="25" t="s">
        <v>636</v>
      </c>
      <c r="F169" s="26" t="s">
        <v>226</v>
      </c>
      <c r="G169" s="16">
        <v>2627.79</v>
      </c>
      <c r="H169" s="16">
        <v>1605.64</v>
      </c>
      <c r="I169" s="7">
        <v>0.6110229508446261</v>
      </c>
    </row>
    <row r="170" spans="1:9">
      <c r="A170" s="22" t="s">
        <v>236</v>
      </c>
      <c r="B170" s="23">
        <v>907</v>
      </c>
      <c r="C170" s="24">
        <v>7</v>
      </c>
      <c r="D170" s="24">
        <v>3</v>
      </c>
      <c r="E170" s="25" t="s">
        <v>636</v>
      </c>
      <c r="F170" s="26" t="s">
        <v>233</v>
      </c>
      <c r="G170" s="16">
        <v>346.41</v>
      </c>
      <c r="H170" s="16">
        <v>86.64</v>
      </c>
      <c r="I170" s="7">
        <v>0.2501082532259461</v>
      </c>
    </row>
    <row r="171" spans="1:9" ht="31.5">
      <c r="A171" s="22" t="s">
        <v>474</v>
      </c>
      <c r="B171" s="23">
        <v>907</v>
      </c>
      <c r="C171" s="24">
        <v>7</v>
      </c>
      <c r="D171" s="24">
        <v>3</v>
      </c>
      <c r="E171" s="25" t="s">
        <v>635</v>
      </c>
      <c r="F171" s="26" t="s">
        <v>225</v>
      </c>
      <c r="G171" s="16">
        <v>1211</v>
      </c>
      <c r="H171" s="16">
        <v>0</v>
      </c>
      <c r="I171" s="7">
        <v>0</v>
      </c>
    </row>
    <row r="172" spans="1:9" ht="31.5">
      <c r="A172" s="22" t="s">
        <v>229</v>
      </c>
      <c r="B172" s="23">
        <v>907</v>
      </c>
      <c r="C172" s="24">
        <v>7</v>
      </c>
      <c r="D172" s="24">
        <v>3</v>
      </c>
      <c r="E172" s="25" t="s">
        <v>635</v>
      </c>
      <c r="F172" s="26" t="s">
        <v>226</v>
      </c>
      <c r="G172" s="16">
        <v>1211</v>
      </c>
      <c r="H172" s="16">
        <v>0</v>
      </c>
      <c r="I172" s="7">
        <v>0</v>
      </c>
    </row>
    <row r="173" spans="1:9" ht="62.45" customHeight="1">
      <c r="A173" s="22" t="s">
        <v>577</v>
      </c>
      <c r="B173" s="23">
        <v>907</v>
      </c>
      <c r="C173" s="24">
        <v>7</v>
      </c>
      <c r="D173" s="24">
        <v>3</v>
      </c>
      <c r="E173" s="25" t="s">
        <v>576</v>
      </c>
      <c r="F173" s="26" t="s">
        <v>225</v>
      </c>
      <c r="G173" s="16">
        <v>71.53</v>
      </c>
      <c r="H173" s="16">
        <v>43.42</v>
      </c>
      <c r="I173" s="7">
        <v>0.60701803439116453</v>
      </c>
    </row>
    <row r="174" spans="1:9" ht="78.75">
      <c r="A174" s="22" t="s">
        <v>549</v>
      </c>
      <c r="B174" s="23">
        <v>907</v>
      </c>
      <c r="C174" s="24">
        <v>7</v>
      </c>
      <c r="D174" s="24">
        <v>3</v>
      </c>
      <c r="E174" s="25" t="s">
        <v>548</v>
      </c>
      <c r="F174" s="26" t="s">
        <v>225</v>
      </c>
      <c r="G174" s="16">
        <v>71.53</v>
      </c>
      <c r="H174" s="16">
        <v>43.42</v>
      </c>
      <c r="I174" s="7">
        <v>0.60701803439116453</v>
      </c>
    </row>
    <row r="175" spans="1:9" ht="46.15" customHeight="1">
      <c r="A175" s="22" t="s">
        <v>547</v>
      </c>
      <c r="B175" s="23">
        <v>907</v>
      </c>
      <c r="C175" s="24">
        <v>7</v>
      </c>
      <c r="D175" s="24">
        <v>3</v>
      </c>
      <c r="E175" s="25" t="s">
        <v>546</v>
      </c>
      <c r="F175" s="26" t="s">
        <v>225</v>
      </c>
      <c r="G175" s="16">
        <v>71.53</v>
      </c>
      <c r="H175" s="16">
        <v>43.42</v>
      </c>
      <c r="I175" s="7">
        <v>0.60701803439116453</v>
      </c>
    </row>
    <row r="176" spans="1:9" ht="78.75">
      <c r="A176" s="22" t="s">
        <v>541</v>
      </c>
      <c r="B176" s="23">
        <v>907</v>
      </c>
      <c r="C176" s="24">
        <v>7</v>
      </c>
      <c r="D176" s="24">
        <v>3</v>
      </c>
      <c r="E176" s="25" t="s">
        <v>544</v>
      </c>
      <c r="F176" s="26" t="s">
        <v>225</v>
      </c>
      <c r="G176" s="16">
        <v>71.53</v>
      </c>
      <c r="H176" s="16">
        <v>43.42</v>
      </c>
      <c r="I176" s="7">
        <v>0.60701803439116453</v>
      </c>
    </row>
    <row r="177" spans="1:9" ht="31.5">
      <c r="A177" s="22" t="s">
        <v>229</v>
      </c>
      <c r="B177" s="23">
        <v>907</v>
      </c>
      <c r="C177" s="24">
        <v>7</v>
      </c>
      <c r="D177" s="24">
        <v>3</v>
      </c>
      <c r="E177" s="25" t="s">
        <v>544</v>
      </c>
      <c r="F177" s="26" t="s">
        <v>226</v>
      </c>
      <c r="G177" s="16">
        <v>71.53</v>
      </c>
      <c r="H177" s="16">
        <v>43.42</v>
      </c>
      <c r="I177" s="7">
        <v>0.60701803439116453</v>
      </c>
    </row>
    <row r="178" spans="1:9" ht="63">
      <c r="A178" s="22" t="s">
        <v>297</v>
      </c>
      <c r="B178" s="23">
        <v>907</v>
      </c>
      <c r="C178" s="24">
        <v>7</v>
      </c>
      <c r="D178" s="24">
        <v>3</v>
      </c>
      <c r="E178" s="25" t="s">
        <v>296</v>
      </c>
      <c r="F178" s="26" t="s">
        <v>225</v>
      </c>
      <c r="G178" s="16">
        <v>25</v>
      </c>
      <c r="H178" s="16">
        <v>0</v>
      </c>
      <c r="I178" s="7">
        <v>0</v>
      </c>
    </row>
    <row r="179" spans="1:9" ht="78.75">
      <c r="A179" s="22" t="s">
        <v>295</v>
      </c>
      <c r="B179" s="23">
        <v>907</v>
      </c>
      <c r="C179" s="24">
        <v>7</v>
      </c>
      <c r="D179" s="24">
        <v>3</v>
      </c>
      <c r="E179" s="25" t="s">
        <v>294</v>
      </c>
      <c r="F179" s="26" t="s">
        <v>225</v>
      </c>
      <c r="G179" s="16">
        <v>25</v>
      </c>
      <c r="H179" s="16">
        <v>0</v>
      </c>
      <c r="I179" s="7">
        <v>0</v>
      </c>
    </row>
    <row r="180" spans="1:9" ht="78.75">
      <c r="A180" s="22" t="s">
        <v>293</v>
      </c>
      <c r="B180" s="23">
        <v>907</v>
      </c>
      <c r="C180" s="24">
        <v>7</v>
      </c>
      <c r="D180" s="24">
        <v>3</v>
      </c>
      <c r="E180" s="25" t="s">
        <v>292</v>
      </c>
      <c r="F180" s="26" t="s">
        <v>225</v>
      </c>
      <c r="G180" s="16">
        <v>25</v>
      </c>
      <c r="H180" s="16">
        <v>0</v>
      </c>
      <c r="I180" s="7">
        <v>0</v>
      </c>
    </row>
    <row r="181" spans="1:9" ht="47.25">
      <c r="A181" s="22" t="s">
        <v>286</v>
      </c>
      <c r="B181" s="23">
        <v>907</v>
      </c>
      <c r="C181" s="24">
        <v>7</v>
      </c>
      <c r="D181" s="24">
        <v>3</v>
      </c>
      <c r="E181" s="25" t="s">
        <v>283</v>
      </c>
      <c r="F181" s="26" t="s">
        <v>225</v>
      </c>
      <c r="G181" s="16">
        <v>25</v>
      </c>
      <c r="H181" s="16">
        <v>0</v>
      </c>
      <c r="I181" s="7">
        <v>0</v>
      </c>
    </row>
    <row r="182" spans="1:9" ht="31.5">
      <c r="A182" s="22" t="s">
        <v>229</v>
      </c>
      <c r="B182" s="23">
        <v>907</v>
      </c>
      <c r="C182" s="24">
        <v>7</v>
      </c>
      <c r="D182" s="24">
        <v>3</v>
      </c>
      <c r="E182" s="25" t="s">
        <v>283</v>
      </c>
      <c r="F182" s="26" t="s">
        <v>226</v>
      </c>
      <c r="G182" s="16">
        <v>25</v>
      </c>
      <c r="H182" s="16">
        <v>0</v>
      </c>
      <c r="I182" s="7">
        <v>0</v>
      </c>
    </row>
    <row r="183" spans="1:9" ht="31.5">
      <c r="A183" s="22" t="s">
        <v>288</v>
      </c>
      <c r="B183" s="23">
        <v>907</v>
      </c>
      <c r="C183" s="24">
        <v>7</v>
      </c>
      <c r="D183" s="24">
        <v>5</v>
      </c>
      <c r="E183" s="25" t="s">
        <v>225</v>
      </c>
      <c r="F183" s="26" t="s">
        <v>225</v>
      </c>
      <c r="G183" s="16">
        <v>86.21</v>
      </c>
      <c r="H183" s="16">
        <v>37.270000000000003</v>
      </c>
      <c r="I183" s="7">
        <v>0.43231643660828217</v>
      </c>
    </row>
    <row r="184" spans="1:9" ht="47.25">
      <c r="A184" s="22" t="s">
        <v>683</v>
      </c>
      <c r="B184" s="23">
        <v>907</v>
      </c>
      <c r="C184" s="24">
        <v>7</v>
      </c>
      <c r="D184" s="24">
        <v>5</v>
      </c>
      <c r="E184" s="25" t="s">
        <v>682</v>
      </c>
      <c r="F184" s="26" t="s">
        <v>225</v>
      </c>
      <c r="G184" s="16">
        <v>66.209999999999994</v>
      </c>
      <c r="H184" s="16">
        <v>37.270000000000003</v>
      </c>
      <c r="I184" s="7">
        <v>0.56290590545234864</v>
      </c>
    </row>
    <row r="185" spans="1:9" ht="31.9" customHeight="1">
      <c r="A185" s="22" t="s">
        <v>681</v>
      </c>
      <c r="B185" s="23">
        <v>907</v>
      </c>
      <c r="C185" s="24">
        <v>7</v>
      </c>
      <c r="D185" s="24">
        <v>5</v>
      </c>
      <c r="E185" s="25" t="s">
        <v>680</v>
      </c>
      <c r="F185" s="26" t="s">
        <v>225</v>
      </c>
      <c r="G185" s="16">
        <v>63.25</v>
      </c>
      <c r="H185" s="16">
        <v>34.31</v>
      </c>
      <c r="I185" s="7">
        <v>0.54245059288537556</v>
      </c>
    </row>
    <row r="186" spans="1:9" ht="31.5">
      <c r="A186" s="22" t="s">
        <v>679</v>
      </c>
      <c r="B186" s="23">
        <v>907</v>
      </c>
      <c r="C186" s="24">
        <v>7</v>
      </c>
      <c r="D186" s="24">
        <v>5</v>
      </c>
      <c r="E186" s="25" t="s">
        <v>678</v>
      </c>
      <c r="F186" s="26" t="s">
        <v>225</v>
      </c>
      <c r="G186" s="16">
        <v>11.92</v>
      </c>
      <c r="H186" s="16">
        <v>2.96</v>
      </c>
      <c r="I186" s="7">
        <v>0.24832214765100671</v>
      </c>
    </row>
    <row r="187" spans="1:9" ht="31.5">
      <c r="A187" s="22" t="s">
        <v>360</v>
      </c>
      <c r="B187" s="23">
        <v>907</v>
      </c>
      <c r="C187" s="24">
        <v>7</v>
      </c>
      <c r="D187" s="24">
        <v>5</v>
      </c>
      <c r="E187" s="25" t="s">
        <v>675</v>
      </c>
      <c r="F187" s="26" t="s">
        <v>225</v>
      </c>
      <c r="G187" s="16">
        <v>11.92</v>
      </c>
      <c r="H187" s="16">
        <v>2.96</v>
      </c>
      <c r="I187" s="7">
        <v>0.24832214765100671</v>
      </c>
    </row>
    <row r="188" spans="1:9" ht="31.5">
      <c r="A188" s="22" t="s">
        <v>229</v>
      </c>
      <c r="B188" s="23">
        <v>907</v>
      </c>
      <c r="C188" s="24">
        <v>7</v>
      </c>
      <c r="D188" s="24">
        <v>5</v>
      </c>
      <c r="E188" s="25" t="s">
        <v>675</v>
      </c>
      <c r="F188" s="26" t="s">
        <v>226</v>
      </c>
      <c r="G188" s="16">
        <v>11.92</v>
      </c>
      <c r="H188" s="16">
        <v>2.96</v>
      </c>
      <c r="I188" s="7">
        <v>0.24832214765100671</v>
      </c>
    </row>
    <row r="189" spans="1:9" ht="31.5">
      <c r="A189" s="22" t="s">
        <v>669</v>
      </c>
      <c r="B189" s="23">
        <v>907</v>
      </c>
      <c r="C189" s="24">
        <v>7</v>
      </c>
      <c r="D189" s="24">
        <v>5</v>
      </c>
      <c r="E189" s="25" t="s">
        <v>668</v>
      </c>
      <c r="F189" s="26" t="s">
        <v>225</v>
      </c>
      <c r="G189" s="16">
        <v>51.33</v>
      </c>
      <c r="H189" s="16">
        <v>31.35</v>
      </c>
      <c r="I189" s="7">
        <v>0.61075394506136771</v>
      </c>
    </row>
    <row r="190" spans="1:9" ht="31.5">
      <c r="A190" s="22" t="s">
        <v>360</v>
      </c>
      <c r="B190" s="23">
        <v>907</v>
      </c>
      <c r="C190" s="24">
        <v>7</v>
      </c>
      <c r="D190" s="24">
        <v>5</v>
      </c>
      <c r="E190" s="25" t="s">
        <v>655</v>
      </c>
      <c r="F190" s="26" t="s">
        <v>225</v>
      </c>
      <c r="G190" s="16">
        <v>51.33</v>
      </c>
      <c r="H190" s="16">
        <v>31.35</v>
      </c>
      <c r="I190" s="7">
        <v>0.61075394506136771</v>
      </c>
    </row>
    <row r="191" spans="1:9" ht="31.5">
      <c r="A191" s="22" t="s">
        <v>229</v>
      </c>
      <c r="B191" s="23">
        <v>907</v>
      </c>
      <c r="C191" s="24">
        <v>7</v>
      </c>
      <c r="D191" s="24">
        <v>5</v>
      </c>
      <c r="E191" s="25" t="s">
        <v>655</v>
      </c>
      <c r="F191" s="26" t="s">
        <v>226</v>
      </c>
      <c r="G191" s="16">
        <v>51.33</v>
      </c>
      <c r="H191" s="16">
        <v>31.35</v>
      </c>
      <c r="I191" s="7">
        <v>0.61075394506136771</v>
      </c>
    </row>
    <row r="192" spans="1:9" ht="63">
      <c r="A192" s="22" t="s">
        <v>634</v>
      </c>
      <c r="B192" s="23">
        <v>907</v>
      </c>
      <c r="C192" s="24">
        <v>7</v>
      </c>
      <c r="D192" s="24">
        <v>5</v>
      </c>
      <c r="E192" s="25" t="s">
        <v>633</v>
      </c>
      <c r="F192" s="26" t="s">
        <v>225</v>
      </c>
      <c r="G192" s="16">
        <v>2.96</v>
      </c>
      <c r="H192" s="16">
        <v>2.96</v>
      </c>
      <c r="I192" s="7">
        <v>1</v>
      </c>
    </row>
    <row r="193" spans="1:9" ht="31.5">
      <c r="A193" s="22" t="s">
        <v>632</v>
      </c>
      <c r="B193" s="23">
        <v>907</v>
      </c>
      <c r="C193" s="24">
        <v>7</v>
      </c>
      <c r="D193" s="24">
        <v>5</v>
      </c>
      <c r="E193" s="25" t="s">
        <v>631</v>
      </c>
      <c r="F193" s="26" t="s">
        <v>225</v>
      </c>
      <c r="G193" s="16">
        <v>2.96</v>
      </c>
      <c r="H193" s="16">
        <v>2.96</v>
      </c>
      <c r="I193" s="7">
        <v>1</v>
      </c>
    </row>
    <row r="194" spans="1:9" ht="31.5">
      <c r="A194" s="22" t="s">
        <v>360</v>
      </c>
      <c r="B194" s="23">
        <v>907</v>
      </c>
      <c r="C194" s="24">
        <v>7</v>
      </c>
      <c r="D194" s="24">
        <v>5</v>
      </c>
      <c r="E194" s="25" t="s">
        <v>630</v>
      </c>
      <c r="F194" s="26" t="s">
        <v>225</v>
      </c>
      <c r="G194" s="16">
        <v>2.96</v>
      </c>
      <c r="H194" s="16">
        <v>2.96</v>
      </c>
      <c r="I194" s="7">
        <v>1</v>
      </c>
    </row>
    <row r="195" spans="1:9" ht="31.5">
      <c r="A195" s="22" t="s">
        <v>229</v>
      </c>
      <c r="B195" s="23">
        <v>907</v>
      </c>
      <c r="C195" s="24">
        <v>7</v>
      </c>
      <c r="D195" s="24">
        <v>5</v>
      </c>
      <c r="E195" s="25" t="s">
        <v>630</v>
      </c>
      <c r="F195" s="26" t="s">
        <v>226</v>
      </c>
      <c r="G195" s="16">
        <v>2.96</v>
      </c>
      <c r="H195" s="16">
        <v>2.96</v>
      </c>
      <c r="I195" s="7">
        <v>1</v>
      </c>
    </row>
    <row r="196" spans="1:9" ht="63">
      <c r="A196" s="22" t="s">
        <v>355</v>
      </c>
      <c r="B196" s="23">
        <v>907</v>
      </c>
      <c r="C196" s="24">
        <v>7</v>
      </c>
      <c r="D196" s="24">
        <v>5</v>
      </c>
      <c r="E196" s="25" t="s">
        <v>354</v>
      </c>
      <c r="F196" s="26" t="s">
        <v>225</v>
      </c>
      <c r="G196" s="16">
        <v>20</v>
      </c>
      <c r="H196" s="16">
        <v>0</v>
      </c>
      <c r="I196" s="7">
        <v>0</v>
      </c>
    </row>
    <row r="197" spans="1:9" ht="63">
      <c r="A197" s="22" t="s">
        <v>343</v>
      </c>
      <c r="B197" s="23">
        <v>907</v>
      </c>
      <c r="C197" s="24">
        <v>7</v>
      </c>
      <c r="D197" s="24">
        <v>5</v>
      </c>
      <c r="E197" s="25" t="s">
        <v>342</v>
      </c>
      <c r="F197" s="26" t="s">
        <v>225</v>
      </c>
      <c r="G197" s="16">
        <v>20</v>
      </c>
      <c r="H197" s="16">
        <v>0</v>
      </c>
      <c r="I197" s="7">
        <v>0</v>
      </c>
    </row>
    <row r="198" spans="1:9" ht="47.25">
      <c r="A198" s="22" t="s">
        <v>341</v>
      </c>
      <c r="B198" s="23">
        <v>907</v>
      </c>
      <c r="C198" s="24">
        <v>7</v>
      </c>
      <c r="D198" s="24">
        <v>5</v>
      </c>
      <c r="E198" s="25" t="s">
        <v>340</v>
      </c>
      <c r="F198" s="26" t="s">
        <v>225</v>
      </c>
      <c r="G198" s="16">
        <v>20</v>
      </c>
      <c r="H198" s="16">
        <v>0</v>
      </c>
      <c r="I198" s="7">
        <v>0</v>
      </c>
    </row>
    <row r="199" spans="1:9" ht="63">
      <c r="A199" s="22" t="s">
        <v>333</v>
      </c>
      <c r="B199" s="23">
        <v>907</v>
      </c>
      <c r="C199" s="24">
        <v>7</v>
      </c>
      <c r="D199" s="24">
        <v>5</v>
      </c>
      <c r="E199" s="25" t="s">
        <v>332</v>
      </c>
      <c r="F199" s="26" t="s">
        <v>225</v>
      </c>
      <c r="G199" s="16">
        <v>20</v>
      </c>
      <c r="H199" s="16">
        <v>0</v>
      </c>
      <c r="I199" s="7">
        <v>0</v>
      </c>
    </row>
    <row r="200" spans="1:9" ht="31.5">
      <c r="A200" s="22" t="s">
        <v>229</v>
      </c>
      <c r="B200" s="23">
        <v>907</v>
      </c>
      <c r="C200" s="24">
        <v>7</v>
      </c>
      <c r="D200" s="24">
        <v>5</v>
      </c>
      <c r="E200" s="25" t="s">
        <v>332</v>
      </c>
      <c r="F200" s="26" t="s">
        <v>226</v>
      </c>
      <c r="G200" s="16">
        <v>20</v>
      </c>
      <c r="H200" s="16">
        <v>0</v>
      </c>
      <c r="I200" s="7">
        <v>0</v>
      </c>
    </row>
    <row r="201" spans="1:9">
      <c r="A201" s="22" t="s">
        <v>310</v>
      </c>
      <c r="B201" s="23">
        <v>907</v>
      </c>
      <c r="C201" s="24">
        <v>7</v>
      </c>
      <c r="D201" s="24">
        <v>7</v>
      </c>
      <c r="E201" s="25" t="s">
        <v>225</v>
      </c>
      <c r="F201" s="26" t="s">
        <v>225</v>
      </c>
      <c r="G201" s="16">
        <v>2813.82</v>
      </c>
      <c r="H201" s="16">
        <v>627.99</v>
      </c>
      <c r="I201" s="7">
        <v>0.22318058724438664</v>
      </c>
    </row>
    <row r="202" spans="1:9" ht="47.25">
      <c r="A202" s="22" t="s">
        <v>683</v>
      </c>
      <c r="B202" s="23">
        <v>907</v>
      </c>
      <c r="C202" s="24">
        <v>7</v>
      </c>
      <c r="D202" s="24">
        <v>7</v>
      </c>
      <c r="E202" s="25" t="s">
        <v>682</v>
      </c>
      <c r="F202" s="26" t="s">
        <v>225</v>
      </c>
      <c r="G202" s="16">
        <v>2813.82</v>
      </c>
      <c r="H202" s="16">
        <v>627.99</v>
      </c>
      <c r="I202" s="7">
        <v>0.22318058724438664</v>
      </c>
    </row>
    <row r="203" spans="1:9" ht="63">
      <c r="A203" s="22" t="s">
        <v>634</v>
      </c>
      <c r="B203" s="23">
        <v>907</v>
      </c>
      <c r="C203" s="24">
        <v>7</v>
      </c>
      <c r="D203" s="24">
        <v>7</v>
      </c>
      <c r="E203" s="25" t="s">
        <v>633</v>
      </c>
      <c r="F203" s="26" t="s">
        <v>225</v>
      </c>
      <c r="G203" s="16">
        <v>2813.82</v>
      </c>
      <c r="H203" s="16">
        <v>627.99</v>
      </c>
      <c r="I203" s="7">
        <v>0.22318058724438664</v>
      </c>
    </row>
    <row r="204" spans="1:9" ht="31.5">
      <c r="A204" s="22" t="s">
        <v>620</v>
      </c>
      <c r="B204" s="23">
        <v>907</v>
      </c>
      <c r="C204" s="24">
        <v>7</v>
      </c>
      <c r="D204" s="24">
        <v>7</v>
      </c>
      <c r="E204" s="25" t="s">
        <v>619</v>
      </c>
      <c r="F204" s="26" t="s">
        <v>225</v>
      </c>
      <c r="G204" s="16">
        <v>2813.82</v>
      </c>
      <c r="H204" s="16">
        <v>627.99</v>
      </c>
      <c r="I204" s="7">
        <v>0.22318058724438664</v>
      </c>
    </row>
    <row r="205" spans="1:9" ht="31.5">
      <c r="A205" s="22" t="s">
        <v>618</v>
      </c>
      <c r="B205" s="23">
        <v>907</v>
      </c>
      <c r="C205" s="24">
        <v>7</v>
      </c>
      <c r="D205" s="24">
        <v>7</v>
      </c>
      <c r="E205" s="25" t="s">
        <v>617</v>
      </c>
      <c r="F205" s="26" t="s">
        <v>225</v>
      </c>
      <c r="G205" s="16">
        <v>114.92</v>
      </c>
      <c r="H205" s="16">
        <v>0</v>
      </c>
      <c r="I205" s="7">
        <v>0</v>
      </c>
    </row>
    <row r="206" spans="1:9" ht="31.5">
      <c r="A206" s="22" t="s">
        <v>229</v>
      </c>
      <c r="B206" s="23">
        <v>907</v>
      </c>
      <c r="C206" s="24">
        <v>7</v>
      </c>
      <c r="D206" s="24">
        <v>7</v>
      </c>
      <c r="E206" s="25" t="s">
        <v>617</v>
      </c>
      <c r="F206" s="26" t="s">
        <v>226</v>
      </c>
      <c r="G206" s="16">
        <v>114.92</v>
      </c>
      <c r="H206" s="16">
        <v>0</v>
      </c>
      <c r="I206" s="7">
        <v>0</v>
      </c>
    </row>
    <row r="207" spans="1:9" ht="94.5">
      <c r="A207" s="22" t="s">
        <v>616</v>
      </c>
      <c r="B207" s="23">
        <v>907</v>
      </c>
      <c r="C207" s="24">
        <v>7</v>
      </c>
      <c r="D207" s="24">
        <v>7</v>
      </c>
      <c r="E207" s="25" t="s">
        <v>615</v>
      </c>
      <c r="F207" s="26" t="s">
        <v>225</v>
      </c>
      <c r="G207" s="16">
        <v>2698.9</v>
      </c>
      <c r="H207" s="16">
        <v>627.99</v>
      </c>
      <c r="I207" s="7">
        <v>0.23268368594612621</v>
      </c>
    </row>
    <row r="208" spans="1:9" ht="31.5">
      <c r="A208" s="22" t="s">
        <v>229</v>
      </c>
      <c r="B208" s="23">
        <v>907</v>
      </c>
      <c r="C208" s="24">
        <v>7</v>
      </c>
      <c r="D208" s="24">
        <v>7</v>
      </c>
      <c r="E208" s="25" t="s">
        <v>615</v>
      </c>
      <c r="F208" s="26" t="s">
        <v>226</v>
      </c>
      <c r="G208" s="16">
        <v>2698.9</v>
      </c>
      <c r="H208" s="16">
        <v>627.99</v>
      </c>
      <c r="I208" s="7">
        <v>0.23268368594612621</v>
      </c>
    </row>
    <row r="209" spans="1:9">
      <c r="A209" s="22" t="s">
        <v>389</v>
      </c>
      <c r="B209" s="23">
        <v>907</v>
      </c>
      <c r="C209" s="24">
        <v>7</v>
      </c>
      <c r="D209" s="24">
        <v>9</v>
      </c>
      <c r="E209" s="25" t="s">
        <v>225</v>
      </c>
      <c r="F209" s="26" t="s">
        <v>225</v>
      </c>
      <c r="G209" s="16">
        <v>12002.78</v>
      </c>
      <c r="H209" s="16">
        <v>7280.24</v>
      </c>
      <c r="I209" s="7">
        <v>0.60654615014188373</v>
      </c>
    </row>
    <row r="210" spans="1:9" ht="47.25">
      <c r="A210" s="22" t="s">
        <v>683</v>
      </c>
      <c r="B210" s="23">
        <v>907</v>
      </c>
      <c r="C210" s="24">
        <v>7</v>
      </c>
      <c r="D210" s="24">
        <v>9</v>
      </c>
      <c r="E210" s="25" t="s">
        <v>682</v>
      </c>
      <c r="F210" s="26" t="s">
        <v>225</v>
      </c>
      <c r="G210" s="16">
        <v>11965.43</v>
      </c>
      <c r="H210" s="16">
        <v>7280.24</v>
      </c>
      <c r="I210" s="7">
        <v>0.60843947940023879</v>
      </c>
    </row>
    <row r="211" spans="1:9" ht="63">
      <c r="A211" s="22" t="s">
        <v>634</v>
      </c>
      <c r="B211" s="23">
        <v>907</v>
      </c>
      <c r="C211" s="24">
        <v>7</v>
      </c>
      <c r="D211" s="24">
        <v>9</v>
      </c>
      <c r="E211" s="25" t="s">
        <v>633</v>
      </c>
      <c r="F211" s="26" t="s">
        <v>225</v>
      </c>
      <c r="G211" s="16">
        <v>11965.43</v>
      </c>
      <c r="H211" s="16">
        <v>7280.24</v>
      </c>
      <c r="I211" s="7">
        <v>0.60843947940023879</v>
      </c>
    </row>
    <row r="212" spans="1:9" ht="31.5">
      <c r="A212" s="22" t="s">
        <v>632</v>
      </c>
      <c r="B212" s="23">
        <v>907</v>
      </c>
      <c r="C212" s="24">
        <v>7</v>
      </c>
      <c r="D212" s="24">
        <v>9</v>
      </c>
      <c r="E212" s="25" t="s">
        <v>631</v>
      </c>
      <c r="F212" s="26" t="s">
        <v>225</v>
      </c>
      <c r="G212" s="16">
        <v>10939.93</v>
      </c>
      <c r="H212" s="16">
        <v>6568.44</v>
      </c>
      <c r="I212" s="7">
        <v>0.60040969183532245</v>
      </c>
    </row>
    <row r="213" spans="1:9" ht="31.5">
      <c r="A213" s="22" t="s">
        <v>420</v>
      </c>
      <c r="B213" s="23">
        <v>907</v>
      </c>
      <c r="C213" s="24">
        <v>7</v>
      </c>
      <c r="D213" s="24">
        <v>9</v>
      </c>
      <c r="E213" s="25" t="s">
        <v>629</v>
      </c>
      <c r="F213" s="26" t="s">
        <v>225</v>
      </c>
      <c r="G213" s="16">
        <v>2939.86</v>
      </c>
      <c r="H213" s="16">
        <v>1678.61</v>
      </c>
      <c r="I213" s="7">
        <v>0.57098297197825743</v>
      </c>
    </row>
    <row r="214" spans="1:9" ht="78" customHeight="1">
      <c r="A214" s="22" t="s">
        <v>243</v>
      </c>
      <c r="B214" s="23">
        <v>907</v>
      </c>
      <c r="C214" s="24">
        <v>7</v>
      </c>
      <c r="D214" s="24">
        <v>9</v>
      </c>
      <c r="E214" s="25" t="s">
        <v>629</v>
      </c>
      <c r="F214" s="26" t="s">
        <v>242</v>
      </c>
      <c r="G214" s="16">
        <v>2527.11</v>
      </c>
      <c r="H214" s="16">
        <v>1508.44</v>
      </c>
      <c r="I214" s="7">
        <v>0.59690318189552494</v>
      </c>
    </row>
    <row r="215" spans="1:9" ht="31.5">
      <c r="A215" s="22" t="s">
        <v>229</v>
      </c>
      <c r="B215" s="23">
        <v>907</v>
      </c>
      <c r="C215" s="24">
        <v>7</v>
      </c>
      <c r="D215" s="24">
        <v>9</v>
      </c>
      <c r="E215" s="25" t="s">
        <v>629</v>
      </c>
      <c r="F215" s="26" t="s">
        <v>226</v>
      </c>
      <c r="G215" s="16">
        <v>366.13</v>
      </c>
      <c r="H215" s="16">
        <v>128.63</v>
      </c>
      <c r="I215" s="7">
        <v>0.35132330046704724</v>
      </c>
    </row>
    <row r="216" spans="1:9">
      <c r="A216" s="22" t="s">
        <v>236</v>
      </c>
      <c r="B216" s="23">
        <v>907</v>
      </c>
      <c r="C216" s="24">
        <v>7</v>
      </c>
      <c r="D216" s="24">
        <v>9</v>
      </c>
      <c r="E216" s="25" t="s">
        <v>629</v>
      </c>
      <c r="F216" s="26" t="s">
        <v>233</v>
      </c>
      <c r="G216" s="16">
        <v>46.62</v>
      </c>
      <c r="H216" s="16">
        <v>41.55</v>
      </c>
      <c r="I216" s="7">
        <v>0.89124839124839128</v>
      </c>
    </row>
    <row r="217" spans="1:9" ht="31.5">
      <c r="A217" s="22" t="s">
        <v>358</v>
      </c>
      <c r="B217" s="23">
        <v>907</v>
      </c>
      <c r="C217" s="24">
        <v>7</v>
      </c>
      <c r="D217" s="24">
        <v>9</v>
      </c>
      <c r="E217" s="25" t="s">
        <v>628</v>
      </c>
      <c r="F217" s="26" t="s">
        <v>225</v>
      </c>
      <c r="G217" s="16">
        <v>8000.07</v>
      </c>
      <c r="H217" s="16">
        <v>4889.83</v>
      </c>
      <c r="I217" s="7">
        <v>0.61122340179523427</v>
      </c>
    </row>
    <row r="218" spans="1:9" ht="78" customHeight="1">
      <c r="A218" s="22" t="s">
        <v>243</v>
      </c>
      <c r="B218" s="23">
        <v>907</v>
      </c>
      <c r="C218" s="24">
        <v>7</v>
      </c>
      <c r="D218" s="24">
        <v>9</v>
      </c>
      <c r="E218" s="25" t="s">
        <v>628</v>
      </c>
      <c r="F218" s="26" t="s">
        <v>242</v>
      </c>
      <c r="G218" s="16">
        <v>7830.86</v>
      </c>
      <c r="H218" s="16">
        <v>4854.87</v>
      </c>
      <c r="I218" s="7">
        <v>0.61996638938762794</v>
      </c>
    </row>
    <row r="219" spans="1:9" ht="31.5">
      <c r="A219" s="22" t="s">
        <v>229</v>
      </c>
      <c r="B219" s="23">
        <v>907</v>
      </c>
      <c r="C219" s="24">
        <v>7</v>
      </c>
      <c r="D219" s="24">
        <v>9</v>
      </c>
      <c r="E219" s="25" t="s">
        <v>628</v>
      </c>
      <c r="F219" s="26" t="s">
        <v>226</v>
      </c>
      <c r="G219" s="16">
        <v>169.21</v>
      </c>
      <c r="H219" s="16">
        <v>34.96</v>
      </c>
      <c r="I219" s="7">
        <v>0.20660717451687252</v>
      </c>
    </row>
    <row r="220" spans="1:9" ht="47.25">
      <c r="A220" s="22" t="s">
        <v>627</v>
      </c>
      <c r="B220" s="23">
        <v>907</v>
      </c>
      <c r="C220" s="24">
        <v>7</v>
      </c>
      <c r="D220" s="24">
        <v>9</v>
      </c>
      <c r="E220" s="25" t="s">
        <v>626</v>
      </c>
      <c r="F220" s="26" t="s">
        <v>225</v>
      </c>
      <c r="G220" s="16">
        <v>64.81</v>
      </c>
      <c r="H220" s="16">
        <v>0</v>
      </c>
      <c r="I220" s="7">
        <v>0</v>
      </c>
    </row>
    <row r="221" spans="1:9" ht="78.75">
      <c r="A221" s="22" t="s">
        <v>541</v>
      </c>
      <c r="B221" s="23">
        <v>907</v>
      </c>
      <c r="C221" s="24">
        <v>7</v>
      </c>
      <c r="D221" s="24">
        <v>9</v>
      </c>
      <c r="E221" s="25" t="s">
        <v>625</v>
      </c>
      <c r="F221" s="26" t="s">
        <v>225</v>
      </c>
      <c r="G221" s="16">
        <v>64.81</v>
      </c>
      <c r="H221" s="16">
        <v>0</v>
      </c>
      <c r="I221" s="7">
        <v>0</v>
      </c>
    </row>
    <row r="222" spans="1:9" ht="31.5">
      <c r="A222" s="22" t="s">
        <v>229</v>
      </c>
      <c r="B222" s="23">
        <v>907</v>
      </c>
      <c r="C222" s="24">
        <v>7</v>
      </c>
      <c r="D222" s="24">
        <v>9</v>
      </c>
      <c r="E222" s="25" t="s">
        <v>625</v>
      </c>
      <c r="F222" s="26" t="s">
        <v>226</v>
      </c>
      <c r="G222" s="16">
        <v>64.81</v>
      </c>
      <c r="H222" s="16">
        <v>0</v>
      </c>
      <c r="I222" s="7">
        <v>0</v>
      </c>
    </row>
    <row r="223" spans="1:9" ht="47.25">
      <c r="A223" s="22" t="s">
        <v>624</v>
      </c>
      <c r="B223" s="23">
        <v>907</v>
      </c>
      <c r="C223" s="24">
        <v>7</v>
      </c>
      <c r="D223" s="24">
        <v>9</v>
      </c>
      <c r="E223" s="25" t="s">
        <v>623</v>
      </c>
      <c r="F223" s="26" t="s">
        <v>225</v>
      </c>
      <c r="G223" s="16">
        <v>960.69</v>
      </c>
      <c r="H223" s="16">
        <v>711.8</v>
      </c>
      <c r="I223" s="7">
        <v>0.7409257929196722</v>
      </c>
    </row>
    <row r="224" spans="1:9" ht="78.75">
      <c r="A224" s="22" t="s">
        <v>622</v>
      </c>
      <c r="B224" s="23">
        <v>907</v>
      </c>
      <c r="C224" s="24">
        <v>7</v>
      </c>
      <c r="D224" s="24">
        <v>9</v>
      </c>
      <c r="E224" s="25" t="s">
        <v>621</v>
      </c>
      <c r="F224" s="26" t="s">
        <v>225</v>
      </c>
      <c r="G224" s="16">
        <v>960.69</v>
      </c>
      <c r="H224" s="16">
        <v>711.8</v>
      </c>
      <c r="I224" s="7">
        <v>0.7409257929196722</v>
      </c>
    </row>
    <row r="225" spans="1:9" ht="31.5">
      <c r="A225" s="22" t="s">
        <v>229</v>
      </c>
      <c r="B225" s="23">
        <v>907</v>
      </c>
      <c r="C225" s="24">
        <v>7</v>
      </c>
      <c r="D225" s="24">
        <v>9</v>
      </c>
      <c r="E225" s="25" t="s">
        <v>621</v>
      </c>
      <c r="F225" s="26" t="s">
        <v>226</v>
      </c>
      <c r="G225" s="16">
        <v>960.69</v>
      </c>
      <c r="H225" s="16">
        <v>711.8</v>
      </c>
      <c r="I225" s="7">
        <v>0.7409257929196722</v>
      </c>
    </row>
    <row r="226" spans="1:9" ht="63">
      <c r="A226" s="22" t="s">
        <v>396</v>
      </c>
      <c r="B226" s="23">
        <v>907</v>
      </c>
      <c r="C226" s="24">
        <v>7</v>
      </c>
      <c r="D226" s="24">
        <v>9</v>
      </c>
      <c r="E226" s="25" t="s">
        <v>395</v>
      </c>
      <c r="F226" s="26" t="s">
        <v>225</v>
      </c>
      <c r="G226" s="16">
        <v>37.35</v>
      </c>
      <c r="H226" s="16">
        <v>0</v>
      </c>
      <c r="I226" s="7">
        <v>0</v>
      </c>
    </row>
    <row r="227" spans="1:9" ht="63">
      <c r="A227" s="22" t="s">
        <v>394</v>
      </c>
      <c r="B227" s="23">
        <v>907</v>
      </c>
      <c r="C227" s="24">
        <v>7</v>
      </c>
      <c r="D227" s="24">
        <v>9</v>
      </c>
      <c r="E227" s="25" t="s">
        <v>393</v>
      </c>
      <c r="F227" s="26" t="s">
        <v>225</v>
      </c>
      <c r="G227" s="16">
        <v>37.35</v>
      </c>
      <c r="H227" s="16">
        <v>0</v>
      </c>
      <c r="I227" s="7">
        <v>0</v>
      </c>
    </row>
    <row r="228" spans="1:9" ht="47.25">
      <c r="A228" s="22" t="s">
        <v>392</v>
      </c>
      <c r="B228" s="23">
        <v>907</v>
      </c>
      <c r="C228" s="24">
        <v>7</v>
      </c>
      <c r="D228" s="24">
        <v>9</v>
      </c>
      <c r="E228" s="25" t="s">
        <v>391</v>
      </c>
      <c r="F228" s="26" t="s">
        <v>225</v>
      </c>
      <c r="G228" s="16">
        <v>37.35</v>
      </c>
      <c r="H228" s="16">
        <v>0</v>
      </c>
      <c r="I228" s="7">
        <v>0</v>
      </c>
    </row>
    <row r="229" spans="1:9" ht="63">
      <c r="A229" s="22" t="s">
        <v>390</v>
      </c>
      <c r="B229" s="23">
        <v>907</v>
      </c>
      <c r="C229" s="24">
        <v>7</v>
      </c>
      <c r="D229" s="24">
        <v>9</v>
      </c>
      <c r="E229" s="25" t="s">
        <v>388</v>
      </c>
      <c r="F229" s="26" t="s">
        <v>225</v>
      </c>
      <c r="G229" s="16">
        <v>37.35</v>
      </c>
      <c r="H229" s="16">
        <v>0</v>
      </c>
      <c r="I229" s="7">
        <v>0</v>
      </c>
    </row>
    <row r="230" spans="1:9" ht="31.5">
      <c r="A230" s="22" t="s">
        <v>229</v>
      </c>
      <c r="B230" s="23">
        <v>907</v>
      </c>
      <c r="C230" s="24">
        <v>7</v>
      </c>
      <c r="D230" s="24">
        <v>9</v>
      </c>
      <c r="E230" s="25" t="s">
        <v>388</v>
      </c>
      <c r="F230" s="26" t="s">
        <v>226</v>
      </c>
      <c r="G230" s="16">
        <v>37.35</v>
      </c>
      <c r="H230" s="16">
        <v>0</v>
      </c>
      <c r="I230" s="7">
        <v>0</v>
      </c>
    </row>
    <row r="231" spans="1:9">
      <c r="A231" s="22" t="s">
        <v>689</v>
      </c>
      <c r="B231" s="23">
        <v>907</v>
      </c>
      <c r="C231" s="24">
        <v>10</v>
      </c>
      <c r="D231" s="24">
        <v>0</v>
      </c>
      <c r="E231" s="25" t="s">
        <v>225</v>
      </c>
      <c r="F231" s="26" t="s">
        <v>225</v>
      </c>
      <c r="G231" s="16">
        <v>15269.4</v>
      </c>
      <c r="H231" s="16">
        <v>2697.33</v>
      </c>
      <c r="I231" s="7">
        <v>0.17664937718574403</v>
      </c>
    </row>
    <row r="232" spans="1:9">
      <c r="A232" s="22" t="s">
        <v>650</v>
      </c>
      <c r="B232" s="23">
        <v>907</v>
      </c>
      <c r="C232" s="24">
        <v>10</v>
      </c>
      <c r="D232" s="24">
        <v>4</v>
      </c>
      <c r="E232" s="25" t="s">
        <v>225</v>
      </c>
      <c r="F232" s="26" t="s">
        <v>225</v>
      </c>
      <c r="G232" s="16">
        <v>15269.4</v>
      </c>
      <c r="H232" s="16">
        <v>2697.33</v>
      </c>
      <c r="I232" s="7">
        <v>0.17664937718574403</v>
      </c>
    </row>
    <row r="233" spans="1:9" ht="47.25">
      <c r="A233" s="22" t="s">
        <v>683</v>
      </c>
      <c r="B233" s="23">
        <v>907</v>
      </c>
      <c r="C233" s="24">
        <v>10</v>
      </c>
      <c r="D233" s="24">
        <v>4</v>
      </c>
      <c r="E233" s="25" t="s">
        <v>682</v>
      </c>
      <c r="F233" s="26" t="s">
        <v>225</v>
      </c>
      <c r="G233" s="16">
        <v>15269.4</v>
      </c>
      <c r="H233" s="16">
        <v>2697.33</v>
      </c>
      <c r="I233" s="7">
        <v>0.17664937718574403</v>
      </c>
    </row>
    <row r="234" spans="1:9" ht="32.450000000000003" customHeight="1">
      <c r="A234" s="22" t="s">
        <v>681</v>
      </c>
      <c r="B234" s="23">
        <v>907</v>
      </c>
      <c r="C234" s="24">
        <v>10</v>
      </c>
      <c r="D234" s="24">
        <v>4</v>
      </c>
      <c r="E234" s="25" t="s">
        <v>680</v>
      </c>
      <c r="F234" s="26" t="s">
        <v>225</v>
      </c>
      <c r="G234" s="16">
        <v>15269.4</v>
      </c>
      <c r="H234" s="16">
        <v>2697.33</v>
      </c>
      <c r="I234" s="7">
        <v>0.17664937718574403</v>
      </c>
    </row>
    <row r="235" spans="1:9" ht="31.5">
      <c r="A235" s="22" t="s">
        <v>669</v>
      </c>
      <c r="B235" s="23">
        <v>907</v>
      </c>
      <c r="C235" s="24">
        <v>10</v>
      </c>
      <c r="D235" s="24">
        <v>4</v>
      </c>
      <c r="E235" s="25" t="s">
        <v>668</v>
      </c>
      <c r="F235" s="26" t="s">
        <v>225</v>
      </c>
      <c r="G235" s="16">
        <v>15269.4</v>
      </c>
      <c r="H235" s="16">
        <v>2697.33</v>
      </c>
      <c r="I235" s="7">
        <v>0.17664937718574403</v>
      </c>
    </row>
    <row r="236" spans="1:9" ht="63">
      <c r="A236" s="22" t="s">
        <v>651</v>
      </c>
      <c r="B236" s="23">
        <v>907</v>
      </c>
      <c r="C236" s="24">
        <v>10</v>
      </c>
      <c r="D236" s="24">
        <v>4</v>
      </c>
      <c r="E236" s="25" t="s">
        <v>649</v>
      </c>
      <c r="F236" s="26" t="s">
        <v>225</v>
      </c>
      <c r="G236" s="16">
        <v>15269.4</v>
      </c>
      <c r="H236" s="16">
        <v>2697.33</v>
      </c>
      <c r="I236" s="7">
        <v>0.17664937718574403</v>
      </c>
    </row>
    <row r="237" spans="1:9" ht="31.5">
      <c r="A237" s="22" t="s">
        <v>229</v>
      </c>
      <c r="B237" s="23">
        <v>907</v>
      </c>
      <c r="C237" s="24">
        <v>10</v>
      </c>
      <c r="D237" s="24">
        <v>4</v>
      </c>
      <c r="E237" s="25" t="s">
        <v>649</v>
      </c>
      <c r="F237" s="26" t="s">
        <v>226</v>
      </c>
      <c r="G237" s="16">
        <v>15269.4</v>
      </c>
      <c r="H237" s="16">
        <v>2697.33</v>
      </c>
      <c r="I237" s="7">
        <v>0.17664937718574403</v>
      </c>
    </row>
    <row r="238" spans="1:9" s="38" customFormat="1" ht="31.5">
      <c r="A238" s="35" t="s">
        <v>704</v>
      </c>
      <c r="B238" s="36">
        <v>910</v>
      </c>
      <c r="C238" s="37">
        <v>0</v>
      </c>
      <c r="D238" s="37">
        <v>0</v>
      </c>
      <c r="E238" s="31" t="s">
        <v>225</v>
      </c>
      <c r="F238" s="32" t="s">
        <v>225</v>
      </c>
      <c r="G238" s="9">
        <v>108126.6</v>
      </c>
      <c r="H238" s="9">
        <v>53143.27</v>
      </c>
      <c r="I238" s="10">
        <v>0.49149117793401431</v>
      </c>
    </row>
    <row r="239" spans="1:9">
      <c r="A239" s="22" t="s">
        <v>686</v>
      </c>
      <c r="B239" s="23">
        <v>910</v>
      </c>
      <c r="C239" s="24">
        <v>1</v>
      </c>
      <c r="D239" s="24">
        <v>0</v>
      </c>
      <c r="E239" s="25" t="s">
        <v>225</v>
      </c>
      <c r="F239" s="26" t="s">
        <v>225</v>
      </c>
      <c r="G239" s="16">
        <v>26925.439999999999</v>
      </c>
      <c r="H239" s="16">
        <v>15645.16</v>
      </c>
      <c r="I239" s="7">
        <v>0.5810549428347318</v>
      </c>
    </row>
    <row r="240" spans="1:9" ht="47.25">
      <c r="A240" s="22" t="s">
        <v>241</v>
      </c>
      <c r="B240" s="23">
        <v>910</v>
      </c>
      <c r="C240" s="24">
        <v>1</v>
      </c>
      <c r="D240" s="24">
        <v>6</v>
      </c>
      <c r="E240" s="25" t="s">
        <v>225</v>
      </c>
      <c r="F240" s="26" t="s">
        <v>225</v>
      </c>
      <c r="G240" s="16">
        <v>8801.52</v>
      </c>
      <c r="H240" s="16">
        <v>4564.4399999999996</v>
      </c>
      <c r="I240" s="7">
        <v>0.51859678782755703</v>
      </c>
    </row>
    <row r="241" spans="1:9" ht="63">
      <c r="A241" s="22" t="s">
        <v>521</v>
      </c>
      <c r="B241" s="23">
        <v>910</v>
      </c>
      <c r="C241" s="24">
        <v>1</v>
      </c>
      <c r="D241" s="24">
        <v>6</v>
      </c>
      <c r="E241" s="25" t="s">
        <v>520</v>
      </c>
      <c r="F241" s="26" t="s">
        <v>225</v>
      </c>
      <c r="G241" s="16">
        <v>8801.52</v>
      </c>
      <c r="H241" s="16">
        <v>4564.4399999999996</v>
      </c>
      <c r="I241" s="7">
        <v>0.51859678782755703</v>
      </c>
    </row>
    <row r="242" spans="1:9" ht="78.599999999999994" customHeight="1">
      <c r="A242" s="22" t="s">
        <v>519</v>
      </c>
      <c r="B242" s="23">
        <v>910</v>
      </c>
      <c r="C242" s="24">
        <v>1</v>
      </c>
      <c r="D242" s="24">
        <v>6</v>
      </c>
      <c r="E242" s="25" t="s">
        <v>518</v>
      </c>
      <c r="F242" s="26" t="s">
        <v>225</v>
      </c>
      <c r="G242" s="16">
        <v>8801.52</v>
      </c>
      <c r="H242" s="16">
        <v>4564.4399999999996</v>
      </c>
      <c r="I242" s="7">
        <v>0.51859678782755703</v>
      </c>
    </row>
    <row r="243" spans="1:9" ht="110.25">
      <c r="A243" s="22" t="s">
        <v>517</v>
      </c>
      <c r="B243" s="23">
        <v>910</v>
      </c>
      <c r="C243" s="24">
        <v>1</v>
      </c>
      <c r="D243" s="24">
        <v>6</v>
      </c>
      <c r="E243" s="25" t="s">
        <v>516</v>
      </c>
      <c r="F243" s="26" t="s">
        <v>225</v>
      </c>
      <c r="G243" s="16">
        <v>8801.52</v>
      </c>
      <c r="H243" s="16">
        <v>4564.4399999999996</v>
      </c>
      <c r="I243" s="7">
        <v>0.51859678782755703</v>
      </c>
    </row>
    <row r="244" spans="1:9" ht="31.5">
      <c r="A244" s="22" t="s">
        <v>244</v>
      </c>
      <c r="B244" s="23">
        <v>910</v>
      </c>
      <c r="C244" s="24">
        <v>1</v>
      </c>
      <c r="D244" s="24">
        <v>6</v>
      </c>
      <c r="E244" s="25" t="s">
        <v>514</v>
      </c>
      <c r="F244" s="26" t="s">
        <v>225</v>
      </c>
      <c r="G244" s="16">
        <v>8801.52</v>
      </c>
      <c r="H244" s="16">
        <v>4564.4399999999996</v>
      </c>
      <c r="I244" s="7">
        <v>0.51859678782755703</v>
      </c>
    </row>
    <row r="245" spans="1:9" ht="78" customHeight="1">
      <c r="A245" s="22" t="s">
        <v>243</v>
      </c>
      <c r="B245" s="23">
        <v>910</v>
      </c>
      <c r="C245" s="24">
        <v>1</v>
      </c>
      <c r="D245" s="24">
        <v>6</v>
      </c>
      <c r="E245" s="25" t="s">
        <v>514</v>
      </c>
      <c r="F245" s="26" t="s">
        <v>242</v>
      </c>
      <c r="G245" s="16">
        <v>7062.93</v>
      </c>
      <c r="H245" s="16">
        <v>3844.32</v>
      </c>
      <c r="I245" s="7">
        <v>0.54429535617654434</v>
      </c>
    </row>
    <row r="246" spans="1:9" ht="31.5">
      <c r="A246" s="22" t="s">
        <v>229</v>
      </c>
      <c r="B246" s="23">
        <v>910</v>
      </c>
      <c r="C246" s="24">
        <v>1</v>
      </c>
      <c r="D246" s="24">
        <v>6</v>
      </c>
      <c r="E246" s="25" t="s">
        <v>514</v>
      </c>
      <c r="F246" s="26" t="s">
        <v>226</v>
      </c>
      <c r="G246" s="16">
        <v>1684.08</v>
      </c>
      <c r="H246" s="16">
        <v>665.62</v>
      </c>
      <c r="I246" s="7">
        <v>0.39524250629423785</v>
      </c>
    </row>
    <row r="247" spans="1:9">
      <c r="A247" s="22" t="s">
        <v>236</v>
      </c>
      <c r="B247" s="23">
        <v>910</v>
      </c>
      <c r="C247" s="24">
        <v>1</v>
      </c>
      <c r="D247" s="24">
        <v>6</v>
      </c>
      <c r="E247" s="25" t="s">
        <v>514</v>
      </c>
      <c r="F247" s="26" t="s">
        <v>233</v>
      </c>
      <c r="G247" s="16">
        <v>54.51</v>
      </c>
      <c r="H247" s="16">
        <v>54.51</v>
      </c>
      <c r="I247" s="7">
        <v>1</v>
      </c>
    </row>
    <row r="248" spans="1:9">
      <c r="A248" s="22" t="s">
        <v>364</v>
      </c>
      <c r="B248" s="23">
        <v>910</v>
      </c>
      <c r="C248" s="24">
        <v>1</v>
      </c>
      <c r="D248" s="24">
        <v>13</v>
      </c>
      <c r="E248" s="25" t="s">
        <v>225</v>
      </c>
      <c r="F248" s="26" t="s">
        <v>225</v>
      </c>
      <c r="G248" s="16">
        <v>18123.919999999998</v>
      </c>
      <c r="H248" s="16">
        <v>11080.71</v>
      </c>
      <c r="I248" s="7">
        <v>0.61138594741093544</v>
      </c>
    </row>
    <row r="249" spans="1:9" ht="63">
      <c r="A249" s="22" t="s">
        <v>521</v>
      </c>
      <c r="B249" s="23">
        <v>910</v>
      </c>
      <c r="C249" s="24">
        <v>1</v>
      </c>
      <c r="D249" s="24">
        <v>13</v>
      </c>
      <c r="E249" s="25" t="s">
        <v>520</v>
      </c>
      <c r="F249" s="26" t="s">
        <v>225</v>
      </c>
      <c r="G249" s="16">
        <v>18123.919999999998</v>
      </c>
      <c r="H249" s="16">
        <v>11080.71</v>
      </c>
      <c r="I249" s="7">
        <v>0.61138594741093544</v>
      </c>
    </row>
    <row r="250" spans="1:9" ht="78" customHeight="1">
      <c r="A250" s="22" t="s">
        <v>519</v>
      </c>
      <c r="B250" s="23">
        <v>910</v>
      </c>
      <c r="C250" s="24">
        <v>1</v>
      </c>
      <c r="D250" s="24">
        <v>13</v>
      </c>
      <c r="E250" s="25" t="s">
        <v>518</v>
      </c>
      <c r="F250" s="26" t="s">
        <v>225</v>
      </c>
      <c r="G250" s="16">
        <v>18123.919999999998</v>
      </c>
      <c r="H250" s="16">
        <v>11080.71</v>
      </c>
      <c r="I250" s="7">
        <v>0.61138594741093544</v>
      </c>
    </row>
    <row r="251" spans="1:9" ht="110.25">
      <c r="A251" s="22" t="s">
        <v>517</v>
      </c>
      <c r="B251" s="23">
        <v>910</v>
      </c>
      <c r="C251" s="24">
        <v>1</v>
      </c>
      <c r="D251" s="24">
        <v>13</v>
      </c>
      <c r="E251" s="25" t="s">
        <v>516</v>
      </c>
      <c r="F251" s="26" t="s">
        <v>225</v>
      </c>
      <c r="G251" s="16">
        <v>18123.919999999998</v>
      </c>
      <c r="H251" s="16">
        <v>11080.71</v>
      </c>
      <c r="I251" s="7">
        <v>0.61138594741093544</v>
      </c>
    </row>
    <row r="252" spans="1:9" ht="31.5">
      <c r="A252" s="22" t="s">
        <v>358</v>
      </c>
      <c r="B252" s="23">
        <v>910</v>
      </c>
      <c r="C252" s="24">
        <v>1</v>
      </c>
      <c r="D252" s="24">
        <v>13</v>
      </c>
      <c r="E252" s="25" t="s">
        <v>513</v>
      </c>
      <c r="F252" s="26" t="s">
        <v>225</v>
      </c>
      <c r="G252" s="16">
        <v>18123.919999999998</v>
      </c>
      <c r="H252" s="16">
        <v>11080.71</v>
      </c>
      <c r="I252" s="7">
        <v>0.61138594741093544</v>
      </c>
    </row>
    <row r="253" spans="1:9" ht="78" customHeight="1">
      <c r="A253" s="22" t="s">
        <v>243</v>
      </c>
      <c r="B253" s="23">
        <v>910</v>
      </c>
      <c r="C253" s="24">
        <v>1</v>
      </c>
      <c r="D253" s="24">
        <v>13</v>
      </c>
      <c r="E253" s="25" t="s">
        <v>513</v>
      </c>
      <c r="F253" s="26" t="s">
        <v>242</v>
      </c>
      <c r="G253" s="16">
        <v>17020.759999999998</v>
      </c>
      <c r="H253" s="16">
        <v>10451.219999999999</v>
      </c>
      <c r="I253" s="7">
        <v>0.6140278107440561</v>
      </c>
    </row>
    <row r="254" spans="1:9" ht="31.5">
      <c r="A254" s="22" t="s">
        <v>229</v>
      </c>
      <c r="B254" s="23">
        <v>910</v>
      </c>
      <c r="C254" s="24">
        <v>1</v>
      </c>
      <c r="D254" s="24">
        <v>13</v>
      </c>
      <c r="E254" s="25" t="s">
        <v>513</v>
      </c>
      <c r="F254" s="26" t="s">
        <v>226</v>
      </c>
      <c r="G254" s="16">
        <v>1103.1600000000001</v>
      </c>
      <c r="H254" s="16">
        <v>629.49</v>
      </c>
      <c r="I254" s="7">
        <v>0.57062438812139671</v>
      </c>
    </row>
    <row r="255" spans="1:9">
      <c r="A255" s="22" t="s">
        <v>690</v>
      </c>
      <c r="B255" s="23">
        <v>910</v>
      </c>
      <c r="C255" s="24">
        <v>7</v>
      </c>
      <c r="D255" s="24">
        <v>0</v>
      </c>
      <c r="E255" s="25" t="s">
        <v>225</v>
      </c>
      <c r="F255" s="26" t="s">
        <v>225</v>
      </c>
      <c r="G255" s="16">
        <v>88</v>
      </c>
      <c r="H255" s="16">
        <v>31.77</v>
      </c>
      <c r="I255" s="7">
        <v>0.36102272727272727</v>
      </c>
    </row>
    <row r="256" spans="1:9" ht="31.5">
      <c r="A256" s="22" t="s">
        <v>288</v>
      </c>
      <c r="B256" s="23">
        <v>910</v>
      </c>
      <c r="C256" s="24">
        <v>7</v>
      </c>
      <c r="D256" s="24">
        <v>5</v>
      </c>
      <c r="E256" s="25" t="s">
        <v>225</v>
      </c>
      <c r="F256" s="26" t="s">
        <v>225</v>
      </c>
      <c r="G256" s="16">
        <v>88</v>
      </c>
      <c r="H256" s="16">
        <v>31.77</v>
      </c>
      <c r="I256" s="7">
        <v>0.36102272727272727</v>
      </c>
    </row>
    <row r="257" spans="1:9" ht="63">
      <c r="A257" s="22" t="s">
        <v>521</v>
      </c>
      <c r="B257" s="23">
        <v>910</v>
      </c>
      <c r="C257" s="24">
        <v>7</v>
      </c>
      <c r="D257" s="24">
        <v>5</v>
      </c>
      <c r="E257" s="25" t="s">
        <v>520</v>
      </c>
      <c r="F257" s="26" t="s">
        <v>225</v>
      </c>
      <c r="G257" s="16">
        <v>88</v>
      </c>
      <c r="H257" s="16">
        <v>31.77</v>
      </c>
      <c r="I257" s="7">
        <v>0.36102272727272727</v>
      </c>
    </row>
    <row r="258" spans="1:9" ht="76.900000000000006" customHeight="1">
      <c r="A258" s="22" t="s">
        <v>519</v>
      </c>
      <c r="B258" s="23">
        <v>910</v>
      </c>
      <c r="C258" s="24">
        <v>7</v>
      </c>
      <c r="D258" s="24">
        <v>5</v>
      </c>
      <c r="E258" s="25" t="s">
        <v>518</v>
      </c>
      <c r="F258" s="26" t="s">
        <v>225</v>
      </c>
      <c r="G258" s="16">
        <v>88</v>
      </c>
      <c r="H258" s="16">
        <v>31.77</v>
      </c>
      <c r="I258" s="7">
        <v>0.36102272727272727</v>
      </c>
    </row>
    <row r="259" spans="1:9" ht="110.25">
      <c r="A259" s="22" t="s">
        <v>517</v>
      </c>
      <c r="B259" s="23">
        <v>910</v>
      </c>
      <c r="C259" s="24">
        <v>7</v>
      </c>
      <c r="D259" s="24">
        <v>5</v>
      </c>
      <c r="E259" s="25" t="s">
        <v>516</v>
      </c>
      <c r="F259" s="26" t="s">
        <v>225</v>
      </c>
      <c r="G259" s="16">
        <v>88</v>
      </c>
      <c r="H259" s="16">
        <v>31.77</v>
      </c>
      <c r="I259" s="7">
        <v>0.36102272727272727</v>
      </c>
    </row>
    <row r="260" spans="1:9" ht="31.5">
      <c r="A260" s="22" t="s">
        <v>360</v>
      </c>
      <c r="B260" s="23">
        <v>910</v>
      </c>
      <c r="C260" s="24">
        <v>7</v>
      </c>
      <c r="D260" s="24">
        <v>5</v>
      </c>
      <c r="E260" s="25" t="s">
        <v>515</v>
      </c>
      <c r="F260" s="26" t="s">
        <v>225</v>
      </c>
      <c r="G260" s="16">
        <v>88</v>
      </c>
      <c r="H260" s="16">
        <v>31.77</v>
      </c>
      <c r="I260" s="7">
        <v>0.36102272727272727</v>
      </c>
    </row>
    <row r="261" spans="1:9" ht="31.5">
      <c r="A261" s="22" t="s">
        <v>229</v>
      </c>
      <c r="B261" s="23">
        <v>910</v>
      </c>
      <c r="C261" s="24">
        <v>7</v>
      </c>
      <c r="D261" s="24">
        <v>5</v>
      </c>
      <c r="E261" s="25" t="s">
        <v>515</v>
      </c>
      <c r="F261" s="26" t="s">
        <v>226</v>
      </c>
      <c r="G261" s="16">
        <v>88</v>
      </c>
      <c r="H261" s="16">
        <v>31.77</v>
      </c>
      <c r="I261" s="7">
        <v>0.36102272727272727</v>
      </c>
    </row>
    <row r="262" spans="1:9" ht="31.5">
      <c r="A262" s="22" t="s">
        <v>703</v>
      </c>
      <c r="B262" s="23">
        <v>910</v>
      </c>
      <c r="C262" s="24">
        <v>13</v>
      </c>
      <c r="D262" s="24">
        <v>0</v>
      </c>
      <c r="E262" s="25" t="s">
        <v>225</v>
      </c>
      <c r="F262" s="26" t="s">
        <v>225</v>
      </c>
      <c r="G262" s="16">
        <v>12.86</v>
      </c>
      <c r="H262" s="16">
        <v>1.04</v>
      </c>
      <c r="I262" s="7">
        <v>8.0870917573872478E-2</v>
      </c>
    </row>
    <row r="263" spans="1:9" ht="31.5">
      <c r="A263" s="22" t="s">
        <v>508</v>
      </c>
      <c r="B263" s="23">
        <v>910</v>
      </c>
      <c r="C263" s="24">
        <v>13</v>
      </c>
      <c r="D263" s="24">
        <v>1</v>
      </c>
      <c r="E263" s="25" t="s">
        <v>225</v>
      </c>
      <c r="F263" s="26" t="s">
        <v>225</v>
      </c>
      <c r="G263" s="16">
        <v>12.86</v>
      </c>
      <c r="H263" s="16">
        <v>1.04</v>
      </c>
      <c r="I263" s="7">
        <v>8.0870917573872478E-2</v>
      </c>
    </row>
    <row r="264" spans="1:9" ht="63">
      <c r="A264" s="22" t="s">
        <v>521</v>
      </c>
      <c r="B264" s="23">
        <v>910</v>
      </c>
      <c r="C264" s="24">
        <v>13</v>
      </c>
      <c r="D264" s="24">
        <v>1</v>
      </c>
      <c r="E264" s="25" t="s">
        <v>520</v>
      </c>
      <c r="F264" s="26" t="s">
        <v>225</v>
      </c>
      <c r="G264" s="16">
        <v>12.86</v>
      </c>
      <c r="H264" s="16">
        <v>1.04</v>
      </c>
      <c r="I264" s="7">
        <v>8.0870917573872478E-2</v>
      </c>
    </row>
    <row r="265" spans="1:9" ht="94.5">
      <c r="A265" s="22" t="s">
        <v>519</v>
      </c>
      <c r="B265" s="23">
        <v>910</v>
      </c>
      <c r="C265" s="24">
        <v>13</v>
      </c>
      <c r="D265" s="24">
        <v>1</v>
      </c>
      <c r="E265" s="25" t="s">
        <v>518</v>
      </c>
      <c r="F265" s="26" t="s">
        <v>225</v>
      </c>
      <c r="G265" s="16">
        <v>12.86</v>
      </c>
      <c r="H265" s="16">
        <v>1.04</v>
      </c>
      <c r="I265" s="7">
        <v>8.0870917573872478E-2</v>
      </c>
    </row>
    <row r="266" spans="1:9" ht="31.5">
      <c r="A266" s="22" t="s">
        <v>512</v>
      </c>
      <c r="B266" s="23">
        <v>910</v>
      </c>
      <c r="C266" s="24">
        <v>13</v>
      </c>
      <c r="D266" s="24">
        <v>1</v>
      </c>
      <c r="E266" s="25" t="s">
        <v>511</v>
      </c>
      <c r="F266" s="26" t="s">
        <v>225</v>
      </c>
      <c r="G266" s="16">
        <v>12.86</v>
      </c>
      <c r="H266" s="16">
        <v>1.04</v>
      </c>
      <c r="I266" s="7">
        <v>8.0870917573872478E-2</v>
      </c>
    </row>
    <row r="267" spans="1:9">
      <c r="A267" s="22" t="s">
        <v>510</v>
      </c>
      <c r="B267" s="23">
        <v>910</v>
      </c>
      <c r="C267" s="24">
        <v>13</v>
      </c>
      <c r="D267" s="24">
        <v>1</v>
      </c>
      <c r="E267" s="25" t="s">
        <v>507</v>
      </c>
      <c r="F267" s="26" t="s">
        <v>225</v>
      </c>
      <c r="G267" s="16">
        <v>12.86</v>
      </c>
      <c r="H267" s="16">
        <v>1.04</v>
      </c>
      <c r="I267" s="7">
        <v>8.0870917573872478E-2</v>
      </c>
    </row>
    <row r="268" spans="1:9" ht="31.5">
      <c r="A268" s="22" t="s">
        <v>509</v>
      </c>
      <c r="B268" s="23">
        <v>910</v>
      </c>
      <c r="C268" s="24">
        <v>13</v>
      </c>
      <c r="D268" s="24">
        <v>1</v>
      </c>
      <c r="E268" s="25" t="s">
        <v>507</v>
      </c>
      <c r="F268" s="26" t="s">
        <v>506</v>
      </c>
      <c r="G268" s="16">
        <v>12.86</v>
      </c>
      <c r="H268" s="16">
        <v>1.04</v>
      </c>
      <c r="I268" s="7">
        <v>8.0870917573872478E-2</v>
      </c>
    </row>
    <row r="269" spans="1:9" ht="47.25">
      <c r="A269" s="22" t="s">
        <v>702</v>
      </c>
      <c r="B269" s="23">
        <v>910</v>
      </c>
      <c r="C269" s="24">
        <v>14</v>
      </c>
      <c r="D269" s="24">
        <v>0</v>
      </c>
      <c r="E269" s="25" t="s">
        <v>225</v>
      </c>
      <c r="F269" s="26" t="s">
        <v>225</v>
      </c>
      <c r="G269" s="16">
        <v>81100.3</v>
      </c>
      <c r="H269" s="16">
        <v>37465.300000000003</v>
      </c>
      <c r="I269" s="7">
        <v>0.46196253281430527</v>
      </c>
    </row>
    <row r="270" spans="1:9" ht="47.25">
      <c r="A270" s="22" t="s">
        <v>494</v>
      </c>
      <c r="B270" s="23">
        <v>910</v>
      </c>
      <c r="C270" s="24">
        <v>14</v>
      </c>
      <c r="D270" s="24">
        <v>1</v>
      </c>
      <c r="E270" s="25" t="s">
        <v>225</v>
      </c>
      <c r="F270" s="26" t="s">
        <v>225</v>
      </c>
      <c r="G270" s="16">
        <v>67163.399999999994</v>
      </c>
      <c r="H270" s="16">
        <v>31211</v>
      </c>
      <c r="I270" s="7">
        <v>0.46470250166013038</v>
      </c>
    </row>
    <row r="271" spans="1:9" ht="63">
      <c r="A271" s="22" t="s">
        <v>521</v>
      </c>
      <c r="B271" s="23">
        <v>910</v>
      </c>
      <c r="C271" s="24">
        <v>14</v>
      </c>
      <c r="D271" s="24">
        <v>1</v>
      </c>
      <c r="E271" s="25" t="s">
        <v>520</v>
      </c>
      <c r="F271" s="26" t="s">
        <v>225</v>
      </c>
      <c r="G271" s="16">
        <v>67163.399999999994</v>
      </c>
      <c r="H271" s="16">
        <v>31211</v>
      </c>
      <c r="I271" s="7">
        <v>0.46470250166013038</v>
      </c>
    </row>
    <row r="272" spans="1:9" ht="78.75">
      <c r="A272" s="22" t="s">
        <v>505</v>
      </c>
      <c r="B272" s="23">
        <v>910</v>
      </c>
      <c r="C272" s="24">
        <v>14</v>
      </c>
      <c r="D272" s="24">
        <v>1</v>
      </c>
      <c r="E272" s="25" t="s">
        <v>504</v>
      </c>
      <c r="F272" s="26" t="s">
        <v>225</v>
      </c>
      <c r="G272" s="16">
        <v>67163.399999999994</v>
      </c>
      <c r="H272" s="16">
        <v>31211</v>
      </c>
      <c r="I272" s="7">
        <v>0.46470250166013038</v>
      </c>
    </row>
    <row r="273" spans="1:9" ht="47.25">
      <c r="A273" s="22" t="s">
        <v>503</v>
      </c>
      <c r="B273" s="23">
        <v>910</v>
      </c>
      <c r="C273" s="24">
        <v>14</v>
      </c>
      <c r="D273" s="24">
        <v>1</v>
      </c>
      <c r="E273" s="25" t="s">
        <v>502</v>
      </c>
      <c r="F273" s="26" t="s">
        <v>225</v>
      </c>
      <c r="G273" s="16">
        <v>67163.399999999994</v>
      </c>
      <c r="H273" s="16">
        <v>31211</v>
      </c>
      <c r="I273" s="7">
        <v>0.46470250166013038</v>
      </c>
    </row>
    <row r="274" spans="1:9" ht="63">
      <c r="A274" s="22" t="s">
        <v>498</v>
      </c>
      <c r="B274" s="23">
        <v>910</v>
      </c>
      <c r="C274" s="24">
        <v>14</v>
      </c>
      <c r="D274" s="24">
        <v>1</v>
      </c>
      <c r="E274" s="25" t="s">
        <v>497</v>
      </c>
      <c r="F274" s="26" t="s">
        <v>225</v>
      </c>
      <c r="G274" s="16">
        <v>66498.399999999994</v>
      </c>
      <c r="H274" s="16">
        <v>30897</v>
      </c>
      <c r="I274" s="7">
        <v>0.46462772036620437</v>
      </c>
    </row>
    <row r="275" spans="1:9">
      <c r="A275" s="22" t="s">
        <v>495</v>
      </c>
      <c r="B275" s="23">
        <v>910</v>
      </c>
      <c r="C275" s="24">
        <v>14</v>
      </c>
      <c r="D275" s="24">
        <v>1</v>
      </c>
      <c r="E275" s="25" t="s">
        <v>497</v>
      </c>
      <c r="F275" s="26" t="s">
        <v>492</v>
      </c>
      <c r="G275" s="16">
        <v>66498.399999999994</v>
      </c>
      <c r="H275" s="16">
        <v>30897</v>
      </c>
      <c r="I275" s="7">
        <v>0.46462772036620437</v>
      </c>
    </row>
    <row r="276" spans="1:9" ht="31.5">
      <c r="A276" s="22" t="s">
        <v>496</v>
      </c>
      <c r="B276" s="23">
        <v>910</v>
      </c>
      <c r="C276" s="24">
        <v>14</v>
      </c>
      <c r="D276" s="24">
        <v>1</v>
      </c>
      <c r="E276" s="25" t="s">
        <v>493</v>
      </c>
      <c r="F276" s="26" t="s">
        <v>225</v>
      </c>
      <c r="G276" s="16">
        <v>665</v>
      </c>
      <c r="H276" s="16">
        <v>314</v>
      </c>
      <c r="I276" s="7">
        <v>0.47218045112781953</v>
      </c>
    </row>
    <row r="277" spans="1:9">
      <c r="A277" s="22" t="s">
        <v>495</v>
      </c>
      <c r="B277" s="23">
        <v>910</v>
      </c>
      <c r="C277" s="24">
        <v>14</v>
      </c>
      <c r="D277" s="24">
        <v>1</v>
      </c>
      <c r="E277" s="25" t="s">
        <v>493</v>
      </c>
      <c r="F277" s="26" t="s">
        <v>492</v>
      </c>
      <c r="G277" s="16">
        <v>665</v>
      </c>
      <c r="H277" s="16">
        <v>314</v>
      </c>
      <c r="I277" s="7">
        <v>0.47218045112781953</v>
      </c>
    </row>
    <row r="278" spans="1:9" ht="31.5">
      <c r="A278" s="22" t="s">
        <v>500</v>
      </c>
      <c r="B278" s="23">
        <v>910</v>
      </c>
      <c r="C278" s="24">
        <v>14</v>
      </c>
      <c r="D278" s="24">
        <v>3</v>
      </c>
      <c r="E278" s="25" t="s">
        <v>225</v>
      </c>
      <c r="F278" s="26" t="s">
        <v>225</v>
      </c>
      <c r="G278" s="16">
        <v>13936.9</v>
      </c>
      <c r="H278" s="16">
        <v>6254.3</v>
      </c>
      <c r="I278" s="7">
        <v>0.44875833219726052</v>
      </c>
    </row>
    <row r="279" spans="1:9" ht="63">
      <c r="A279" s="22" t="s">
        <v>521</v>
      </c>
      <c r="B279" s="23">
        <v>910</v>
      </c>
      <c r="C279" s="24">
        <v>14</v>
      </c>
      <c r="D279" s="24">
        <v>3</v>
      </c>
      <c r="E279" s="25" t="s">
        <v>520</v>
      </c>
      <c r="F279" s="26" t="s">
        <v>225</v>
      </c>
      <c r="G279" s="16">
        <v>13936.9</v>
      </c>
      <c r="H279" s="16">
        <v>6254.3</v>
      </c>
      <c r="I279" s="7">
        <v>0.44875833219726052</v>
      </c>
    </row>
    <row r="280" spans="1:9" ht="78.75">
      <c r="A280" s="22" t="s">
        <v>505</v>
      </c>
      <c r="B280" s="23">
        <v>910</v>
      </c>
      <c r="C280" s="24">
        <v>14</v>
      </c>
      <c r="D280" s="24">
        <v>3</v>
      </c>
      <c r="E280" s="25" t="s">
        <v>504</v>
      </c>
      <c r="F280" s="26" t="s">
        <v>225</v>
      </c>
      <c r="G280" s="16">
        <v>13936.9</v>
      </c>
      <c r="H280" s="16">
        <v>6254.3</v>
      </c>
      <c r="I280" s="7">
        <v>0.44875833219726052</v>
      </c>
    </row>
    <row r="281" spans="1:9" ht="47.25">
      <c r="A281" s="22" t="s">
        <v>503</v>
      </c>
      <c r="B281" s="23">
        <v>910</v>
      </c>
      <c r="C281" s="24">
        <v>14</v>
      </c>
      <c r="D281" s="24">
        <v>3</v>
      </c>
      <c r="E281" s="25" t="s">
        <v>502</v>
      </c>
      <c r="F281" s="26" t="s">
        <v>225</v>
      </c>
      <c r="G281" s="16">
        <v>13936.9</v>
      </c>
      <c r="H281" s="16">
        <v>6254.3</v>
      </c>
      <c r="I281" s="7">
        <v>0.44875833219726052</v>
      </c>
    </row>
    <row r="282" spans="1:9" ht="63">
      <c r="A282" s="22" t="s">
        <v>501</v>
      </c>
      <c r="B282" s="23">
        <v>910</v>
      </c>
      <c r="C282" s="24">
        <v>14</v>
      </c>
      <c r="D282" s="24">
        <v>3</v>
      </c>
      <c r="E282" s="25" t="s">
        <v>499</v>
      </c>
      <c r="F282" s="26" t="s">
        <v>225</v>
      </c>
      <c r="G282" s="16">
        <v>13936.9</v>
      </c>
      <c r="H282" s="16">
        <v>6254.3</v>
      </c>
      <c r="I282" s="7">
        <v>0.44875833219726052</v>
      </c>
    </row>
    <row r="283" spans="1:9">
      <c r="A283" s="22" t="s">
        <v>495</v>
      </c>
      <c r="B283" s="23">
        <v>910</v>
      </c>
      <c r="C283" s="24">
        <v>14</v>
      </c>
      <c r="D283" s="24">
        <v>3</v>
      </c>
      <c r="E283" s="25" t="s">
        <v>499</v>
      </c>
      <c r="F283" s="26" t="s">
        <v>492</v>
      </c>
      <c r="G283" s="16">
        <v>13936.9</v>
      </c>
      <c r="H283" s="16">
        <v>6254.3</v>
      </c>
      <c r="I283" s="7">
        <v>0.44875833219726052</v>
      </c>
    </row>
    <row r="284" spans="1:9" s="38" customFormat="1" ht="31.5">
      <c r="A284" s="35" t="s">
        <v>701</v>
      </c>
      <c r="B284" s="36">
        <v>913</v>
      </c>
      <c r="C284" s="37">
        <v>0</v>
      </c>
      <c r="D284" s="37">
        <v>0</v>
      </c>
      <c r="E284" s="31" t="s">
        <v>225</v>
      </c>
      <c r="F284" s="32" t="s">
        <v>225</v>
      </c>
      <c r="G284" s="9">
        <v>40630.69</v>
      </c>
      <c r="H284" s="9">
        <v>14950.27</v>
      </c>
      <c r="I284" s="10">
        <v>0.36795510979508345</v>
      </c>
    </row>
    <row r="285" spans="1:9">
      <c r="A285" s="22" t="s">
        <v>686</v>
      </c>
      <c r="B285" s="23">
        <v>913</v>
      </c>
      <c r="C285" s="24">
        <v>1</v>
      </c>
      <c r="D285" s="24">
        <v>0</v>
      </c>
      <c r="E285" s="25" t="s">
        <v>225</v>
      </c>
      <c r="F285" s="26" t="s">
        <v>225</v>
      </c>
      <c r="G285" s="16">
        <v>23965.43</v>
      </c>
      <c r="H285" s="16">
        <v>12316.91</v>
      </c>
      <c r="I285" s="7">
        <v>0.51394487810149869</v>
      </c>
    </row>
    <row r="286" spans="1:9">
      <c r="A286" s="22" t="s">
        <v>364</v>
      </c>
      <c r="B286" s="23">
        <v>913</v>
      </c>
      <c r="C286" s="24">
        <v>1</v>
      </c>
      <c r="D286" s="24">
        <v>13</v>
      </c>
      <c r="E286" s="25" t="s">
        <v>225</v>
      </c>
      <c r="F286" s="26" t="s">
        <v>225</v>
      </c>
      <c r="G286" s="16">
        <v>23965.43</v>
      </c>
      <c r="H286" s="16">
        <v>12316.91</v>
      </c>
      <c r="I286" s="7">
        <v>0.51394487810149869</v>
      </c>
    </row>
    <row r="287" spans="1:9" ht="63">
      <c r="A287" s="22" t="s">
        <v>491</v>
      </c>
      <c r="B287" s="23">
        <v>913</v>
      </c>
      <c r="C287" s="24">
        <v>1</v>
      </c>
      <c r="D287" s="24">
        <v>13</v>
      </c>
      <c r="E287" s="25" t="s">
        <v>490</v>
      </c>
      <c r="F287" s="26" t="s">
        <v>225</v>
      </c>
      <c r="G287" s="16">
        <v>23965.43</v>
      </c>
      <c r="H287" s="16">
        <v>12316.91</v>
      </c>
      <c r="I287" s="7">
        <v>0.51394487810149869</v>
      </c>
    </row>
    <row r="288" spans="1:9" ht="78.75">
      <c r="A288" s="22" t="s">
        <v>489</v>
      </c>
      <c r="B288" s="23">
        <v>913</v>
      </c>
      <c r="C288" s="24">
        <v>1</v>
      </c>
      <c r="D288" s="24">
        <v>13</v>
      </c>
      <c r="E288" s="25" t="s">
        <v>488</v>
      </c>
      <c r="F288" s="26" t="s">
        <v>225</v>
      </c>
      <c r="G288" s="16">
        <v>1167.04</v>
      </c>
      <c r="H288" s="16">
        <v>270.20999999999998</v>
      </c>
      <c r="I288" s="7">
        <v>0.23153448039484506</v>
      </c>
    </row>
    <row r="289" spans="1:9" ht="47.25">
      <c r="A289" s="22" t="s">
        <v>487</v>
      </c>
      <c r="B289" s="23">
        <v>913</v>
      </c>
      <c r="C289" s="24">
        <v>1</v>
      </c>
      <c r="D289" s="24">
        <v>13</v>
      </c>
      <c r="E289" s="25" t="s">
        <v>486</v>
      </c>
      <c r="F289" s="26" t="s">
        <v>225</v>
      </c>
      <c r="G289" s="16">
        <v>1167.04</v>
      </c>
      <c r="H289" s="16">
        <v>270.20999999999998</v>
      </c>
      <c r="I289" s="7">
        <v>0.23153448039484506</v>
      </c>
    </row>
    <row r="290" spans="1:9" ht="31.5">
      <c r="A290" s="22" t="s">
        <v>485</v>
      </c>
      <c r="B290" s="23">
        <v>913</v>
      </c>
      <c r="C290" s="24">
        <v>1</v>
      </c>
      <c r="D290" s="24">
        <v>13</v>
      </c>
      <c r="E290" s="25" t="s">
        <v>484</v>
      </c>
      <c r="F290" s="26" t="s">
        <v>225</v>
      </c>
      <c r="G290" s="16">
        <v>550</v>
      </c>
      <c r="H290" s="16">
        <v>0</v>
      </c>
      <c r="I290" s="7">
        <v>0</v>
      </c>
    </row>
    <row r="291" spans="1:9" ht="31.5">
      <c r="A291" s="22" t="s">
        <v>229</v>
      </c>
      <c r="B291" s="23">
        <v>913</v>
      </c>
      <c r="C291" s="24">
        <v>1</v>
      </c>
      <c r="D291" s="24">
        <v>13</v>
      </c>
      <c r="E291" s="25" t="s">
        <v>484</v>
      </c>
      <c r="F291" s="26" t="s">
        <v>226</v>
      </c>
      <c r="G291" s="16">
        <v>550</v>
      </c>
      <c r="H291" s="16">
        <v>0</v>
      </c>
      <c r="I291" s="7">
        <v>0</v>
      </c>
    </row>
    <row r="292" spans="1:9" ht="31.5">
      <c r="A292" s="22" t="s">
        <v>483</v>
      </c>
      <c r="B292" s="23">
        <v>913</v>
      </c>
      <c r="C292" s="24">
        <v>1</v>
      </c>
      <c r="D292" s="24">
        <v>13</v>
      </c>
      <c r="E292" s="25" t="s">
        <v>482</v>
      </c>
      <c r="F292" s="26" t="s">
        <v>225</v>
      </c>
      <c r="G292" s="16">
        <v>150</v>
      </c>
      <c r="H292" s="16">
        <v>0</v>
      </c>
      <c r="I292" s="7">
        <v>0</v>
      </c>
    </row>
    <row r="293" spans="1:9" ht="31.5">
      <c r="A293" s="22" t="s">
        <v>229</v>
      </c>
      <c r="B293" s="23">
        <v>913</v>
      </c>
      <c r="C293" s="24">
        <v>1</v>
      </c>
      <c r="D293" s="24">
        <v>13</v>
      </c>
      <c r="E293" s="25" t="s">
        <v>482</v>
      </c>
      <c r="F293" s="26" t="s">
        <v>226</v>
      </c>
      <c r="G293" s="16">
        <v>150</v>
      </c>
      <c r="H293" s="16">
        <v>0</v>
      </c>
      <c r="I293" s="7">
        <v>0</v>
      </c>
    </row>
    <row r="294" spans="1:9">
      <c r="A294" s="22" t="s">
        <v>479</v>
      </c>
      <c r="B294" s="23">
        <v>913</v>
      </c>
      <c r="C294" s="24">
        <v>1</v>
      </c>
      <c r="D294" s="24">
        <v>13</v>
      </c>
      <c r="E294" s="25" t="s">
        <v>478</v>
      </c>
      <c r="F294" s="26" t="s">
        <v>225</v>
      </c>
      <c r="G294" s="16">
        <v>317.04000000000002</v>
      </c>
      <c r="H294" s="16">
        <v>270.20999999999998</v>
      </c>
      <c r="I294" s="7">
        <v>0.85228993186979551</v>
      </c>
    </row>
    <row r="295" spans="1:9" ht="31.5">
      <c r="A295" s="22" t="s">
        <v>229</v>
      </c>
      <c r="B295" s="23">
        <v>913</v>
      </c>
      <c r="C295" s="24">
        <v>1</v>
      </c>
      <c r="D295" s="24">
        <v>13</v>
      </c>
      <c r="E295" s="25" t="s">
        <v>478</v>
      </c>
      <c r="F295" s="26" t="s">
        <v>226</v>
      </c>
      <c r="G295" s="16">
        <v>176.45</v>
      </c>
      <c r="H295" s="16">
        <v>162.74</v>
      </c>
      <c r="I295" s="7">
        <v>0.92230093510909616</v>
      </c>
    </row>
    <row r="296" spans="1:9">
      <c r="A296" s="22" t="s">
        <v>236</v>
      </c>
      <c r="B296" s="23">
        <v>913</v>
      </c>
      <c r="C296" s="24">
        <v>1</v>
      </c>
      <c r="D296" s="24">
        <v>13</v>
      </c>
      <c r="E296" s="25" t="s">
        <v>478</v>
      </c>
      <c r="F296" s="26" t="s">
        <v>233</v>
      </c>
      <c r="G296" s="16">
        <v>140.59</v>
      </c>
      <c r="H296" s="16">
        <v>107.47</v>
      </c>
      <c r="I296" s="7">
        <v>0.76442136709581043</v>
      </c>
    </row>
    <row r="297" spans="1:9" ht="31.5">
      <c r="A297" s="22" t="s">
        <v>474</v>
      </c>
      <c r="B297" s="23">
        <v>913</v>
      </c>
      <c r="C297" s="24">
        <v>1</v>
      </c>
      <c r="D297" s="24">
        <v>13</v>
      </c>
      <c r="E297" s="25" t="s">
        <v>473</v>
      </c>
      <c r="F297" s="26" t="s">
        <v>225</v>
      </c>
      <c r="G297" s="16">
        <v>150</v>
      </c>
      <c r="H297" s="16">
        <v>0</v>
      </c>
      <c r="I297" s="7">
        <v>0</v>
      </c>
    </row>
    <row r="298" spans="1:9" ht="31.5">
      <c r="A298" s="22" t="s">
        <v>229</v>
      </c>
      <c r="B298" s="23">
        <v>913</v>
      </c>
      <c r="C298" s="24">
        <v>1</v>
      </c>
      <c r="D298" s="24">
        <v>13</v>
      </c>
      <c r="E298" s="25" t="s">
        <v>473</v>
      </c>
      <c r="F298" s="26" t="s">
        <v>226</v>
      </c>
      <c r="G298" s="16">
        <v>150</v>
      </c>
      <c r="H298" s="16">
        <v>0</v>
      </c>
      <c r="I298" s="7">
        <v>0</v>
      </c>
    </row>
    <row r="299" spans="1:9" ht="78.75">
      <c r="A299" s="22" t="s">
        <v>472</v>
      </c>
      <c r="B299" s="23">
        <v>913</v>
      </c>
      <c r="C299" s="24">
        <v>1</v>
      </c>
      <c r="D299" s="24">
        <v>13</v>
      </c>
      <c r="E299" s="25" t="s">
        <v>471</v>
      </c>
      <c r="F299" s="26" t="s">
        <v>225</v>
      </c>
      <c r="G299" s="16">
        <v>19547.52</v>
      </c>
      <c r="H299" s="16">
        <v>10195.280000000001</v>
      </c>
      <c r="I299" s="7">
        <v>0.52156386078643224</v>
      </c>
    </row>
    <row r="300" spans="1:9" ht="62.45" customHeight="1">
      <c r="A300" s="22" t="s">
        <v>470</v>
      </c>
      <c r="B300" s="23">
        <v>913</v>
      </c>
      <c r="C300" s="24">
        <v>1</v>
      </c>
      <c r="D300" s="24">
        <v>13</v>
      </c>
      <c r="E300" s="25" t="s">
        <v>469</v>
      </c>
      <c r="F300" s="26" t="s">
        <v>225</v>
      </c>
      <c r="G300" s="16">
        <v>19547.52</v>
      </c>
      <c r="H300" s="16">
        <v>10195.280000000001</v>
      </c>
      <c r="I300" s="7">
        <v>0.52156386078643224</v>
      </c>
    </row>
    <row r="301" spans="1:9" ht="31.5">
      <c r="A301" s="22" t="s">
        <v>468</v>
      </c>
      <c r="B301" s="23">
        <v>913</v>
      </c>
      <c r="C301" s="24">
        <v>1</v>
      </c>
      <c r="D301" s="24">
        <v>13</v>
      </c>
      <c r="E301" s="25" t="s">
        <v>467</v>
      </c>
      <c r="F301" s="26" t="s">
        <v>225</v>
      </c>
      <c r="G301" s="16">
        <v>18431.740000000002</v>
      </c>
      <c r="H301" s="16">
        <v>9696.82</v>
      </c>
      <c r="I301" s="7">
        <v>0.52609357553871738</v>
      </c>
    </row>
    <row r="302" spans="1:9" ht="47.25">
      <c r="A302" s="22" t="s">
        <v>464</v>
      </c>
      <c r="B302" s="23">
        <v>913</v>
      </c>
      <c r="C302" s="24">
        <v>1</v>
      </c>
      <c r="D302" s="24">
        <v>13</v>
      </c>
      <c r="E302" s="25" t="s">
        <v>467</v>
      </c>
      <c r="F302" s="26" t="s">
        <v>462</v>
      </c>
      <c r="G302" s="16">
        <v>18431.740000000002</v>
      </c>
      <c r="H302" s="16">
        <v>9696.82</v>
      </c>
      <c r="I302" s="7">
        <v>0.52609357553871738</v>
      </c>
    </row>
    <row r="303" spans="1:9" ht="31.5">
      <c r="A303" s="22" t="s">
        <v>466</v>
      </c>
      <c r="B303" s="23">
        <v>913</v>
      </c>
      <c r="C303" s="24">
        <v>1</v>
      </c>
      <c r="D303" s="24">
        <v>13</v>
      </c>
      <c r="E303" s="25" t="s">
        <v>465</v>
      </c>
      <c r="F303" s="26" t="s">
        <v>225</v>
      </c>
      <c r="G303" s="16">
        <v>1115.78</v>
      </c>
      <c r="H303" s="16">
        <v>498.47</v>
      </c>
      <c r="I303" s="7">
        <v>0.44674577425657391</v>
      </c>
    </row>
    <row r="304" spans="1:9" ht="47.25">
      <c r="A304" s="22" t="s">
        <v>464</v>
      </c>
      <c r="B304" s="23">
        <v>913</v>
      </c>
      <c r="C304" s="24">
        <v>1</v>
      </c>
      <c r="D304" s="24">
        <v>13</v>
      </c>
      <c r="E304" s="25" t="s">
        <v>465</v>
      </c>
      <c r="F304" s="26" t="s">
        <v>462</v>
      </c>
      <c r="G304" s="16">
        <v>1115.78</v>
      </c>
      <c r="H304" s="16">
        <v>498.47</v>
      </c>
      <c r="I304" s="7">
        <v>0.44674577425657391</v>
      </c>
    </row>
    <row r="305" spans="1:9" ht="78.75">
      <c r="A305" s="22" t="s">
        <v>456</v>
      </c>
      <c r="B305" s="23">
        <v>913</v>
      </c>
      <c r="C305" s="24">
        <v>1</v>
      </c>
      <c r="D305" s="24">
        <v>13</v>
      </c>
      <c r="E305" s="25" t="s">
        <v>455</v>
      </c>
      <c r="F305" s="26" t="s">
        <v>225</v>
      </c>
      <c r="G305" s="16">
        <v>3250.87</v>
      </c>
      <c r="H305" s="16">
        <v>1851.41</v>
      </c>
      <c r="I305" s="7">
        <v>0.56951216135988214</v>
      </c>
    </row>
    <row r="306" spans="1:9" ht="31.5">
      <c r="A306" s="22" t="s">
        <v>454</v>
      </c>
      <c r="B306" s="23">
        <v>913</v>
      </c>
      <c r="C306" s="24">
        <v>1</v>
      </c>
      <c r="D306" s="24">
        <v>13</v>
      </c>
      <c r="E306" s="25" t="s">
        <v>453</v>
      </c>
      <c r="F306" s="26" t="s">
        <v>225</v>
      </c>
      <c r="G306" s="16">
        <v>3250.87</v>
      </c>
      <c r="H306" s="16">
        <v>1851.41</v>
      </c>
      <c r="I306" s="7">
        <v>0.56951216135988214</v>
      </c>
    </row>
    <row r="307" spans="1:9" ht="31.5">
      <c r="A307" s="22" t="s">
        <v>420</v>
      </c>
      <c r="B307" s="23">
        <v>913</v>
      </c>
      <c r="C307" s="24">
        <v>1</v>
      </c>
      <c r="D307" s="24">
        <v>13</v>
      </c>
      <c r="E307" s="25" t="s">
        <v>451</v>
      </c>
      <c r="F307" s="26" t="s">
        <v>225</v>
      </c>
      <c r="G307" s="16">
        <v>3250.87</v>
      </c>
      <c r="H307" s="16">
        <v>1851.41</v>
      </c>
      <c r="I307" s="7">
        <v>0.56951216135988214</v>
      </c>
    </row>
    <row r="308" spans="1:9" ht="78" customHeight="1">
      <c r="A308" s="22" t="s">
        <v>243</v>
      </c>
      <c r="B308" s="23">
        <v>913</v>
      </c>
      <c r="C308" s="24">
        <v>1</v>
      </c>
      <c r="D308" s="24">
        <v>13</v>
      </c>
      <c r="E308" s="25" t="s">
        <v>451</v>
      </c>
      <c r="F308" s="26" t="s">
        <v>242</v>
      </c>
      <c r="G308" s="16">
        <v>3140.48</v>
      </c>
      <c r="H308" s="16">
        <v>1794.46</v>
      </c>
      <c r="I308" s="7">
        <v>0.57139672916242101</v>
      </c>
    </row>
    <row r="309" spans="1:9" ht="31.5">
      <c r="A309" s="22" t="s">
        <v>229</v>
      </c>
      <c r="B309" s="23">
        <v>913</v>
      </c>
      <c r="C309" s="24">
        <v>1</v>
      </c>
      <c r="D309" s="24">
        <v>13</v>
      </c>
      <c r="E309" s="25" t="s">
        <v>451</v>
      </c>
      <c r="F309" s="26" t="s">
        <v>226</v>
      </c>
      <c r="G309" s="16">
        <v>109.54</v>
      </c>
      <c r="H309" s="16">
        <v>56.96</v>
      </c>
      <c r="I309" s="7">
        <v>0.5199926967317875</v>
      </c>
    </row>
    <row r="310" spans="1:9">
      <c r="A310" s="22" t="s">
        <v>236</v>
      </c>
      <c r="B310" s="23">
        <v>913</v>
      </c>
      <c r="C310" s="24">
        <v>1</v>
      </c>
      <c r="D310" s="24">
        <v>13</v>
      </c>
      <c r="E310" s="25" t="s">
        <v>451</v>
      </c>
      <c r="F310" s="26" t="s">
        <v>233</v>
      </c>
      <c r="G310" s="16">
        <v>0.85</v>
      </c>
      <c r="H310" s="16">
        <v>0</v>
      </c>
      <c r="I310" s="7">
        <v>0</v>
      </c>
    </row>
    <row r="311" spans="1:9">
      <c r="A311" s="22" t="s">
        <v>693</v>
      </c>
      <c r="B311" s="23">
        <v>913</v>
      </c>
      <c r="C311" s="24">
        <v>4</v>
      </c>
      <c r="D311" s="24">
        <v>0</v>
      </c>
      <c r="E311" s="25" t="s">
        <v>225</v>
      </c>
      <c r="F311" s="26" t="s">
        <v>225</v>
      </c>
      <c r="G311" s="16">
        <v>9040.86</v>
      </c>
      <c r="H311" s="16">
        <v>0</v>
      </c>
      <c r="I311" s="7">
        <v>0</v>
      </c>
    </row>
    <row r="312" spans="1:9">
      <c r="A312" s="22" t="s">
        <v>386</v>
      </c>
      <c r="B312" s="23">
        <v>913</v>
      </c>
      <c r="C312" s="24">
        <v>4</v>
      </c>
      <c r="D312" s="24">
        <v>9</v>
      </c>
      <c r="E312" s="25" t="s">
        <v>225</v>
      </c>
      <c r="F312" s="26" t="s">
        <v>225</v>
      </c>
      <c r="G312" s="16">
        <v>8525.86</v>
      </c>
      <c r="H312" s="16">
        <v>0</v>
      </c>
      <c r="I312" s="7">
        <v>0</v>
      </c>
    </row>
    <row r="313" spans="1:9" ht="63">
      <c r="A313" s="22" t="s">
        <v>491</v>
      </c>
      <c r="B313" s="23">
        <v>913</v>
      </c>
      <c r="C313" s="24">
        <v>4</v>
      </c>
      <c r="D313" s="24">
        <v>9</v>
      </c>
      <c r="E313" s="25" t="s">
        <v>490</v>
      </c>
      <c r="F313" s="26" t="s">
        <v>225</v>
      </c>
      <c r="G313" s="16">
        <v>8525.86</v>
      </c>
      <c r="H313" s="16">
        <v>0</v>
      </c>
      <c r="I313" s="7">
        <v>0</v>
      </c>
    </row>
    <row r="314" spans="1:9" ht="78.75">
      <c r="A314" s="22" t="s">
        <v>472</v>
      </c>
      <c r="B314" s="23">
        <v>913</v>
      </c>
      <c r="C314" s="24">
        <v>4</v>
      </c>
      <c r="D314" s="24">
        <v>9</v>
      </c>
      <c r="E314" s="25" t="s">
        <v>471</v>
      </c>
      <c r="F314" s="26" t="s">
        <v>225</v>
      </c>
      <c r="G314" s="16">
        <v>8525.86</v>
      </c>
      <c r="H314" s="16">
        <v>0</v>
      </c>
      <c r="I314" s="7">
        <v>0</v>
      </c>
    </row>
    <row r="315" spans="1:9" ht="62.45" customHeight="1">
      <c r="A315" s="22" t="s">
        <v>470</v>
      </c>
      <c r="B315" s="23">
        <v>913</v>
      </c>
      <c r="C315" s="24">
        <v>4</v>
      </c>
      <c r="D315" s="24">
        <v>9</v>
      </c>
      <c r="E315" s="25" t="s">
        <v>469</v>
      </c>
      <c r="F315" s="26" t="s">
        <v>225</v>
      </c>
      <c r="G315" s="16">
        <v>8525.86</v>
      </c>
      <c r="H315" s="16">
        <v>0</v>
      </c>
      <c r="I315" s="7">
        <v>0</v>
      </c>
    </row>
    <row r="316" spans="1:9">
      <c r="A316" s="22" t="s">
        <v>463</v>
      </c>
      <c r="B316" s="23">
        <v>913</v>
      </c>
      <c r="C316" s="24">
        <v>4</v>
      </c>
      <c r="D316" s="24">
        <v>9</v>
      </c>
      <c r="E316" s="25" t="s">
        <v>463</v>
      </c>
      <c r="F316" s="26" t="s">
        <v>225</v>
      </c>
      <c r="G316" s="16">
        <v>8525.86</v>
      </c>
      <c r="H316" s="16">
        <v>0</v>
      </c>
      <c r="I316" s="7">
        <v>0</v>
      </c>
    </row>
    <row r="317" spans="1:9" ht="47.25">
      <c r="A317" s="22" t="s">
        <v>464</v>
      </c>
      <c r="B317" s="23">
        <v>913</v>
      </c>
      <c r="C317" s="24">
        <v>4</v>
      </c>
      <c r="D317" s="24">
        <v>9</v>
      </c>
      <c r="E317" s="25" t="s">
        <v>463</v>
      </c>
      <c r="F317" s="26" t="s">
        <v>462</v>
      </c>
      <c r="G317" s="16">
        <v>8525.86</v>
      </c>
      <c r="H317" s="16">
        <v>0</v>
      </c>
      <c r="I317" s="7">
        <v>0</v>
      </c>
    </row>
    <row r="318" spans="1:9" ht="31.5">
      <c r="A318" s="22" t="s">
        <v>398</v>
      </c>
      <c r="B318" s="23">
        <v>913</v>
      </c>
      <c r="C318" s="24">
        <v>4</v>
      </c>
      <c r="D318" s="24">
        <v>12</v>
      </c>
      <c r="E318" s="25" t="s">
        <v>225</v>
      </c>
      <c r="F318" s="26" t="s">
        <v>225</v>
      </c>
      <c r="G318" s="16">
        <v>515</v>
      </c>
      <c r="H318" s="16">
        <v>0</v>
      </c>
      <c r="I318" s="7">
        <v>0</v>
      </c>
    </row>
    <row r="319" spans="1:9" ht="63">
      <c r="A319" s="22" t="s">
        <v>491</v>
      </c>
      <c r="B319" s="23">
        <v>913</v>
      </c>
      <c r="C319" s="24">
        <v>4</v>
      </c>
      <c r="D319" s="24">
        <v>12</v>
      </c>
      <c r="E319" s="25" t="s">
        <v>490</v>
      </c>
      <c r="F319" s="26" t="s">
        <v>225</v>
      </c>
      <c r="G319" s="16">
        <v>515</v>
      </c>
      <c r="H319" s="16">
        <v>0</v>
      </c>
      <c r="I319" s="7">
        <v>0</v>
      </c>
    </row>
    <row r="320" spans="1:9" ht="78.75">
      <c r="A320" s="22" t="s">
        <v>489</v>
      </c>
      <c r="B320" s="23">
        <v>913</v>
      </c>
      <c r="C320" s="24">
        <v>4</v>
      </c>
      <c r="D320" s="24">
        <v>12</v>
      </c>
      <c r="E320" s="25" t="s">
        <v>488</v>
      </c>
      <c r="F320" s="26" t="s">
        <v>225</v>
      </c>
      <c r="G320" s="16">
        <v>515</v>
      </c>
      <c r="H320" s="16">
        <v>0</v>
      </c>
      <c r="I320" s="7">
        <v>0</v>
      </c>
    </row>
    <row r="321" spans="1:9" ht="47.25">
      <c r="A321" s="22" t="s">
        <v>487</v>
      </c>
      <c r="B321" s="23">
        <v>913</v>
      </c>
      <c r="C321" s="24">
        <v>4</v>
      </c>
      <c r="D321" s="24">
        <v>12</v>
      </c>
      <c r="E321" s="25" t="s">
        <v>486</v>
      </c>
      <c r="F321" s="26" t="s">
        <v>225</v>
      </c>
      <c r="G321" s="16">
        <v>515</v>
      </c>
      <c r="H321" s="16">
        <v>0</v>
      </c>
      <c r="I321" s="7">
        <v>0</v>
      </c>
    </row>
    <row r="322" spans="1:9" ht="63">
      <c r="A322" s="22" t="s">
        <v>481</v>
      </c>
      <c r="B322" s="23">
        <v>913</v>
      </c>
      <c r="C322" s="24">
        <v>4</v>
      </c>
      <c r="D322" s="24">
        <v>12</v>
      </c>
      <c r="E322" s="25" t="s">
        <v>480</v>
      </c>
      <c r="F322" s="26" t="s">
        <v>225</v>
      </c>
      <c r="G322" s="16">
        <v>515</v>
      </c>
      <c r="H322" s="16">
        <v>0</v>
      </c>
      <c r="I322" s="7">
        <v>0</v>
      </c>
    </row>
    <row r="323" spans="1:9" ht="31.5">
      <c r="A323" s="22" t="s">
        <v>229</v>
      </c>
      <c r="B323" s="23">
        <v>913</v>
      </c>
      <c r="C323" s="24">
        <v>4</v>
      </c>
      <c r="D323" s="24">
        <v>12</v>
      </c>
      <c r="E323" s="25" t="s">
        <v>480</v>
      </c>
      <c r="F323" s="26" t="s">
        <v>226</v>
      </c>
      <c r="G323" s="16">
        <v>515</v>
      </c>
      <c r="H323" s="16">
        <v>0</v>
      </c>
      <c r="I323" s="7">
        <v>0</v>
      </c>
    </row>
    <row r="324" spans="1:9">
      <c r="A324" s="22" t="s">
        <v>692</v>
      </c>
      <c r="B324" s="23">
        <v>913</v>
      </c>
      <c r="C324" s="24">
        <v>5</v>
      </c>
      <c r="D324" s="24">
        <v>0</v>
      </c>
      <c r="E324" s="25" t="s">
        <v>225</v>
      </c>
      <c r="F324" s="26" t="s">
        <v>225</v>
      </c>
      <c r="G324" s="16">
        <v>559.54</v>
      </c>
      <c r="H324" s="16">
        <v>264.68</v>
      </c>
      <c r="I324" s="7">
        <v>0.47303141866533227</v>
      </c>
    </row>
    <row r="325" spans="1:9">
      <c r="A325" s="22" t="s">
        <v>476</v>
      </c>
      <c r="B325" s="23">
        <v>913</v>
      </c>
      <c r="C325" s="24">
        <v>5</v>
      </c>
      <c r="D325" s="24">
        <v>1</v>
      </c>
      <c r="E325" s="25" t="s">
        <v>225</v>
      </c>
      <c r="F325" s="26" t="s">
        <v>225</v>
      </c>
      <c r="G325" s="16">
        <v>559.54</v>
      </c>
      <c r="H325" s="16">
        <v>264.68</v>
      </c>
      <c r="I325" s="7">
        <v>0.47303141866533227</v>
      </c>
    </row>
    <row r="326" spans="1:9" ht="63">
      <c r="A326" s="22" t="s">
        <v>491</v>
      </c>
      <c r="B326" s="23">
        <v>913</v>
      </c>
      <c r="C326" s="24">
        <v>5</v>
      </c>
      <c r="D326" s="24">
        <v>1</v>
      </c>
      <c r="E326" s="25" t="s">
        <v>490</v>
      </c>
      <c r="F326" s="26" t="s">
        <v>225</v>
      </c>
      <c r="G326" s="16">
        <v>559.54</v>
      </c>
      <c r="H326" s="16">
        <v>264.68</v>
      </c>
      <c r="I326" s="7">
        <v>0.47303141866533227</v>
      </c>
    </row>
    <row r="327" spans="1:9" ht="78.75">
      <c r="A327" s="22" t="s">
        <v>489</v>
      </c>
      <c r="B327" s="23">
        <v>913</v>
      </c>
      <c r="C327" s="24">
        <v>5</v>
      </c>
      <c r="D327" s="24">
        <v>1</v>
      </c>
      <c r="E327" s="25" t="s">
        <v>488</v>
      </c>
      <c r="F327" s="26" t="s">
        <v>225</v>
      </c>
      <c r="G327" s="16">
        <v>559.54</v>
      </c>
      <c r="H327" s="16">
        <v>264.68</v>
      </c>
      <c r="I327" s="7">
        <v>0.47303141866533227</v>
      </c>
    </row>
    <row r="328" spans="1:9" ht="47.25">
      <c r="A328" s="22" t="s">
        <v>487</v>
      </c>
      <c r="B328" s="23">
        <v>913</v>
      </c>
      <c r="C328" s="24">
        <v>5</v>
      </c>
      <c r="D328" s="24">
        <v>1</v>
      </c>
      <c r="E328" s="25" t="s">
        <v>486</v>
      </c>
      <c r="F328" s="26" t="s">
        <v>225</v>
      </c>
      <c r="G328" s="16">
        <v>559.54</v>
      </c>
      <c r="H328" s="16">
        <v>264.68</v>
      </c>
      <c r="I328" s="7">
        <v>0.47303141866533227</v>
      </c>
    </row>
    <row r="329" spans="1:9" ht="31.5">
      <c r="A329" s="22" t="s">
        <v>477</v>
      </c>
      <c r="B329" s="23">
        <v>913</v>
      </c>
      <c r="C329" s="24">
        <v>5</v>
      </c>
      <c r="D329" s="24">
        <v>1</v>
      </c>
      <c r="E329" s="25" t="s">
        <v>475</v>
      </c>
      <c r="F329" s="26" t="s">
        <v>225</v>
      </c>
      <c r="G329" s="16">
        <v>559.54</v>
      </c>
      <c r="H329" s="16">
        <v>264.68</v>
      </c>
      <c r="I329" s="7">
        <v>0.47303141866533227</v>
      </c>
    </row>
    <row r="330" spans="1:9" ht="31.5">
      <c r="A330" s="22" t="s">
        <v>229</v>
      </c>
      <c r="B330" s="23">
        <v>913</v>
      </c>
      <c r="C330" s="24">
        <v>5</v>
      </c>
      <c r="D330" s="24">
        <v>1</v>
      </c>
      <c r="E330" s="25" t="s">
        <v>475</v>
      </c>
      <c r="F330" s="26" t="s">
        <v>226</v>
      </c>
      <c r="G330" s="16">
        <v>501.13</v>
      </c>
      <c r="H330" s="16">
        <v>264.68</v>
      </c>
      <c r="I330" s="7">
        <v>0.52816634406241891</v>
      </c>
    </row>
    <row r="331" spans="1:9">
      <c r="A331" s="22" t="s">
        <v>236</v>
      </c>
      <c r="B331" s="23">
        <v>913</v>
      </c>
      <c r="C331" s="24">
        <v>5</v>
      </c>
      <c r="D331" s="24">
        <v>1</v>
      </c>
      <c r="E331" s="25" t="s">
        <v>475</v>
      </c>
      <c r="F331" s="26" t="s">
        <v>233</v>
      </c>
      <c r="G331" s="16">
        <v>58.41</v>
      </c>
      <c r="H331" s="16">
        <v>0</v>
      </c>
      <c r="I331" s="7">
        <v>0</v>
      </c>
    </row>
    <row r="332" spans="1:9">
      <c r="A332" s="22" t="s">
        <v>690</v>
      </c>
      <c r="B332" s="23">
        <v>913</v>
      </c>
      <c r="C332" s="24">
        <v>7</v>
      </c>
      <c r="D332" s="24">
        <v>0</v>
      </c>
      <c r="E332" s="25" t="s">
        <v>225</v>
      </c>
      <c r="F332" s="26" t="s">
        <v>225</v>
      </c>
      <c r="G332" s="16">
        <v>4064.86</v>
      </c>
      <c r="H332" s="16">
        <v>790.26</v>
      </c>
      <c r="I332" s="7">
        <v>0.19441259969593047</v>
      </c>
    </row>
    <row r="333" spans="1:9">
      <c r="A333" s="22" t="s">
        <v>285</v>
      </c>
      <c r="B333" s="23">
        <v>913</v>
      </c>
      <c r="C333" s="24">
        <v>7</v>
      </c>
      <c r="D333" s="24">
        <v>2</v>
      </c>
      <c r="E333" s="25" t="s">
        <v>225</v>
      </c>
      <c r="F333" s="26" t="s">
        <v>225</v>
      </c>
      <c r="G333" s="16">
        <v>4049.36</v>
      </c>
      <c r="H333" s="16">
        <v>780.26</v>
      </c>
      <c r="I333" s="7">
        <v>0.19268723946500188</v>
      </c>
    </row>
    <row r="334" spans="1:9" ht="47.25">
      <c r="A334" s="22" t="s">
        <v>683</v>
      </c>
      <c r="B334" s="23">
        <v>913</v>
      </c>
      <c r="C334" s="24">
        <v>7</v>
      </c>
      <c r="D334" s="24">
        <v>2</v>
      </c>
      <c r="E334" s="25" t="s">
        <v>682</v>
      </c>
      <c r="F334" s="26" t="s">
        <v>225</v>
      </c>
      <c r="G334" s="16">
        <v>4049.36</v>
      </c>
      <c r="H334" s="16">
        <v>780.26</v>
      </c>
      <c r="I334" s="7">
        <v>0.19268723946500188</v>
      </c>
    </row>
    <row r="335" spans="1:9" ht="31.9" customHeight="1">
      <c r="A335" s="22" t="s">
        <v>681</v>
      </c>
      <c r="B335" s="23">
        <v>913</v>
      </c>
      <c r="C335" s="24">
        <v>7</v>
      </c>
      <c r="D335" s="24">
        <v>2</v>
      </c>
      <c r="E335" s="25" t="s">
        <v>680</v>
      </c>
      <c r="F335" s="26" t="s">
        <v>225</v>
      </c>
      <c r="G335" s="16">
        <v>4049.36</v>
      </c>
      <c r="H335" s="16">
        <v>780.26</v>
      </c>
      <c r="I335" s="7">
        <v>0.19268723946500188</v>
      </c>
    </row>
    <row r="336" spans="1:9" ht="31.5">
      <c r="A336" s="22" t="s">
        <v>669</v>
      </c>
      <c r="B336" s="23">
        <v>913</v>
      </c>
      <c r="C336" s="24">
        <v>7</v>
      </c>
      <c r="D336" s="24">
        <v>2</v>
      </c>
      <c r="E336" s="25" t="s">
        <v>668</v>
      </c>
      <c r="F336" s="26" t="s">
        <v>225</v>
      </c>
      <c r="G336" s="16">
        <v>4049.36</v>
      </c>
      <c r="H336" s="16">
        <v>780.26</v>
      </c>
      <c r="I336" s="7">
        <v>0.19268723946500188</v>
      </c>
    </row>
    <row r="337" spans="1:9" ht="31.5">
      <c r="A337" s="22" t="s">
        <v>358</v>
      </c>
      <c r="B337" s="23">
        <v>913</v>
      </c>
      <c r="C337" s="24">
        <v>7</v>
      </c>
      <c r="D337" s="24">
        <v>2</v>
      </c>
      <c r="E337" s="25" t="s">
        <v>654</v>
      </c>
      <c r="F337" s="26" t="s">
        <v>225</v>
      </c>
      <c r="G337" s="16">
        <v>4049.36</v>
      </c>
      <c r="H337" s="16">
        <v>780.26</v>
      </c>
      <c r="I337" s="7">
        <v>0.19268723946500188</v>
      </c>
    </row>
    <row r="338" spans="1:9" ht="47.25">
      <c r="A338" s="22" t="s">
        <v>464</v>
      </c>
      <c r="B338" s="23">
        <v>913</v>
      </c>
      <c r="C338" s="24">
        <v>7</v>
      </c>
      <c r="D338" s="24">
        <v>2</v>
      </c>
      <c r="E338" s="25" t="s">
        <v>654</v>
      </c>
      <c r="F338" s="26" t="s">
        <v>462</v>
      </c>
      <c r="G338" s="16">
        <v>4049.36</v>
      </c>
      <c r="H338" s="16">
        <v>780.26</v>
      </c>
      <c r="I338" s="7">
        <v>0.19268723946500188</v>
      </c>
    </row>
    <row r="339" spans="1:9" ht="31.5">
      <c r="A339" s="22" t="s">
        <v>288</v>
      </c>
      <c r="B339" s="23">
        <v>913</v>
      </c>
      <c r="C339" s="24">
        <v>7</v>
      </c>
      <c r="D339" s="24">
        <v>5</v>
      </c>
      <c r="E339" s="25" t="s">
        <v>225</v>
      </c>
      <c r="F339" s="26" t="s">
        <v>225</v>
      </c>
      <c r="G339" s="16">
        <v>15.5</v>
      </c>
      <c r="H339" s="16">
        <v>10</v>
      </c>
      <c r="I339" s="7">
        <v>0.64516129032258063</v>
      </c>
    </row>
    <row r="340" spans="1:9" ht="63">
      <c r="A340" s="22" t="s">
        <v>491</v>
      </c>
      <c r="B340" s="23">
        <v>913</v>
      </c>
      <c r="C340" s="24">
        <v>7</v>
      </c>
      <c r="D340" s="24">
        <v>5</v>
      </c>
      <c r="E340" s="25" t="s">
        <v>490</v>
      </c>
      <c r="F340" s="26" t="s">
        <v>225</v>
      </c>
      <c r="G340" s="16">
        <v>15.5</v>
      </c>
      <c r="H340" s="16">
        <v>10</v>
      </c>
      <c r="I340" s="7">
        <v>0.64516129032258063</v>
      </c>
    </row>
    <row r="341" spans="1:9" ht="78.75">
      <c r="A341" s="22" t="s">
        <v>456</v>
      </c>
      <c r="B341" s="23">
        <v>913</v>
      </c>
      <c r="C341" s="24">
        <v>7</v>
      </c>
      <c r="D341" s="24">
        <v>5</v>
      </c>
      <c r="E341" s="25" t="s">
        <v>455</v>
      </c>
      <c r="F341" s="26" t="s">
        <v>225</v>
      </c>
      <c r="G341" s="16">
        <v>15.5</v>
      </c>
      <c r="H341" s="16">
        <v>10</v>
      </c>
      <c r="I341" s="7">
        <v>0.64516129032258063</v>
      </c>
    </row>
    <row r="342" spans="1:9" ht="31.5">
      <c r="A342" s="22" t="s">
        <v>454</v>
      </c>
      <c r="B342" s="23">
        <v>913</v>
      </c>
      <c r="C342" s="24">
        <v>7</v>
      </c>
      <c r="D342" s="24">
        <v>5</v>
      </c>
      <c r="E342" s="25" t="s">
        <v>453</v>
      </c>
      <c r="F342" s="26" t="s">
        <v>225</v>
      </c>
      <c r="G342" s="16">
        <v>15.5</v>
      </c>
      <c r="H342" s="16">
        <v>10</v>
      </c>
      <c r="I342" s="7">
        <v>0.64516129032258063</v>
      </c>
    </row>
    <row r="343" spans="1:9" ht="31.5">
      <c r="A343" s="22" t="s">
        <v>360</v>
      </c>
      <c r="B343" s="23">
        <v>913</v>
      </c>
      <c r="C343" s="24">
        <v>7</v>
      </c>
      <c r="D343" s="24">
        <v>5</v>
      </c>
      <c r="E343" s="25" t="s">
        <v>452</v>
      </c>
      <c r="F343" s="26" t="s">
        <v>225</v>
      </c>
      <c r="G343" s="16">
        <v>15.5</v>
      </c>
      <c r="H343" s="16">
        <v>10</v>
      </c>
      <c r="I343" s="7">
        <v>0.64516129032258063</v>
      </c>
    </row>
    <row r="344" spans="1:9" ht="31.5">
      <c r="A344" s="22" t="s">
        <v>229</v>
      </c>
      <c r="B344" s="23">
        <v>913</v>
      </c>
      <c r="C344" s="24">
        <v>7</v>
      </c>
      <c r="D344" s="24">
        <v>5</v>
      </c>
      <c r="E344" s="25" t="s">
        <v>452</v>
      </c>
      <c r="F344" s="26" t="s">
        <v>226</v>
      </c>
      <c r="G344" s="16">
        <v>15.5</v>
      </c>
      <c r="H344" s="16">
        <v>10</v>
      </c>
      <c r="I344" s="7">
        <v>0.64516129032258063</v>
      </c>
    </row>
    <row r="345" spans="1:9">
      <c r="A345" s="22" t="s">
        <v>700</v>
      </c>
      <c r="B345" s="23">
        <v>913</v>
      </c>
      <c r="C345" s="24">
        <v>12</v>
      </c>
      <c r="D345" s="24">
        <v>0</v>
      </c>
      <c r="E345" s="25" t="s">
        <v>225</v>
      </c>
      <c r="F345" s="26" t="s">
        <v>225</v>
      </c>
      <c r="G345" s="16">
        <v>3000</v>
      </c>
      <c r="H345" s="16">
        <v>1578.42</v>
      </c>
      <c r="I345" s="7">
        <v>0.52614000000000005</v>
      </c>
    </row>
    <row r="346" spans="1:9">
      <c r="A346" s="22" t="s">
        <v>458</v>
      </c>
      <c r="B346" s="23">
        <v>913</v>
      </c>
      <c r="C346" s="24">
        <v>12</v>
      </c>
      <c r="D346" s="24">
        <v>2</v>
      </c>
      <c r="E346" s="25" t="s">
        <v>225</v>
      </c>
      <c r="F346" s="26" t="s">
        <v>225</v>
      </c>
      <c r="G346" s="16">
        <v>3000</v>
      </c>
      <c r="H346" s="16">
        <v>1578.42</v>
      </c>
      <c r="I346" s="7">
        <v>0.52614000000000005</v>
      </c>
    </row>
    <row r="347" spans="1:9" ht="63">
      <c r="A347" s="22" t="s">
        <v>491</v>
      </c>
      <c r="B347" s="23">
        <v>913</v>
      </c>
      <c r="C347" s="24">
        <v>12</v>
      </c>
      <c r="D347" s="24">
        <v>2</v>
      </c>
      <c r="E347" s="25" t="s">
        <v>490</v>
      </c>
      <c r="F347" s="26" t="s">
        <v>225</v>
      </c>
      <c r="G347" s="16">
        <v>3000</v>
      </c>
      <c r="H347" s="16">
        <v>1578.42</v>
      </c>
      <c r="I347" s="7">
        <v>0.52614000000000005</v>
      </c>
    </row>
    <row r="348" spans="1:9" ht="78.75">
      <c r="A348" s="22" t="s">
        <v>472</v>
      </c>
      <c r="B348" s="23">
        <v>913</v>
      </c>
      <c r="C348" s="24">
        <v>12</v>
      </c>
      <c r="D348" s="24">
        <v>2</v>
      </c>
      <c r="E348" s="25" t="s">
        <v>471</v>
      </c>
      <c r="F348" s="26" t="s">
        <v>225</v>
      </c>
      <c r="G348" s="16">
        <v>3000</v>
      </c>
      <c r="H348" s="16">
        <v>1578.42</v>
      </c>
      <c r="I348" s="7">
        <v>0.52614000000000005</v>
      </c>
    </row>
    <row r="349" spans="1:9" ht="78.75">
      <c r="A349" s="22" t="s">
        <v>461</v>
      </c>
      <c r="B349" s="23">
        <v>913</v>
      </c>
      <c r="C349" s="24">
        <v>12</v>
      </c>
      <c r="D349" s="24">
        <v>2</v>
      </c>
      <c r="E349" s="25" t="s">
        <v>460</v>
      </c>
      <c r="F349" s="26" t="s">
        <v>225</v>
      </c>
      <c r="G349" s="16">
        <v>3000</v>
      </c>
      <c r="H349" s="16">
        <v>1578.42</v>
      </c>
      <c r="I349" s="7">
        <v>0.52614000000000005</v>
      </c>
    </row>
    <row r="350" spans="1:9" ht="31.5">
      <c r="A350" s="22" t="s">
        <v>459</v>
      </c>
      <c r="B350" s="23">
        <v>913</v>
      </c>
      <c r="C350" s="24">
        <v>12</v>
      </c>
      <c r="D350" s="24">
        <v>2</v>
      </c>
      <c r="E350" s="25" t="s">
        <v>457</v>
      </c>
      <c r="F350" s="26" t="s">
        <v>225</v>
      </c>
      <c r="G350" s="16">
        <v>3000</v>
      </c>
      <c r="H350" s="16">
        <v>1578.42</v>
      </c>
      <c r="I350" s="7">
        <v>0.52614000000000005</v>
      </c>
    </row>
    <row r="351" spans="1:9">
      <c r="A351" s="22" t="s">
        <v>236</v>
      </c>
      <c r="B351" s="23">
        <v>913</v>
      </c>
      <c r="C351" s="24">
        <v>12</v>
      </c>
      <c r="D351" s="24">
        <v>2</v>
      </c>
      <c r="E351" s="25" t="s">
        <v>457</v>
      </c>
      <c r="F351" s="26" t="s">
        <v>233</v>
      </c>
      <c r="G351" s="16">
        <v>3000</v>
      </c>
      <c r="H351" s="16">
        <v>1578.42</v>
      </c>
      <c r="I351" s="7">
        <v>0.52614000000000005</v>
      </c>
    </row>
    <row r="352" spans="1:9" s="38" customFormat="1">
      <c r="A352" s="35" t="s">
        <v>699</v>
      </c>
      <c r="B352" s="36">
        <v>916</v>
      </c>
      <c r="C352" s="37">
        <v>0</v>
      </c>
      <c r="D352" s="37">
        <v>0</v>
      </c>
      <c r="E352" s="31" t="s">
        <v>225</v>
      </c>
      <c r="F352" s="32" t="s">
        <v>225</v>
      </c>
      <c r="G352" s="9">
        <v>1280.4000000000001</v>
      </c>
      <c r="H352" s="9">
        <v>710.23</v>
      </c>
      <c r="I352" s="10">
        <v>0.5546938456732271</v>
      </c>
    </row>
    <row r="353" spans="1:9">
      <c r="A353" s="22" t="s">
        <v>686</v>
      </c>
      <c r="B353" s="23">
        <v>916</v>
      </c>
      <c r="C353" s="24">
        <v>1</v>
      </c>
      <c r="D353" s="24">
        <v>0</v>
      </c>
      <c r="E353" s="25" t="s">
        <v>225</v>
      </c>
      <c r="F353" s="26" t="s">
        <v>225</v>
      </c>
      <c r="G353" s="16">
        <v>1280.4000000000001</v>
      </c>
      <c r="H353" s="16">
        <v>710.23</v>
      </c>
      <c r="I353" s="7">
        <v>0.5546938456732271</v>
      </c>
    </row>
    <row r="354" spans="1:9" ht="63">
      <c r="A354" s="22" t="s">
        <v>253</v>
      </c>
      <c r="B354" s="23">
        <v>916</v>
      </c>
      <c r="C354" s="24">
        <v>1</v>
      </c>
      <c r="D354" s="24">
        <v>3</v>
      </c>
      <c r="E354" s="25" t="s">
        <v>225</v>
      </c>
      <c r="F354" s="26" t="s">
        <v>225</v>
      </c>
      <c r="G354" s="16">
        <v>1280.4000000000001</v>
      </c>
      <c r="H354" s="16">
        <v>710.23</v>
      </c>
      <c r="I354" s="7">
        <v>0.5546938456732271</v>
      </c>
    </row>
    <row r="355" spans="1:9">
      <c r="A355" s="22" t="s">
        <v>262</v>
      </c>
      <c r="B355" s="23">
        <v>916</v>
      </c>
      <c r="C355" s="24">
        <v>1</v>
      </c>
      <c r="D355" s="24">
        <v>3</v>
      </c>
      <c r="E355" s="25" t="s">
        <v>261</v>
      </c>
      <c r="F355" s="26" t="s">
        <v>225</v>
      </c>
      <c r="G355" s="16">
        <v>1280.4000000000001</v>
      </c>
      <c r="H355" s="16">
        <v>710.23</v>
      </c>
      <c r="I355" s="7">
        <v>0.5546938456732271</v>
      </c>
    </row>
    <row r="356" spans="1:9" ht="47.25">
      <c r="A356" s="22" t="s">
        <v>260</v>
      </c>
      <c r="B356" s="23">
        <v>916</v>
      </c>
      <c r="C356" s="24">
        <v>1</v>
      </c>
      <c r="D356" s="24">
        <v>3</v>
      </c>
      <c r="E356" s="25" t="s">
        <v>259</v>
      </c>
      <c r="F356" s="26" t="s">
        <v>225</v>
      </c>
      <c r="G356" s="16">
        <v>1280.4000000000001</v>
      </c>
      <c r="H356" s="16">
        <v>710.23</v>
      </c>
      <c r="I356" s="7">
        <v>0.5546938456732271</v>
      </c>
    </row>
    <row r="357" spans="1:9" ht="31.5">
      <c r="A357" s="22" t="s">
        <v>258</v>
      </c>
      <c r="B357" s="23">
        <v>916</v>
      </c>
      <c r="C357" s="24">
        <v>1</v>
      </c>
      <c r="D357" s="24">
        <v>3</v>
      </c>
      <c r="E357" s="25" t="s">
        <v>257</v>
      </c>
      <c r="F357" s="26" t="s">
        <v>225</v>
      </c>
      <c r="G357" s="16">
        <v>934.9</v>
      </c>
      <c r="H357" s="16">
        <v>543.17999999999995</v>
      </c>
      <c r="I357" s="7">
        <v>0.58100331586265908</v>
      </c>
    </row>
    <row r="358" spans="1:9" ht="31.5">
      <c r="A358" s="22" t="s">
        <v>244</v>
      </c>
      <c r="B358" s="23">
        <v>916</v>
      </c>
      <c r="C358" s="24">
        <v>1</v>
      </c>
      <c r="D358" s="24">
        <v>3</v>
      </c>
      <c r="E358" s="25" t="s">
        <v>256</v>
      </c>
      <c r="F358" s="26" t="s">
        <v>225</v>
      </c>
      <c r="G358" s="16">
        <v>934.9</v>
      </c>
      <c r="H358" s="16">
        <v>543.17999999999995</v>
      </c>
      <c r="I358" s="7">
        <v>0.58100331586265908</v>
      </c>
    </row>
    <row r="359" spans="1:9" ht="78" customHeight="1">
      <c r="A359" s="22" t="s">
        <v>243</v>
      </c>
      <c r="B359" s="23">
        <v>916</v>
      </c>
      <c r="C359" s="24">
        <v>1</v>
      </c>
      <c r="D359" s="24">
        <v>3</v>
      </c>
      <c r="E359" s="25" t="s">
        <v>256</v>
      </c>
      <c r="F359" s="26" t="s">
        <v>242</v>
      </c>
      <c r="G359" s="16">
        <v>934.9</v>
      </c>
      <c r="H359" s="16">
        <v>543.17999999999995</v>
      </c>
      <c r="I359" s="7">
        <v>0.58100331586265908</v>
      </c>
    </row>
    <row r="360" spans="1:9" ht="31.5">
      <c r="A360" s="22" t="s">
        <v>255</v>
      </c>
      <c r="B360" s="23">
        <v>916</v>
      </c>
      <c r="C360" s="24">
        <v>1</v>
      </c>
      <c r="D360" s="24">
        <v>3</v>
      </c>
      <c r="E360" s="25" t="s">
        <v>254</v>
      </c>
      <c r="F360" s="26" t="s">
        <v>225</v>
      </c>
      <c r="G360" s="16">
        <v>345.5</v>
      </c>
      <c r="H360" s="16">
        <v>167.05</v>
      </c>
      <c r="I360" s="7">
        <v>0.48350217076700436</v>
      </c>
    </row>
    <row r="361" spans="1:9" ht="31.5">
      <c r="A361" s="22" t="s">
        <v>244</v>
      </c>
      <c r="B361" s="23">
        <v>916</v>
      </c>
      <c r="C361" s="24">
        <v>1</v>
      </c>
      <c r="D361" s="24">
        <v>3</v>
      </c>
      <c r="E361" s="25" t="s">
        <v>252</v>
      </c>
      <c r="F361" s="26" t="s">
        <v>225</v>
      </c>
      <c r="G361" s="16">
        <v>345.5</v>
      </c>
      <c r="H361" s="16">
        <v>167.05</v>
      </c>
      <c r="I361" s="7">
        <v>0.48350217076700436</v>
      </c>
    </row>
    <row r="362" spans="1:9" ht="78" customHeight="1">
      <c r="A362" s="22" t="s">
        <v>243</v>
      </c>
      <c r="B362" s="23">
        <v>916</v>
      </c>
      <c r="C362" s="24">
        <v>1</v>
      </c>
      <c r="D362" s="24">
        <v>3</v>
      </c>
      <c r="E362" s="25" t="s">
        <v>252</v>
      </c>
      <c r="F362" s="26" t="s">
        <v>242</v>
      </c>
      <c r="G362" s="16">
        <v>340.6</v>
      </c>
      <c r="H362" s="16">
        <v>166.75</v>
      </c>
      <c r="I362" s="7">
        <v>0.48957721667645326</v>
      </c>
    </row>
    <row r="363" spans="1:9" ht="31.5">
      <c r="A363" s="22" t="s">
        <v>229</v>
      </c>
      <c r="B363" s="23">
        <v>916</v>
      </c>
      <c r="C363" s="24">
        <v>1</v>
      </c>
      <c r="D363" s="24">
        <v>3</v>
      </c>
      <c r="E363" s="25" t="s">
        <v>252</v>
      </c>
      <c r="F363" s="26" t="s">
        <v>226</v>
      </c>
      <c r="G363" s="16">
        <v>4.9000000000000004</v>
      </c>
      <c r="H363" s="16">
        <v>0.3</v>
      </c>
      <c r="I363" s="7">
        <v>6.1224489795918359E-2</v>
      </c>
    </row>
    <row r="364" spans="1:9" s="38" customFormat="1">
      <c r="A364" s="35" t="s">
        <v>698</v>
      </c>
      <c r="B364" s="36">
        <v>917</v>
      </c>
      <c r="C364" s="37">
        <v>0</v>
      </c>
      <c r="D364" s="37">
        <v>0</v>
      </c>
      <c r="E364" s="31" t="s">
        <v>225</v>
      </c>
      <c r="F364" s="32" t="s">
        <v>225</v>
      </c>
      <c r="G364" s="9">
        <v>45530.6</v>
      </c>
      <c r="H364" s="9">
        <v>21232.07</v>
      </c>
      <c r="I364" s="10">
        <v>0.46632528453391786</v>
      </c>
    </row>
    <row r="365" spans="1:9">
      <c r="A365" s="22" t="s">
        <v>686</v>
      </c>
      <c r="B365" s="23">
        <v>917</v>
      </c>
      <c r="C365" s="24">
        <v>1</v>
      </c>
      <c r="D365" s="24">
        <v>0</v>
      </c>
      <c r="E365" s="25" t="s">
        <v>225</v>
      </c>
      <c r="F365" s="26" t="s">
        <v>225</v>
      </c>
      <c r="G365" s="16">
        <v>38201.43</v>
      </c>
      <c r="H365" s="16">
        <v>18524.54</v>
      </c>
      <c r="I365" s="7">
        <v>0.48491744942532256</v>
      </c>
    </row>
    <row r="366" spans="1:9" ht="47.25">
      <c r="A366" s="22" t="s">
        <v>419</v>
      </c>
      <c r="B366" s="23">
        <v>917</v>
      </c>
      <c r="C366" s="24">
        <v>1</v>
      </c>
      <c r="D366" s="24">
        <v>2</v>
      </c>
      <c r="E366" s="25" t="s">
        <v>225</v>
      </c>
      <c r="F366" s="26" t="s">
        <v>225</v>
      </c>
      <c r="G366" s="16">
        <v>2324.08</v>
      </c>
      <c r="H366" s="16">
        <v>1225.6500000000001</v>
      </c>
      <c r="I366" s="7">
        <v>0.52736997005266606</v>
      </c>
    </row>
    <row r="367" spans="1:9" ht="46.9" customHeight="1">
      <c r="A367" s="22" t="s">
        <v>450</v>
      </c>
      <c r="B367" s="23">
        <v>917</v>
      </c>
      <c r="C367" s="24">
        <v>1</v>
      </c>
      <c r="D367" s="24">
        <v>2</v>
      </c>
      <c r="E367" s="25" t="s">
        <v>449</v>
      </c>
      <c r="F367" s="26" t="s">
        <v>225</v>
      </c>
      <c r="G367" s="16">
        <v>2324.08</v>
      </c>
      <c r="H367" s="16">
        <v>1225.6500000000001</v>
      </c>
      <c r="I367" s="7">
        <v>0.52736997005266606</v>
      </c>
    </row>
    <row r="368" spans="1:9" ht="47.25">
      <c r="A368" s="22" t="s">
        <v>448</v>
      </c>
      <c r="B368" s="23">
        <v>917</v>
      </c>
      <c r="C368" s="24">
        <v>1</v>
      </c>
      <c r="D368" s="24">
        <v>2</v>
      </c>
      <c r="E368" s="25" t="s">
        <v>447</v>
      </c>
      <c r="F368" s="26" t="s">
        <v>225</v>
      </c>
      <c r="G368" s="16">
        <v>2324.08</v>
      </c>
      <c r="H368" s="16">
        <v>1225.6500000000001</v>
      </c>
      <c r="I368" s="7">
        <v>0.52736997005266606</v>
      </c>
    </row>
    <row r="369" spans="1:9" ht="31.5">
      <c r="A369" s="22" t="s">
        <v>422</v>
      </c>
      <c r="B369" s="23">
        <v>917</v>
      </c>
      <c r="C369" s="24">
        <v>1</v>
      </c>
      <c r="D369" s="24">
        <v>2</v>
      </c>
      <c r="E369" s="25" t="s">
        <v>421</v>
      </c>
      <c r="F369" s="26" t="s">
        <v>225</v>
      </c>
      <c r="G369" s="16">
        <v>2324.08</v>
      </c>
      <c r="H369" s="16">
        <v>1225.6500000000001</v>
      </c>
      <c r="I369" s="7">
        <v>0.52736997005266606</v>
      </c>
    </row>
    <row r="370" spans="1:9" ht="31.5">
      <c r="A370" s="22" t="s">
        <v>420</v>
      </c>
      <c r="B370" s="23">
        <v>917</v>
      </c>
      <c r="C370" s="24">
        <v>1</v>
      </c>
      <c r="D370" s="24">
        <v>2</v>
      </c>
      <c r="E370" s="25" t="s">
        <v>418</v>
      </c>
      <c r="F370" s="26" t="s">
        <v>225</v>
      </c>
      <c r="G370" s="16">
        <v>2324.08</v>
      </c>
      <c r="H370" s="16">
        <v>1225.6500000000001</v>
      </c>
      <c r="I370" s="7">
        <v>0.52736997005266606</v>
      </c>
    </row>
    <row r="371" spans="1:9" ht="78" customHeight="1">
      <c r="A371" s="22" t="s">
        <v>243</v>
      </c>
      <c r="B371" s="23">
        <v>917</v>
      </c>
      <c r="C371" s="24">
        <v>1</v>
      </c>
      <c r="D371" s="24">
        <v>2</v>
      </c>
      <c r="E371" s="25" t="s">
        <v>418</v>
      </c>
      <c r="F371" s="26" t="s">
        <v>242</v>
      </c>
      <c r="G371" s="16">
        <v>2324.08</v>
      </c>
      <c r="H371" s="16">
        <v>1225.6500000000001</v>
      </c>
      <c r="I371" s="7">
        <v>0.52736997005266606</v>
      </c>
    </row>
    <row r="372" spans="1:9" ht="63">
      <c r="A372" s="22" t="s">
        <v>290</v>
      </c>
      <c r="B372" s="23">
        <v>917</v>
      </c>
      <c r="C372" s="24">
        <v>1</v>
      </c>
      <c r="D372" s="24">
        <v>4</v>
      </c>
      <c r="E372" s="25" t="s">
        <v>225</v>
      </c>
      <c r="F372" s="26" t="s">
        <v>225</v>
      </c>
      <c r="G372" s="16">
        <v>33773.57</v>
      </c>
      <c r="H372" s="16">
        <v>16438.599999999999</v>
      </c>
      <c r="I372" s="7">
        <v>0.48672971202037568</v>
      </c>
    </row>
    <row r="373" spans="1:9" ht="63.6" customHeight="1">
      <c r="A373" s="22" t="s">
        <v>577</v>
      </c>
      <c r="B373" s="23">
        <v>917</v>
      </c>
      <c r="C373" s="24">
        <v>1</v>
      </c>
      <c r="D373" s="24">
        <v>4</v>
      </c>
      <c r="E373" s="25" t="s">
        <v>576</v>
      </c>
      <c r="F373" s="26" t="s">
        <v>225</v>
      </c>
      <c r="G373" s="16">
        <v>2.4</v>
      </c>
      <c r="H373" s="16">
        <v>0</v>
      </c>
      <c r="I373" s="7">
        <v>0</v>
      </c>
    </row>
    <row r="374" spans="1:9" ht="78.75">
      <c r="A374" s="22" t="s">
        <v>549</v>
      </c>
      <c r="B374" s="23">
        <v>917</v>
      </c>
      <c r="C374" s="24">
        <v>1</v>
      </c>
      <c r="D374" s="24">
        <v>4</v>
      </c>
      <c r="E374" s="25" t="s">
        <v>548</v>
      </c>
      <c r="F374" s="26" t="s">
        <v>225</v>
      </c>
      <c r="G374" s="16">
        <v>2.4</v>
      </c>
      <c r="H374" s="16">
        <v>0</v>
      </c>
      <c r="I374" s="7">
        <v>0</v>
      </c>
    </row>
    <row r="375" spans="1:9" ht="78.75">
      <c r="A375" s="22" t="s">
        <v>543</v>
      </c>
      <c r="B375" s="23">
        <v>917</v>
      </c>
      <c r="C375" s="24">
        <v>1</v>
      </c>
      <c r="D375" s="24">
        <v>4</v>
      </c>
      <c r="E375" s="25" t="s">
        <v>542</v>
      </c>
      <c r="F375" s="26" t="s">
        <v>225</v>
      </c>
      <c r="G375" s="16">
        <v>2.4</v>
      </c>
      <c r="H375" s="16">
        <v>0</v>
      </c>
      <c r="I375" s="7">
        <v>0</v>
      </c>
    </row>
    <row r="376" spans="1:9" ht="78.75">
      <c r="A376" s="22" t="s">
        <v>541</v>
      </c>
      <c r="B376" s="23">
        <v>917</v>
      </c>
      <c r="C376" s="24">
        <v>1</v>
      </c>
      <c r="D376" s="24">
        <v>4</v>
      </c>
      <c r="E376" s="25" t="s">
        <v>540</v>
      </c>
      <c r="F376" s="26" t="s">
        <v>225</v>
      </c>
      <c r="G376" s="16">
        <v>2.4</v>
      </c>
      <c r="H376" s="16">
        <v>0</v>
      </c>
      <c r="I376" s="7">
        <v>0</v>
      </c>
    </row>
    <row r="377" spans="1:9" ht="31.5">
      <c r="A377" s="22" t="s">
        <v>229</v>
      </c>
      <c r="B377" s="23">
        <v>917</v>
      </c>
      <c r="C377" s="24">
        <v>1</v>
      </c>
      <c r="D377" s="24">
        <v>4</v>
      </c>
      <c r="E377" s="25" t="s">
        <v>540</v>
      </c>
      <c r="F377" s="26" t="s">
        <v>226</v>
      </c>
      <c r="G377" s="16">
        <v>2.4</v>
      </c>
      <c r="H377" s="16">
        <v>0</v>
      </c>
      <c r="I377" s="7">
        <v>0</v>
      </c>
    </row>
    <row r="378" spans="1:9" ht="46.9" customHeight="1">
      <c r="A378" s="22" t="s">
        <v>450</v>
      </c>
      <c r="B378" s="23">
        <v>917</v>
      </c>
      <c r="C378" s="24">
        <v>1</v>
      </c>
      <c r="D378" s="24">
        <v>4</v>
      </c>
      <c r="E378" s="25" t="s">
        <v>449</v>
      </c>
      <c r="F378" s="26" t="s">
        <v>225</v>
      </c>
      <c r="G378" s="16">
        <v>33738.17</v>
      </c>
      <c r="H378" s="16">
        <v>16438.599999999999</v>
      </c>
      <c r="I378" s="7">
        <v>0.48724041641855498</v>
      </c>
    </row>
    <row r="379" spans="1:9" ht="47.25">
      <c r="A379" s="22" t="s">
        <v>448</v>
      </c>
      <c r="B379" s="23">
        <v>917</v>
      </c>
      <c r="C379" s="24">
        <v>1</v>
      </c>
      <c r="D379" s="24">
        <v>4</v>
      </c>
      <c r="E379" s="25" t="s">
        <v>447</v>
      </c>
      <c r="F379" s="26" t="s">
        <v>225</v>
      </c>
      <c r="G379" s="16">
        <v>33738.17</v>
      </c>
      <c r="H379" s="16">
        <v>16438.599999999999</v>
      </c>
      <c r="I379" s="7">
        <v>0.48724041641855498</v>
      </c>
    </row>
    <row r="380" spans="1:9" ht="31.15" customHeight="1">
      <c r="A380" s="22" t="s">
        <v>425</v>
      </c>
      <c r="B380" s="23">
        <v>917</v>
      </c>
      <c r="C380" s="24">
        <v>1</v>
      </c>
      <c r="D380" s="24">
        <v>4</v>
      </c>
      <c r="E380" s="25" t="s">
        <v>424</v>
      </c>
      <c r="F380" s="26" t="s">
        <v>225</v>
      </c>
      <c r="G380" s="16">
        <v>29985.57</v>
      </c>
      <c r="H380" s="16">
        <v>14683.64</v>
      </c>
      <c r="I380" s="7">
        <v>0.48969020765654947</v>
      </c>
    </row>
    <row r="381" spans="1:9" ht="31.5">
      <c r="A381" s="22" t="s">
        <v>420</v>
      </c>
      <c r="B381" s="23">
        <v>917</v>
      </c>
      <c r="C381" s="24">
        <v>1</v>
      </c>
      <c r="D381" s="24">
        <v>4</v>
      </c>
      <c r="E381" s="25" t="s">
        <v>423</v>
      </c>
      <c r="F381" s="26" t="s">
        <v>225</v>
      </c>
      <c r="G381" s="16">
        <v>29985.57</v>
      </c>
      <c r="H381" s="16">
        <v>14683.64</v>
      </c>
      <c r="I381" s="7">
        <v>0.48969020765654947</v>
      </c>
    </row>
    <row r="382" spans="1:9" ht="78" customHeight="1">
      <c r="A382" s="22" t="s">
        <v>243</v>
      </c>
      <c r="B382" s="23">
        <v>917</v>
      </c>
      <c r="C382" s="24">
        <v>1</v>
      </c>
      <c r="D382" s="24">
        <v>4</v>
      </c>
      <c r="E382" s="25" t="s">
        <v>423</v>
      </c>
      <c r="F382" s="26" t="s">
        <v>242</v>
      </c>
      <c r="G382" s="16">
        <v>25666.71</v>
      </c>
      <c r="H382" s="16">
        <v>13443.06</v>
      </c>
      <c r="I382" s="7">
        <v>0.52375470015440229</v>
      </c>
    </row>
    <row r="383" spans="1:9" ht="31.5">
      <c r="A383" s="22" t="s">
        <v>229</v>
      </c>
      <c r="B383" s="23">
        <v>917</v>
      </c>
      <c r="C383" s="24">
        <v>1</v>
      </c>
      <c r="D383" s="24">
        <v>4</v>
      </c>
      <c r="E383" s="25" t="s">
        <v>423</v>
      </c>
      <c r="F383" s="26" t="s">
        <v>226</v>
      </c>
      <c r="G383" s="16">
        <v>4215.1499999999996</v>
      </c>
      <c r="H383" s="16">
        <v>1141.8</v>
      </c>
      <c r="I383" s="7">
        <v>0.27088003985623288</v>
      </c>
    </row>
    <row r="384" spans="1:9" ht="31.5">
      <c r="A384" s="22" t="s">
        <v>303</v>
      </c>
      <c r="B384" s="23">
        <v>917</v>
      </c>
      <c r="C384" s="24">
        <v>1</v>
      </c>
      <c r="D384" s="24">
        <v>4</v>
      </c>
      <c r="E384" s="25" t="s">
        <v>423</v>
      </c>
      <c r="F384" s="26" t="s">
        <v>301</v>
      </c>
      <c r="G384" s="16">
        <v>80.03</v>
      </c>
      <c r="H384" s="16">
        <v>80.03</v>
      </c>
      <c r="I384" s="7">
        <v>1</v>
      </c>
    </row>
    <row r="385" spans="1:9">
      <c r="A385" s="22" t="s">
        <v>236</v>
      </c>
      <c r="B385" s="23">
        <v>917</v>
      </c>
      <c r="C385" s="24">
        <v>1</v>
      </c>
      <c r="D385" s="24">
        <v>4</v>
      </c>
      <c r="E385" s="25" t="s">
        <v>423</v>
      </c>
      <c r="F385" s="26" t="s">
        <v>233</v>
      </c>
      <c r="G385" s="16">
        <v>23.68</v>
      </c>
      <c r="H385" s="16">
        <v>18.75</v>
      </c>
      <c r="I385" s="7">
        <v>0.79180743243243246</v>
      </c>
    </row>
    <row r="386" spans="1:9" ht="31.5">
      <c r="A386" s="22" t="s">
        <v>417</v>
      </c>
      <c r="B386" s="23">
        <v>917</v>
      </c>
      <c r="C386" s="24">
        <v>1</v>
      </c>
      <c r="D386" s="24">
        <v>4</v>
      </c>
      <c r="E386" s="25" t="s">
        <v>416</v>
      </c>
      <c r="F386" s="26" t="s">
        <v>225</v>
      </c>
      <c r="G386" s="16">
        <v>3752.6</v>
      </c>
      <c r="H386" s="16">
        <v>1754.96</v>
      </c>
      <c r="I386" s="7">
        <v>0.46766508554069181</v>
      </c>
    </row>
    <row r="387" spans="1:9" ht="78.75">
      <c r="A387" s="22" t="s">
        <v>412</v>
      </c>
      <c r="B387" s="23">
        <v>917</v>
      </c>
      <c r="C387" s="24">
        <v>1</v>
      </c>
      <c r="D387" s="24">
        <v>4</v>
      </c>
      <c r="E387" s="25" t="s">
        <v>411</v>
      </c>
      <c r="F387" s="26" t="s">
        <v>225</v>
      </c>
      <c r="G387" s="16">
        <v>1268.5</v>
      </c>
      <c r="H387" s="16">
        <v>605</v>
      </c>
      <c r="I387" s="7">
        <v>0.47694126921560898</v>
      </c>
    </row>
    <row r="388" spans="1:9" ht="78" customHeight="1">
      <c r="A388" s="22" t="s">
        <v>243</v>
      </c>
      <c r="B388" s="23">
        <v>917</v>
      </c>
      <c r="C388" s="24">
        <v>1</v>
      </c>
      <c r="D388" s="24">
        <v>4</v>
      </c>
      <c r="E388" s="25" t="s">
        <v>411</v>
      </c>
      <c r="F388" s="26" t="s">
        <v>242</v>
      </c>
      <c r="G388" s="16">
        <v>1162.68</v>
      </c>
      <c r="H388" s="16">
        <v>562.02</v>
      </c>
      <c r="I388" s="7">
        <v>0.4833832180823614</v>
      </c>
    </row>
    <row r="389" spans="1:9" ht="31.5">
      <c r="A389" s="22" t="s">
        <v>229</v>
      </c>
      <c r="B389" s="23">
        <v>917</v>
      </c>
      <c r="C389" s="24">
        <v>1</v>
      </c>
      <c r="D389" s="24">
        <v>4</v>
      </c>
      <c r="E389" s="25" t="s">
        <v>411</v>
      </c>
      <c r="F389" s="26" t="s">
        <v>226</v>
      </c>
      <c r="G389" s="16">
        <v>105.82</v>
      </c>
      <c r="H389" s="16">
        <v>42.98</v>
      </c>
      <c r="I389" s="7">
        <v>0.40616140616140617</v>
      </c>
    </row>
    <row r="390" spans="1:9" ht="78.75">
      <c r="A390" s="22" t="s">
        <v>410</v>
      </c>
      <c r="B390" s="23">
        <v>917</v>
      </c>
      <c r="C390" s="24">
        <v>1</v>
      </c>
      <c r="D390" s="24">
        <v>4</v>
      </c>
      <c r="E390" s="25" t="s">
        <v>409</v>
      </c>
      <c r="F390" s="26" t="s">
        <v>225</v>
      </c>
      <c r="G390" s="16">
        <v>1224.2</v>
      </c>
      <c r="H390" s="16">
        <v>550.89</v>
      </c>
      <c r="I390" s="7">
        <v>0.44999999999999996</v>
      </c>
    </row>
    <row r="391" spans="1:9" ht="78" customHeight="1">
      <c r="A391" s="22" t="s">
        <v>243</v>
      </c>
      <c r="B391" s="23">
        <v>917</v>
      </c>
      <c r="C391" s="24">
        <v>1</v>
      </c>
      <c r="D391" s="24">
        <v>4</v>
      </c>
      <c r="E391" s="25" t="s">
        <v>409</v>
      </c>
      <c r="F391" s="26" t="s">
        <v>242</v>
      </c>
      <c r="G391" s="16">
        <v>1000.16</v>
      </c>
      <c r="H391" s="16">
        <v>461.55</v>
      </c>
      <c r="I391" s="7">
        <v>0.46147616381378981</v>
      </c>
    </row>
    <row r="392" spans="1:9" ht="31.5">
      <c r="A392" s="22" t="s">
        <v>229</v>
      </c>
      <c r="B392" s="23">
        <v>917</v>
      </c>
      <c r="C392" s="24">
        <v>1</v>
      </c>
      <c r="D392" s="24">
        <v>4</v>
      </c>
      <c r="E392" s="25" t="s">
        <v>409</v>
      </c>
      <c r="F392" s="26" t="s">
        <v>226</v>
      </c>
      <c r="G392" s="16">
        <v>224.04</v>
      </c>
      <c r="H392" s="16">
        <v>89.34</v>
      </c>
      <c r="I392" s="7">
        <v>0.39876807712908413</v>
      </c>
    </row>
    <row r="393" spans="1:9" ht="31.5">
      <c r="A393" s="22" t="s">
        <v>408</v>
      </c>
      <c r="B393" s="23">
        <v>917</v>
      </c>
      <c r="C393" s="24">
        <v>1</v>
      </c>
      <c r="D393" s="24">
        <v>4</v>
      </c>
      <c r="E393" s="25" t="s">
        <v>407</v>
      </c>
      <c r="F393" s="26" t="s">
        <v>225</v>
      </c>
      <c r="G393" s="16">
        <v>629.6</v>
      </c>
      <c r="H393" s="16">
        <v>305.08999999999997</v>
      </c>
      <c r="I393" s="7">
        <v>0.48457750952986017</v>
      </c>
    </row>
    <row r="394" spans="1:9" ht="78" customHeight="1">
      <c r="A394" s="22" t="s">
        <v>243</v>
      </c>
      <c r="B394" s="23">
        <v>917</v>
      </c>
      <c r="C394" s="24">
        <v>1</v>
      </c>
      <c r="D394" s="24">
        <v>4</v>
      </c>
      <c r="E394" s="25" t="s">
        <v>407</v>
      </c>
      <c r="F394" s="26" t="s">
        <v>242</v>
      </c>
      <c r="G394" s="16">
        <v>582.30999999999995</v>
      </c>
      <c r="H394" s="16">
        <v>295.89999999999998</v>
      </c>
      <c r="I394" s="7">
        <v>0.50814858065291679</v>
      </c>
    </row>
    <row r="395" spans="1:9" ht="31.5">
      <c r="A395" s="22" t="s">
        <v>229</v>
      </c>
      <c r="B395" s="23">
        <v>917</v>
      </c>
      <c r="C395" s="24">
        <v>1</v>
      </c>
      <c r="D395" s="24">
        <v>4</v>
      </c>
      <c r="E395" s="25" t="s">
        <v>407</v>
      </c>
      <c r="F395" s="26" t="s">
        <v>226</v>
      </c>
      <c r="G395" s="16">
        <v>47.29</v>
      </c>
      <c r="H395" s="16">
        <v>9.19</v>
      </c>
      <c r="I395" s="7">
        <v>0.19433283992387396</v>
      </c>
    </row>
    <row r="396" spans="1:9" ht="63">
      <c r="A396" s="22" t="s">
        <v>406</v>
      </c>
      <c r="B396" s="23">
        <v>917</v>
      </c>
      <c r="C396" s="24">
        <v>1</v>
      </c>
      <c r="D396" s="24">
        <v>4</v>
      </c>
      <c r="E396" s="25" t="s">
        <v>405</v>
      </c>
      <c r="F396" s="26" t="s">
        <v>225</v>
      </c>
      <c r="G396" s="16">
        <v>629.6</v>
      </c>
      <c r="H396" s="16">
        <v>293.98</v>
      </c>
      <c r="I396" s="7">
        <v>0.46693138500635323</v>
      </c>
    </row>
    <row r="397" spans="1:9" ht="78" customHeight="1">
      <c r="A397" s="22" t="s">
        <v>243</v>
      </c>
      <c r="B397" s="23">
        <v>917</v>
      </c>
      <c r="C397" s="24">
        <v>1</v>
      </c>
      <c r="D397" s="24">
        <v>4</v>
      </c>
      <c r="E397" s="25" t="s">
        <v>405</v>
      </c>
      <c r="F397" s="26" t="s">
        <v>242</v>
      </c>
      <c r="G397" s="16">
        <v>576.55999999999995</v>
      </c>
      <c r="H397" s="16">
        <v>293.98</v>
      </c>
      <c r="I397" s="7">
        <v>0.50988622172887477</v>
      </c>
    </row>
    <row r="398" spans="1:9" ht="31.5">
      <c r="A398" s="22" t="s">
        <v>229</v>
      </c>
      <c r="B398" s="23">
        <v>917</v>
      </c>
      <c r="C398" s="24">
        <v>1</v>
      </c>
      <c r="D398" s="24">
        <v>4</v>
      </c>
      <c r="E398" s="25" t="s">
        <v>405</v>
      </c>
      <c r="F398" s="26" t="s">
        <v>226</v>
      </c>
      <c r="G398" s="16">
        <v>53.04</v>
      </c>
      <c r="H398" s="16">
        <v>0</v>
      </c>
      <c r="I398" s="7">
        <v>0</v>
      </c>
    </row>
    <row r="399" spans="1:9" ht="126">
      <c r="A399" s="22" t="s">
        <v>404</v>
      </c>
      <c r="B399" s="23">
        <v>917</v>
      </c>
      <c r="C399" s="24">
        <v>1</v>
      </c>
      <c r="D399" s="24">
        <v>4</v>
      </c>
      <c r="E399" s="25" t="s">
        <v>403</v>
      </c>
      <c r="F399" s="26" t="s">
        <v>225</v>
      </c>
      <c r="G399" s="16">
        <v>0.7</v>
      </c>
      <c r="H399" s="16">
        <v>0</v>
      </c>
      <c r="I399" s="7">
        <v>0</v>
      </c>
    </row>
    <row r="400" spans="1:9" ht="31.5">
      <c r="A400" s="22" t="s">
        <v>229</v>
      </c>
      <c r="B400" s="23">
        <v>917</v>
      </c>
      <c r="C400" s="24">
        <v>1</v>
      </c>
      <c r="D400" s="24">
        <v>4</v>
      </c>
      <c r="E400" s="25" t="s">
        <v>403</v>
      </c>
      <c r="F400" s="26" t="s">
        <v>226</v>
      </c>
      <c r="G400" s="16">
        <v>0.7</v>
      </c>
      <c r="H400" s="16">
        <v>0</v>
      </c>
      <c r="I400" s="7">
        <v>0</v>
      </c>
    </row>
    <row r="401" spans="1:9" ht="47.45" customHeight="1">
      <c r="A401" s="22" t="s">
        <v>297</v>
      </c>
      <c r="B401" s="23">
        <v>917</v>
      </c>
      <c r="C401" s="24">
        <v>1</v>
      </c>
      <c r="D401" s="24">
        <v>4</v>
      </c>
      <c r="E401" s="25" t="s">
        <v>296</v>
      </c>
      <c r="F401" s="26" t="s">
        <v>225</v>
      </c>
      <c r="G401" s="16">
        <v>33</v>
      </c>
      <c r="H401" s="16">
        <v>0</v>
      </c>
      <c r="I401" s="7">
        <v>0</v>
      </c>
    </row>
    <row r="402" spans="1:9" ht="78.75">
      <c r="A402" s="22" t="s">
        <v>295</v>
      </c>
      <c r="B402" s="23">
        <v>917</v>
      </c>
      <c r="C402" s="24">
        <v>1</v>
      </c>
      <c r="D402" s="24">
        <v>4</v>
      </c>
      <c r="E402" s="25" t="s">
        <v>294</v>
      </c>
      <c r="F402" s="26" t="s">
        <v>225</v>
      </c>
      <c r="G402" s="16">
        <v>33</v>
      </c>
      <c r="H402" s="16">
        <v>0</v>
      </c>
      <c r="I402" s="7">
        <v>0</v>
      </c>
    </row>
    <row r="403" spans="1:9" ht="78.75">
      <c r="A403" s="22" t="s">
        <v>293</v>
      </c>
      <c r="B403" s="23">
        <v>917</v>
      </c>
      <c r="C403" s="24">
        <v>1</v>
      </c>
      <c r="D403" s="24">
        <v>4</v>
      </c>
      <c r="E403" s="25" t="s">
        <v>292</v>
      </c>
      <c r="F403" s="26" t="s">
        <v>225</v>
      </c>
      <c r="G403" s="16">
        <v>33</v>
      </c>
      <c r="H403" s="16">
        <v>0</v>
      </c>
      <c r="I403" s="7">
        <v>0</v>
      </c>
    </row>
    <row r="404" spans="1:9" ht="31.5">
      <c r="A404" s="22" t="s">
        <v>291</v>
      </c>
      <c r="B404" s="23">
        <v>917</v>
      </c>
      <c r="C404" s="24">
        <v>1</v>
      </c>
      <c r="D404" s="24">
        <v>4</v>
      </c>
      <c r="E404" s="25" t="s">
        <v>289</v>
      </c>
      <c r="F404" s="26" t="s">
        <v>225</v>
      </c>
      <c r="G404" s="16">
        <v>33</v>
      </c>
      <c r="H404" s="16">
        <v>0</v>
      </c>
      <c r="I404" s="7">
        <v>0</v>
      </c>
    </row>
    <row r="405" spans="1:9" ht="31.5">
      <c r="A405" s="22" t="s">
        <v>229</v>
      </c>
      <c r="B405" s="23">
        <v>917</v>
      </c>
      <c r="C405" s="24">
        <v>1</v>
      </c>
      <c r="D405" s="24">
        <v>4</v>
      </c>
      <c r="E405" s="25" t="s">
        <v>289</v>
      </c>
      <c r="F405" s="26" t="s">
        <v>226</v>
      </c>
      <c r="G405" s="16">
        <v>33</v>
      </c>
      <c r="H405" s="16">
        <v>0</v>
      </c>
      <c r="I405" s="7">
        <v>0</v>
      </c>
    </row>
    <row r="406" spans="1:9">
      <c r="A406" s="22" t="s">
        <v>414</v>
      </c>
      <c r="B406" s="23">
        <v>917</v>
      </c>
      <c r="C406" s="24">
        <v>1</v>
      </c>
      <c r="D406" s="24">
        <v>5</v>
      </c>
      <c r="E406" s="25" t="s">
        <v>225</v>
      </c>
      <c r="F406" s="26" t="s">
        <v>225</v>
      </c>
      <c r="G406" s="16">
        <v>93.3</v>
      </c>
      <c r="H406" s="16">
        <v>76.3</v>
      </c>
      <c r="I406" s="7">
        <v>0.81779206859592712</v>
      </c>
    </row>
    <row r="407" spans="1:9" ht="46.9" customHeight="1">
      <c r="A407" s="22" t="s">
        <v>450</v>
      </c>
      <c r="B407" s="23">
        <v>917</v>
      </c>
      <c r="C407" s="24">
        <v>1</v>
      </c>
      <c r="D407" s="24">
        <v>5</v>
      </c>
      <c r="E407" s="25" t="s">
        <v>449</v>
      </c>
      <c r="F407" s="26" t="s">
        <v>225</v>
      </c>
      <c r="G407" s="16">
        <v>93.3</v>
      </c>
      <c r="H407" s="16">
        <v>76.3</v>
      </c>
      <c r="I407" s="7">
        <v>0.81779206859592712</v>
      </c>
    </row>
    <row r="408" spans="1:9" ht="47.25">
      <c r="A408" s="22" t="s">
        <v>448</v>
      </c>
      <c r="B408" s="23">
        <v>917</v>
      </c>
      <c r="C408" s="24">
        <v>1</v>
      </c>
      <c r="D408" s="24">
        <v>5</v>
      </c>
      <c r="E408" s="25" t="s">
        <v>447</v>
      </c>
      <c r="F408" s="26" t="s">
        <v>225</v>
      </c>
      <c r="G408" s="16">
        <v>93.3</v>
      </c>
      <c r="H408" s="16">
        <v>76.3</v>
      </c>
      <c r="I408" s="7">
        <v>0.81779206859592712</v>
      </c>
    </row>
    <row r="409" spans="1:9" ht="31.5">
      <c r="A409" s="22" t="s">
        <v>417</v>
      </c>
      <c r="B409" s="23">
        <v>917</v>
      </c>
      <c r="C409" s="24">
        <v>1</v>
      </c>
      <c r="D409" s="24">
        <v>5</v>
      </c>
      <c r="E409" s="25" t="s">
        <v>416</v>
      </c>
      <c r="F409" s="26" t="s">
        <v>225</v>
      </c>
      <c r="G409" s="16">
        <v>93.3</v>
      </c>
      <c r="H409" s="16">
        <v>76.3</v>
      </c>
      <c r="I409" s="7">
        <v>0.81779206859592712</v>
      </c>
    </row>
    <row r="410" spans="1:9" ht="63">
      <c r="A410" s="22" t="s">
        <v>415</v>
      </c>
      <c r="B410" s="23">
        <v>917</v>
      </c>
      <c r="C410" s="24">
        <v>1</v>
      </c>
      <c r="D410" s="24">
        <v>5</v>
      </c>
      <c r="E410" s="25" t="s">
        <v>413</v>
      </c>
      <c r="F410" s="26" t="s">
        <v>225</v>
      </c>
      <c r="G410" s="16">
        <v>93.3</v>
      </c>
      <c r="H410" s="16">
        <v>76.3</v>
      </c>
      <c r="I410" s="7">
        <v>0.81779206859592712</v>
      </c>
    </row>
    <row r="411" spans="1:9" ht="31.5">
      <c r="A411" s="22" t="s">
        <v>229</v>
      </c>
      <c r="B411" s="23">
        <v>917</v>
      </c>
      <c r="C411" s="24">
        <v>1</v>
      </c>
      <c r="D411" s="24">
        <v>5</v>
      </c>
      <c r="E411" s="25" t="s">
        <v>413</v>
      </c>
      <c r="F411" s="26" t="s">
        <v>226</v>
      </c>
      <c r="G411" s="16">
        <v>93.3</v>
      </c>
      <c r="H411" s="16">
        <v>76.3</v>
      </c>
      <c r="I411" s="7">
        <v>0.81779206859592712</v>
      </c>
    </row>
    <row r="412" spans="1:9">
      <c r="A412" s="22" t="s">
        <v>235</v>
      </c>
      <c r="B412" s="23">
        <v>917</v>
      </c>
      <c r="C412" s="24">
        <v>1</v>
      </c>
      <c r="D412" s="24">
        <v>11</v>
      </c>
      <c r="E412" s="25" t="s">
        <v>225</v>
      </c>
      <c r="F412" s="26" t="s">
        <v>225</v>
      </c>
      <c r="G412" s="16">
        <v>300</v>
      </c>
      <c r="H412" s="16">
        <v>0</v>
      </c>
      <c r="I412" s="7">
        <v>0</v>
      </c>
    </row>
    <row r="413" spans="1:9">
      <c r="A413" s="22" t="s">
        <v>262</v>
      </c>
      <c r="B413" s="23">
        <v>917</v>
      </c>
      <c r="C413" s="24">
        <v>1</v>
      </c>
      <c r="D413" s="24">
        <v>11</v>
      </c>
      <c r="E413" s="25" t="s">
        <v>261</v>
      </c>
      <c r="F413" s="26" t="s">
        <v>225</v>
      </c>
      <c r="G413" s="16">
        <v>300</v>
      </c>
      <c r="H413" s="16">
        <v>0</v>
      </c>
      <c r="I413" s="7">
        <v>0</v>
      </c>
    </row>
    <row r="414" spans="1:9">
      <c r="A414" s="22" t="s">
        <v>239</v>
      </c>
      <c r="B414" s="23">
        <v>917</v>
      </c>
      <c r="C414" s="24">
        <v>1</v>
      </c>
      <c r="D414" s="24">
        <v>11</v>
      </c>
      <c r="E414" s="25" t="s">
        <v>238</v>
      </c>
      <c r="F414" s="26" t="s">
        <v>225</v>
      </c>
      <c r="G414" s="16">
        <v>300</v>
      </c>
      <c r="H414" s="16">
        <v>0</v>
      </c>
      <c r="I414" s="7">
        <v>0</v>
      </c>
    </row>
    <row r="415" spans="1:9" ht="47.25">
      <c r="A415" s="22" t="s">
        <v>237</v>
      </c>
      <c r="B415" s="23">
        <v>917</v>
      </c>
      <c r="C415" s="24">
        <v>1</v>
      </c>
      <c r="D415" s="24">
        <v>11</v>
      </c>
      <c r="E415" s="25" t="s">
        <v>234</v>
      </c>
      <c r="F415" s="26" t="s">
        <v>225</v>
      </c>
      <c r="G415" s="16">
        <v>300</v>
      </c>
      <c r="H415" s="16">
        <v>0</v>
      </c>
      <c r="I415" s="7">
        <v>0</v>
      </c>
    </row>
    <row r="416" spans="1:9">
      <c r="A416" s="22" t="s">
        <v>236</v>
      </c>
      <c r="B416" s="23">
        <v>917</v>
      </c>
      <c r="C416" s="24">
        <v>1</v>
      </c>
      <c r="D416" s="24">
        <v>11</v>
      </c>
      <c r="E416" s="25" t="s">
        <v>234</v>
      </c>
      <c r="F416" s="26" t="s">
        <v>233</v>
      </c>
      <c r="G416" s="16">
        <v>300</v>
      </c>
      <c r="H416" s="16">
        <v>0</v>
      </c>
      <c r="I416" s="7">
        <v>0</v>
      </c>
    </row>
    <row r="417" spans="1:9">
      <c r="A417" s="22" t="s">
        <v>364</v>
      </c>
      <c r="B417" s="23">
        <v>917</v>
      </c>
      <c r="C417" s="24">
        <v>1</v>
      </c>
      <c r="D417" s="24">
        <v>13</v>
      </c>
      <c r="E417" s="25" t="s">
        <v>225</v>
      </c>
      <c r="F417" s="26" t="s">
        <v>225</v>
      </c>
      <c r="G417" s="16">
        <v>1710.48</v>
      </c>
      <c r="H417" s="16">
        <v>783.99</v>
      </c>
      <c r="I417" s="7">
        <v>0.45834502595762594</v>
      </c>
    </row>
    <row r="418" spans="1:9" ht="63" customHeight="1">
      <c r="A418" s="22" t="s">
        <v>577</v>
      </c>
      <c r="B418" s="23">
        <v>917</v>
      </c>
      <c r="C418" s="24">
        <v>1</v>
      </c>
      <c r="D418" s="24">
        <v>13</v>
      </c>
      <c r="E418" s="25" t="s">
        <v>576</v>
      </c>
      <c r="F418" s="26" t="s">
        <v>225</v>
      </c>
      <c r="G418" s="16">
        <v>120.3</v>
      </c>
      <c r="H418" s="16">
        <v>0</v>
      </c>
      <c r="I418" s="7">
        <v>0</v>
      </c>
    </row>
    <row r="419" spans="1:9" ht="46.9" customHeight="1">
      <c r="A419" s="22" t="s">
        <v>575</v>
      </c>
      <c r="B419" s="23">
        <v>917</v>
      </c>
      <c r="C419" s="24">
        <v>1</v>
      </c>
      <c r="D419" s="24">
        <v>13</v>
      </c>
      <c r="E419" s="25" t="s">
        <v>574</v>
      </c>
      <c r="F419" s="26" t="s">
        <v>225</v>
      </c>
      <c r="G419" s="16">
        <v>120.3</v>
      </c>
      <c r="H419" s="16">
        <v>0</v>
      </c>
      <c r="I419" s="7">
        <v>0</v>
      </c>
    </row>
    <row r="420" spans="1:9" ht="63">
      <c r="A420" s="22" t="s">
        <v>567</v>
      </c>
      <c r="B420" s="23">
        <v>917</v>
      </c>
      <c r="C420" s="24">
        <v>1</v>
      </c>
      <c r="D420" s="24">
        <v>13</v>
      </c>
      <c r="E420" s="25" t="s">
        <v>566</v>
      </c>
      <c r="F420" s="26" t="s">
        <v>225</v>
      </c>
      <c r="G420" s="16">
        <v>120.3</v>
      </c>
      <c r="H420" s="16">
        <v>0</v>
      </c>
      <c r="I420" s="7">
        <v>0</v>
      </c>
    </row>
    <row r="421" spans="1:9" ht="47.25">
      <c r="A421" s="22" t="s">
        <v>565</v>
      </c>
      <c r="B421" s="23">
        <v>917</v>
      </c>
      <c r="C421" s="24">
        <v>1</v>
      </c>
      <c r="D421" s="24">
        <v>13</v>
      </c>
      <c r="E421" s="25" t="s">
        <v>564</v>
      </c>
      <c r="F421" s="26" t="s">
        <v>225</v>
      </c>
      <c r="G421" s="16">
        <v>120.3</v>
      </c>
      <c r="H421" s="16">
        <v>0</v>
      </c>
      <c r="I421" s="7">
        <v>0</v>
      </c>
    </row>
    <row r="422" spans="1:9" ht="31.5">
      <c r="A422" s="22" t="s">
        <v>229</v>
      </c>
      <c r="B422" s="23">
        <v>917</v>
      </c>
      <c r="C422" s="24">
        <v>1</v>
      </c>
      <c r="D422" s="24">
        <v>13</v>
      </c>
      <c r="E422" s="25" t="s">
        <v>564</v>
      </c>
      <c r="F422" s="26" t="s">
        <v>226</v>
      </c>
      <c r="G422" s="16">
        <v>4.2</v>
      </c>
      <c r="H422" s="16">
        <v>0</v>
      </c>
      <c r="I422" s="7">
        <v>0</v>
      </c>
    </row>
    <row r="423" spans="1:9">
      <c r="A423" s="22" t="s">
        <v>236</v>
      </c>
      <c r="B423" s="23">
        <v>917</v>
      </c>
      <c r="C423" s="24">
        <v>1</v>
      </c>
      <c r="D423" s="24">
        <v>13</v>
      </c>
      <c r="E423" s="25" t="s">
        <v>564</v>
      </c>
      <c r="F423" s="26" t="s">
        <v>233</v>
      </c>
      <c r="G423" s="16">
        <v>116.1</v>
      </c>
      <c r="H423" s="16">
        <v>0</v>
      </c>
      <c r="I423" s="7">
        <v>0</v>
      </c>
    </row>
    <row r="424" spans="1:9" ht="46.15" customHeight="1">
      <c r="A424" s="22" t="s">
        <v>450</v>
      </c>
      <c r="B424" s="23">
        <v>917</v>
      </c>
      <c r="C424" s="24">
        <v>1</v>
      </c>
      <c r="D424" s="24">
        <v>13</v>
      </c>
      <c r="E424" s="25" t="s">
        <v>449</v>
      </c>
      <c r="F424" s="26" t="s">
        <v>225</v>
      </c>
      <c r="G424" s="16">
        <v>1501.68</v>
      </c>
      <c r="H424" s="16">
        <v>780.99</v>
      </c>
      <c r="I424" s="7">
        <v>0.52007751318523254</v>
      </c>
    </row>
    <row r="425" spans="1:9" ht="47.25">
      <c r="A425" s="22" t="s">
        <v>448</v>
      </c>
      <c r="B425" s="23">
        <v>917</v>
      </c>
      <c r="C425" s="24">
        <v>1</v>
      </c>
      <c r="D425" s="24">
        <v>13</v>
      </c>
      <c r="E425" s="25" t="s">
        <v>447</v>
      </c>
      <c r="F425" s="26" t="s">
        <v>225</v>
      </c>
      <c r="G425" s="16">
        <v>1501.68</v>
      </c>
      <c r="H425" s="16">
        <v>780.99</v>
      </c>
      <c r="I425" s="7">
        <v>0.52007751318523254</v>
      </c>
    </row>
    <row r="426" spans="1:9" ht="46.15" customHeight="1">
      <c r="A426" s="22" t="s">
        <v>433</v>
      </c>
      <c r="B426" s="23">
        <v>917</v>
      </c>
      <c r="C426" s="24">
        <v>1</v>
      </c>
      <c r="D426" s="24">
        <v>13</v>
      </c>
      <c r="E426" s="25" t="s">
        <v>432</v>
      </c>
      <c r="F426" s="26" t="s">
        <v>225</v>
      </c>
      <c r="G426" s="16">
        <v>1365.53</v>
      </c>
      <c r="H426" s="16">
        <v>644.83000000000004</v>
      </c>
      <c r="I426" s="7">
        <v>0.47221957774636958</v>
      </c>
    </row>
    <row r="427" spans="1:9" ht="94.5">
      <c r="A427" s="22" t="s">
        <v>431</v>
      </c>
      <c r="B427" s="23">
        <v>917</v>
      </c>
      <c r="C427" s="24">
        <v>1</v>
      </c>
      <c r="D427" s="24">
        <v>13</v>
      </c>
      <c r="E427" s="25" t="s">
        <v>430</v>
      </c>
      <c r="F427" s="26" t="s">
        <v>225</v>
      </c>
      <c r="G427" s="16">
        <v>1365.53</v>
      </c>
      <c r="H427" s="16">
        <v>644.83000000000004</v>
      </c>
      <c r="I427" s="7">
        <v>0.47221957774636958</v>
      </c>
    </row>
    <row r="428" spans="1:9" ht="31.5">
      <c r="A428" s="22" t="s">
        <v>303</v>
      </c>
      <c r="B428" s="23">
        <v>917</v>
      </c>
      <c r="C428" s="24">
        <v>1</v>
      </c>
      <c r="D428" s="24">
        <v>13</v>
      </c>
      <c r="E428" s="25" t="s">
        <v>430</v>
      </c>
      <c r="F428" s="26" t="s">
        <v>301</v>
      </c>
      <c r="G428" s="16">
        <v>1365.53</v>
      </c>
      <c r="H428" s="16">
        <v>644.83000000000004</v>
      </c>
      <c r="I428" s="7">
        <v>0.47221957774636958</v>
      </c>
    </row>
    <row r="429" spans="1:9">
      <c r="A429" s="22" t="s">
        <v>429</v>
      </c>
      <c r="B429" s="23">
        <v>917</v>
      </c>
      <c r="C429" s="24">
        <v>1</v>
      </c>
      <c r="D429" s="24">
        <v>13</v>
      </c>
      <c r="E429" s="25" t="s">
        <v>428</v>
      </c>
      <c r="F429" s="26" t="s">
        <v>225</v>
      </c>
      <c r="G429" s="16">
        <v>136.15</v>
      </c>
      <c r="H429" s="16">
        <v>136.16</v>
      </c>
      <c r="I429" s="7">
        <v>1.0000734484024971</v>
      </c>
    </row>
    <row r="430" spans="1:9" ht="63">
      <c r="A430" s="22" t="s">
        <v>427</v>
      </c>
      <c r="B430" s="23">
        <v>917</v>
      </c>
      <c r="C430" s="24">
        <v>1</v>
      </c>
      <c r="D430" s="24">
        <v>13</v>
      </c>
      <c r="E430" s="25" t="s">
        <v>426</v>
      </c>
      <c r="F430" s="26" t="s">
        <v>225</v>
      </c>
      <c r="G430" s="16">
        <v>136.15</v>
      </c>
      <c r="H430" s="16">
        <v>136.16</v>
      </c>
      <c r="I430" s="7">
        <v>1.0000734484024971</v>
      </c>
    </row>
    <row r="431" spans="1:9">
      <c r="A431" s="22" t="s">
        <v>236</v>
      </c>
      <c r="B431" s="23">
        <v>917</v>
      </c>
      <c r="C431" s="24">
        <v>1</v>
      </c>
      <c r="D431" s="24">
        <v>13</v>
      </c>
      <c r="E431" s="25" t="s">
        <v>426</v>
      </c>
      <c r="F431" s="26" t="s">
        <v>233</v>
      </c>
      <c r="G431" s="16">
        <v>136.15</v>
      </c>
      <c r="H431" s="16">
        <v>136.16</v>
      </c>
      <c r="I431" s="7">
        <v>1.0000734484024971</v>
      </c>
    </row>
    <row r="432" spans="1:9" ht="47.45" customHeight="1">
      <c r="A432" s="22" t="s">
        <v>396</v>
      </c>
      <c r="B432" s="23">
        <v>917</v>
      </c>
      <c r="C432" s="24">
        <v>1</v>
      </c>
      <c r="D432" s="24">
        <v>13</v>
      </c>
      <c r="E432" s="25" t="s">
        <v>395</v>
      </c>
      <c r="F432" s="26" t="s">
        <v>225</v>
      </c>
      <c r="G432" s="16">
        <v>88.5</v>
      </c>
      <c r="H432" s="16">
        <v>3</v>
      </c>
      <c r="I432" s="7">
        <v>3.3898305084745763E-2</v>
      </c>
    </row>
    <row r="433" spans="1:9" ht="46.15" customHeight="1">
      <c r="A433" s="22" t="s">
        <v>381</v>
      </c>
      <c r="B433" s="23">
        <v>917</v>
      </c>
      <c r="C433" s="24">
        <v>1</v>
      </c>
      <c r="D433" s="24">
        <v>13</v>
      </c>
      <c r="E433" s="25" t="s">
        <v>380</v>
      </c>
      <c r="F433" s="26" t="s">
        <v>225</v>
      </c>
      <c r="G433" s="16">
        <v>33.5</v>
      </c>
      <c r="H433" s="16">
        <v>0</v>
      </c>
      <c r="I433" s="7">
        <v>0</v>
      </c>
    </row>
    <row r="434" spans="1:9" ht="78.75">
      <c r="A434" s="22" t="s">
        <v>379</v>
      </c>
      <c r="B434" s="23">
        <v>917</v>
      </c>
      <c r="C434" s="24">
        <v>1</v>
      </c>
      <c r="D434" s="24">
        <v>13</v>
      </c>
      <c r="E434" s="25" t="s">
        <v>378</v>
      </c>
      <c r="F434" s="26" t="s">
        <v>225</v>
      </c>
      <c r="G434" s="16">
        <v>33.5</v>
      </c>
      <c r="H434" s="16">
        <v>0</v>
      </c>
      <c r="I434" s="7">
        <v>0</v>
      </c>
    </row>
    <row r="435" spans="1:9" ht="31.5">
      <c r="A435" s="22" t="s">
        <v>377</v>
      </c>
      <c r="B435" s="23">
        <v>917</v>
      </c>
      <c r="C435" s="24">
        <v>1</v>
      </c>
      <c r="D435" s="24">
        <v>13</v>
      </c>
      <c r="E435" s="25" t="s">
        <v>376</v>
      </c>
      <c r="F435" s="26" t="s">
        <v>225</v>
      </c>
      <c r="G435" s="16">
        <v>30.5</v>
      </c>
      <c r="H435" s="16">
        <v>0</v>
      </c>
      <c r="I435" s="7">
        <v>0</v>
      </c>
    </row>
    <row r="436" spans="1:9" ht="31.5">
      <c r="A436" s="22" t="s">
        <v>229</v>
      </c>
      <c r="B436" s="23">
        <v>917</v>
      </c>
      <c r="C436" s="24">
        <v>1</v>
      </c>
      <c r="D436" s="24">
        <v>13</v>
      </c>
      <c r="E436" s="25" t="s">
        <v>376</v>
      </c>
      <c r="F436" s="26" t="s">
        <v>226</v>
      </c>
      <c r="G436" s="16">
        <v>30.5</v>
      </c>
      <c r="H436" s="16">
        <v>0</v>
      </c>
      <c r="I436" s="7">
        <v>0</v>
      </c>
    </row>
    <row r="437" spans="1:9" ht="31.5">
      <c r="A437" s="22" t="s">
        <v>375</v>
      </c>
      <c r="B437" s="23">
        <v>917</v>
      </c>
      <c r="C437" s="24">
        <v>1</v>
      </c>
      <c r="D437" s="24">
        <v>13</v>
      </c>
      <c r="E437" s="25" t="s">
        <v>374</v>
      </c>
      <c r="F437" s="26" t="s">
        <v>225</v>
      </c>
      <c r="G437" s="16">
        <v>3</v>
      </c>
      <c r="H437" s="16">
        <v>0</v>
      </c>
      <c r="I437" s="7">
        <v>0</v>
      </c>
    </row>
    <row r="438" spans="1:9" ht="31.5">
      <c r="A438" s="22" t="s">
        <v>229</v>
      </c>
      <c r="B438" s="23">
        <v>917</v>
      </c>
      <c r="C438" s="24">
        <v>1</v>
      </c>
      <c r="D438" s="24">
        <v>13</v>
      </c>
      <c r="E438" s="25" t="s">
        <v>374</v>
      </c>
      <c r="F438" s="26" t="s">
        <v>226</v>
      </c>
      <c r="G438" s="16">
        <v>3</v>
      </c>
      <c r="H438" s="16">
        <v>0</v>
      </c>
      <c r="I438" s="7">
        <v>0</v>
      </c>
    </row>
    <row r="439" spans="1:9" ht="31.5">
      <c r="A439" s="22" t="s">
        <v>373</v>
      </c>
      <c r="B439" s="23">
        <v>917</v>
      </c>
      <c r="C439" s="24">
        <v>1</v>
      </c>
      <c r="D439" s="24">
        <v>13</v>
      </c>
      <c r="E439" s="25" t="s">
        <v>372</v>
      </c>
      <c r="F439" s="26" t="s">
        <v>225</v>
      </c>
      <c r="G439" s="16">
        <v>55</v>
      </c>
      <c r="H439" s="16">
        <v>3</v>
      </c>
      <c r="I439" s="7">
        <v>5.4545454545454543E-2</v>
      </c>
    </row>
    <row r="440" spans="1:9" ht="63">
      <c r="A440" s="22" t="s">
        <v>371</v>
      </c>
      <c r="B440" s="23">
        <v>917</v>
      </c>
      <c r="C440" s="24">
        <v>1</v>
      </c>
      <c r="D440" s="24">
        <v>13</v>
      </c>
      <c r="E440" s="25" t="s">
        <v>370</v>
      </c>
      <c r="F440" s="26" t="s">
        <v>225</v>
      </c>
      <c r="G440" s="16">
        <v>55</v>
      </c>
      <c r="H440" s="16">
        <v>3</v>
      </c>
      <c r="I440" s="7">
        <v>5.4545454545454543E-2</v>
      </c>
    </row>
    <row r="441" spans="1:9" ht="47.25">
      <c r="A441" s="22" t="s">
        <v>369</v>
      </c>
      <c r="B441" s="23">
        <v>917</v>
      </c>
      <c r="C441" s="24">
        <v>1</v>
      </c>
      <c r="D441" s="24">
        <v>13</v>
      </c>
      <c r="E441" s="25" t="s">
        <v>368</v>
      </c>
      <c r="F441" s="26" t="s">
        <v>225</v>
      </c>
      <c r="G441" s="16">
        <v>35</v>
      </c>
      <c r="H441" s="16">
        <v>0</v>
      </c>
      <c r="I441" s="7">
        <v>0</v>
      </c>
    </row>
    <row r="442" spans="1:9" ht="31.5">
      <c r="A442" s="22" t="s">
        <v>229</v>
      </c>
      <c r="B442" s="23">
        <v>917</v>
      </c>
      <c r="C442" s="24">
        <v>1</v>
      </c>
      <c r="D442" s="24">
        <v>13</v>
      </c>
      <c r="E442" s="25" t="s">
        <v>368</v>
      </c>
      <c r="F442" s="26" t="s">
        <v>226</v>
      </c>
      <c r="G442" s="16">
        <v>35</v>
      </c>
      <c r="H442" s="16">
        <v>0</v>
      </c>
      <c r="I442" s="7">
        <v>0</v>
      </c>
    </row>
    <row r="443" spans="1:9" ht="47.25">
      <c r="A443" s="22" t="s">
        <v>367</v>
      </c>
      <c r="B443" s="23">
        <v>917</v>
      </c>
      <c r="C443" s="24">
        <v>1</v>
      </c>
      <c r="D443" s="24">
        <v>13</v>
      </c>
      <c r="E443" s="25" t="s">
        <v>366</v>
      </c>
      <c r="F443" s="26" t="s">
        <v>225</v>
      </c>
      <c r="G443" s="16">
        <v>15</v>
      </c>
      <c r="H443" s="16">
        <v>3</v>
      </c>
      <c r="I443" s="7">
        <v>0.2</v>
      </c>
    </row>
    <row r="444" spans="1:9" ht="31.5">
      <c r="A444" s="22" t="s">
        <v>229</v>
      </c>
      <c r="B444" s="23">
        <v>917</v>
      </c>
      <c r="C444" s="24">
        <v>1</v>
      </c>
      <c r="D444" s="24">
        <v>13</v>
      </c>
      <c r="E444" s="25" t="s">
        <v>366</v>
      </c>
      <c r="F444" s="26" t="s">
        <v>226</v>
      </c>
      <c r="G444" s="16">
        <v>15</v>
      </c>
      <c r="H444" s="16">
        <v>3</v>
      </c>
      <c r="I444" s="7">
        <v>0.2</v>
      </c>
    </row>
    <row r="445" spans="1:9" ht="94.5">
      <c r="A445" s="22" t="s">
        <v>365</v>
      </c>
      <c r="B445" s="23">
        <v>917</v>
      </c>
      <c r="C445" s="24">
        <v>1</v>
      </c>
      <c r="D445" s="24">
        <v>13</v>
      </c>
      <c r="E445" s="25" t="s">
        <v>363</v>
      </c>
      <c r="F445" s="26" t="s">
        <v>225</v>
      </c>
      <c r="G445" s="16">
        <v>5</v>
      </c>
      <c r="H445" s="16">
        <v>0</v>
      </c>
      <c r="I445" s="7">
        <v>0</v>
      </c>
    </row>
    <row r="446" spans="1:9" ht="31.5">
      <c r="A446" s="22" t="s">
        <v>229</v>
      </c>
      <c r="B446" s="23">
        <v>917</v>
      </c>
      <c r="C446" s="24">
        <v>1</v>
      </c>
      <c r="D446" s="24">
        <v>13</v>
      </c>
      <c r="E446" s="25" t="s">
        <v>363</v>
      </c>
      <c r="F446" s="26" t="s">
        <v>226</v>
      </c>
      <c r="G446" s="16">
        <v>5</v>
      </c>
      <c r="H446" s="16">
        <v>0</v>
      </c>
      <c r="I446" s="7">
        <v>0</v>
      </c>
    </row>
    <row r="447" spans="1:9">
      <c r="A447" s="22" t="s">
        <v>697</v>
      </c>
      <c r="B447" s="23">
        <v>917</v>
      </c>
      <c r="C447" s="24">
        <v>2</v>
      </c>
      <c r="D447" s="24">
        <v>0</v>
      </c>
      <c r="E447" s="25" t="s">
        <v>225</v>
      </c>
      <c r="F447" s="26" t="s">
        <v>225</v>
      </c>
      <c r="G447" s="16">
        <v>409.15</v>
      </c>
      <c r="H447" s="16">
        <v>23.4</v>
      </c>
      <c r="I447" s="7">
        <v>5.7191738971037513E-2</v>
      </c>
    </row>
    <row r="448" spans="1:9">
      <c r="A448" s="22" t="s">
        <v>228</v>
      </c>
      <c r="B448" s="23">
        <v>917</v>
      </c>
      <c r="C448" s="24">
        <v>2</v>
      </c>
      <c r="D448" s="24">
        <v>4</v>
      </c>
      <c r="E448" s="25" t="s">
        <v>225</v>
      </c>
      <c r="F448" s="26" t="s">
        <v>225</v>
      </c>
      <c r="G448" s="16">
        <v>409.15</v>
      </c>
      <c r="H448" s="16">
        <v>23.4</v>
      </c>
      <c r="I448" s="7">
        <v>5.7191738971037513E-2</v>
      </c>
    </row>
    <row r="449" spans="1:9">
      <c r="A449" s="22" t="s">
        <v>262</v>
      </c>
      <c r="B449" s="23">
        <v>917</v>
      </c>
      <c r="C449" s="24">
        <v>2</v>
      </c>
      <c r="D449" s="24">
        <v>4</v>
      </c>
      <c r="E449" s="25" t="s">
        <v>261</v>
      </c>
      <c r="F449" s="26" t="s">
        <v>225</v>
      </c>
      <c r="G449" s="16">
        <v>409.15</v>
      </c>
      <c r="H449" s="16">
        <v>23.4</v>
      </c>
      <c r="I449" s="7">
        <v>5.7191738971037513E-2</v>
      </c>
    </row>
    <row r="450" spans="1:9" ht="31.5">
      <c r="A450" s="22" t="s">
        <v>232</v>
      </c>
      <c r="B450" s="23">
        <v>917</v>
      </c>
      <c r="C450" s="24">
        <v>2</v>
      </c>
      <c r="D450" s="24">
        <v>4</v>
      </c>
      <c r="E450" s="25" t="s">
        <v>231</v>
      </c>
      <c r="F450" s="26" t="s">
        <v>225</v>
      </c>
      <c r="G450" s="16">
        <v>409.15</v>
      </c>
      <c r="H450" s="16">
        <v>23.4</v>
      </c>
      <c r="I450" s="7">
        <v>5.7191738971037513E-2</v>
      </c>
    </row>
    <row r="451" spans="1:9" ht="78.75">
      <c r="A451" s="22" t="s">
        <v>230</v>
      </c>
      <c r="B451" s="23">
        <v>917</v>
      </c>
      <c r="C451" s="24">
        <v>2</v>
      </c>
      <c r="D451" s="24">
        <v>4</v>
      </c>
      <c r="E451" s="25" t="s">
        <v>227</v>
      </c>
      <c r="F451" s="26" t="s">
        <v>225</v>
      </c>
      <c r="G451" s="16">
        <v>409.15</v>
      </c>
      <c r="H451" s="16">
        <v>23.4</v>
      </c>
      <c r="I451" s="7">
        <v>5.7191738971037513E-2</v>
      </c>
    </row>
    <row r="452" spans="1:9" ht="78.75">
      <c r="A452" s="22" t="s">
        <v>230</v>
      </c>
      <c r="B452" s="23">
        <v>917</v>
      </c>
      <c r="C452" s="24">
        <v>2</v>
      </c>
      <c r="D452" s="24">
        <v>4</v>
      </c>
      <c r="E452" s="25" t="s">
        <v>227</v>
      </c>
      <c r="F452" s="26" t="s">
        <v>225</v>
      </c>
      <c r="G452" s="16">
        <v>409.15</v>
      </c>
      <c r="H452" s="16">
        <v>23.4</v>
      </c>
      <c r="I452" s="7">
        <v>5.7191738971037513E-2</v>
      </c>
    </row>
    <row r="453" spans="1:9" ht="31.5">
      <c r="A453" s="22" t="s">
        <v>229</v>
      </c>
      <c r="B453" s="23">
        <v>917</v>
      </c>
      <c r="C453" s="24">
        <v>2</v>
      </c>
      <c r="D453" s="24">
        <v>4</v>
      </c>
      <c r="E453" s="25" t="s">
        <v>227</v>
      </c>
      <c r="F453" s="26" t="s">
        <v>226</v>
      </c>
      <c r="G453" s="16">
        <v>409.15</v>
      </c>
      <c r="H453" s="16">
        <v>23.4</v>
      </c>
      <c r="I453" s="7">
        <v>5.7191738971037513E-2</v>
      </c>
    </row>
    <row r="454" spans="1:9">
      <c r="A454" s="22" t="s">
        <v>693</v>
      </c>
      <c r="B454" s="23">
        <v>917</v>
      </c>
      <c r="C454" s="24">
        <v>4</v>
      </c>
      <c r="D454" s="24">
        <v>0</v>
      </c>
      <c r="E454" s="25" t="s">
        <v>225</v>
      </c>
      <c r="F454" s="26" t="s">
        <v>225</v>
      </c>
      <c r="G454" s="16">
        <v>552.5</v>
      </c>
      <c r="H454" s="16">
        <v>70</v>
      </c>
      <c r="I454" s="7">
        <v>0.12669683257918551</v>
      </c>
    </row>
    <row r="455" spans="1:9">
      <c r="A455" s="22" t="s">
        <v>551</v>
      </c>
      <c r="B455" s="23">
        <v>917</v>
      </c>
      <c r="C455" s="24">
        <v>4</v>
      </c>
      <c r="D455" s="24">
        <v>5</v>
      </c>
      <c r="E455" s="25" t="s">
        <v>225</v>
      </c>
      <c r="F455" s="26" t="s">
        <v>225</v>
      </c>
      <c r="G455" s="16">
        <v>542.5</v>
      </c>
      <c r="H455" s="16">
        <v>70</v>
      </c>
      <c r="I455" s="7">
        <v>0.12903225806451613</v>
      </c>
    </row>
    <row r="456" spans="1:9" ht="62.45" customHeight="1">
      <c r="A456" s="22" t="s">
        <v>577</v>
      </c>
      <c r="B456" s="23">
        <v>917</v>
      </c>
      <c r="C456" s="24">
        <v>4</v>
      </c>
      <c r="D456" s="24">
        <v>5</v>
      </c>
      <c r="E456" s="25" t="s">
        <v>576</v>
      </c>
      <c r="F456" s="26" t="s">
        <v>225</v>
      </c>
      <c r="G456" s="16">
        <v>542.5</v>
      </c>
      <c r="H456" s="16">
        <v>70</v>
      </c>
      <c r="I456" s="7">
        <v>0.12903225806451613</v>
      </c>
    </row>
    <row r="457" spans="1:9" ht="45.6" customHeight="1">
      <c r="A457" s="22" t="s">
        <v>563</v>
      </c>
      <c r="B457" s="23">
        <v>917</v>
      </c>
      <c r="C457" s="24">
        <v>4</v>
      </c>
      <c r="D457" s="24">
        <v>5</v>
      </c>
      <c r="E457" s="25" t="s">
        <v>562</v>
      </c>
      <c r="F457" s="26" t="s">
        <v>225</v>
      </c>
      <c r="G457" s="16">
        <v>542.5</v>
      </c>
      <c r="H457" s="16">
        <v>70</v>
      </c>
      <c r="I457" s="7">
        <v>0.12903225806451613</v>
      </c>
    </row>
    <row r="458" spans="1:9" ht="47.25">
      <c r="A458" s="22" t="s">
        <v>554</v>
      </c>
      <c r="B458" s="23">
        <v>917</v>
      </c>
      <c r="C458" s="24">
        <v>4</v>
      </c>
      <c r="D458" s="24">
        <v>5</v>
      </c>
      <c r="E458" s="25" t="s">
        <v>553</v>
      </c>
      <c r="F458" s="26" t="s">
        <v>225</v>
      </c>
      <c r="G458" s="16">
        <v>542.5</v>
      </c>
      <c r="H458" s="16">
        <v>70</v>
      </c>
      <c r="I458" s="7">
        <v>0.12903225806451613</v>
      </c>
    </row>
    <row r="459" spans="1:9" ht="78.599999999999994" customHeight="1">
      <c r="A459" s="22" t="s">
        <v>552</v>
      </c>
      <c r="B459" s="23">
        <v>917</v>
      </c>
      <c r="C459" s="24">
        <v>4</v>
      </c>
      <c r="D459" s="24">
        <v>5</v>
      </c>
      <c r="E459" s="25" t="s">
        <v>550</v>
      </c>
      <c r="F459" s="26" t="s">
        <v>225</v>
      </c>
      <c r="G459" s="16">
        <v>542.5</v>
      </c>
      <c r="H459" s="16">
        <v>70</v>
      </c>
      <c r="I459" s="7">
        <v>0.12903225806451613</v>
      </c>
    </row>
    <row r="460" spans="1:9" ht="31.5">
      <c r="A460" s="22" t="s">
        <v>229</v>
      </c>
      <c r="B460" s="23">
        <v>917</v>
      </c>
      <c r="C460" s="24">
        <v>4</v>
      </c>
      <c r="D460" s="24">
        <v>5</v>
      </c>
      <c r="E460" s="25" t="s">
        <v>550</v>
      </c>
      <c r="F460" s="26" t="s">
        <v>226</v>
      </c>
      <c r="G460" s="16">
        <v>542.5</v>
      </c>
      <c r="H460" s="16">
        <v>70</v>
      </c>
      <c r="I460" s="7">
        <v>0.12903225806451613</v>
      </c>
    </row>
    <row r="461" spans="1:9" ht="31.5">
      <c r="A461" s="22" t="s">
        <v>398</v>
      </c>
      <c r="B461" s="23">
        <v>917</v>
      </c>
      <c r="C461" s="24">
        <v>4</v>
      </c>
      <c r="D461" s="24">
        <v>12</v>
      </c>
      <c r="E461" s="25" t="s">
        <v>225</v>
      </c>
      <c r="F461" s="26" t="s">
        <v>225</v>
      </c>
      <c r="G461" s="16">
        <v>10</v>
      </c>
      <c r="H461" s="16">
        <v>0</v>
      </c>
      <c r="I461" s="7">
        <v>0</v>
      </c>
    </row>
    <row r="462" spans="1:9" ht="46.15" customHeight="1">
      <c r="A462" s="22" t="s">
        <v>450</v>
      </c>
      <c r="B462" s="23">
        <v>917</v>
      </c>
      <c r="C462" s="24">
        <v>4</v>
      </c>
      <c r="D462" s="24">
        <v>12</v>
      </c>
      <c r="E462" s="25" t="s">
        <v>449</v>
      </c>
      <c r="F462" s="26" t="s">
        <v>225</v>
      </c>
      <c r="G462" s="16">
        <v>10</v>
      </c>
      <c r="H462" s="16">
        <v>0</v>
      </c>
      <c r="I462" s="7">
        <v>0</v>
      </c>
    </row>
    <row r="463" spans="1:9" ht="31.5">
      <c r="A463" s="22" t="s">
        <v>402</v>
      </c>
      <c r="B463" s="23">
        <v>917</v>
      </c>
      <c r="C463" s="24">
        <v>4</v>
      </c>
      <c r="D463" s="24">
        <v>12</v>
      </c>
      <c r="E463" s="25" t="s">
        <v>401</v>
      </c>
      <c r="F463" s="26" t="s">
        <v>225</v>
      </c>
      <c r="G463" s="16">
        <v>10</v>
      </c>
      <c r="H463" s="16">
        <v>0</v>
      </c>
      <c r="I463" s="7">
        <v>0</v>
      </c>
    </row>
    <row r="464" spans="1:9" ht="63">
      <c r="A464" s="22" t="s">
        <v>400</v>
      </c>
      <c r="B464" s="23">
        <v>917</v>
      </c>
      <c r="C464" s="24">
        <v>4</v>
      </c>
      <c r="D464" s="24">
        <v>12</v>
      </c>
      <c r="E464" s="25" t="s">
        <v>399</v>
      </c>
      <c r="F464" s="26" t="s">
        <v>225</v>
      </c>
      <c r="G464" s="16">
        <v>10</v>
      </c>
      <c r="H464" s="16">
        <v>0</v>
      </c>
      <c r="I464" s="7">
        <v>0</v>
      </c>
    </row>
    <row r="465" spans="1:9">
      <c r="A465" s="22" t="s">
        <v>720</v>
      </c>
      <c r="B465" s="23">
        <v>917</v>
      </c>
      <c r="C465" s="24">
        <v>4</v>
      </c>
      <c r="D465" s="24">
        <v>12</v>
      </c>
      <c r="E465" s="25" t="s">
        <v>397</v>
      </c>
      <c r="F465" s="26" t="s">
        <v>225</v>
      </c>
      <c r="G465" s="16">
        <v>10</v>
      </c>
      <c r="H465" s="16">
        <v>0</v>
      </c>
      <c r="I465" s="7">
        <v>0</v>
      </c>
    </row>
    <row r="466" spans="1:9" ht="31.5">
      <c r="A466" s="22" t="s">
        <v>229</v>
      </c>
      <c r="B466" s="23">
        <v>917</v>
      </c>
      <c r="C466" s="24">
        <v>4</v>
      </c>
      <c r="D466" s="24">
        <v>12</v>
      </c>
      <c r="E466" s="25" t="s">
        <v>397</v>
      </c>
      <c r="F466" s="26" t="s">
        <v>226</v>
      </c>
      <c r="G466" s="16">
        <v>10</v>
      </c>
      <c r="H466" s="16">
        <v>0</v>
      </c>
      <c r="I466" s="7">
        <v>0</v>
      </c>
    </row>
    <row r="467" spans="1:9">
      <c r="A467" s="22" t="s">
        <v>690</v>
      </c>
      <c r="B467" s="23">
        <v>917</v>
      </c>
      <c r="C467" s="24">
        <v>7</v>
      </c>
      <c r="D467" s="24">
        <v>0</v>
      </c>
      <c r="E467" s="25" t="s">
        <v>225</v>
      </c>
      <c r="F467" s="26" t="s">
        <v>225</v>
      </c>
      <c r="G467" s="16">
        <v>313.5</v>
      </c>
      <c r="H467" s="16">
        <v>135.05000000000001</v>
      </c>
      <c r="I467" s="7">
        <v>0.43078149920255188</v>
      </c>
    </row>
    <row r="468" spans="1:9" ht="31.5">
      <c r="A468" s="22" t="s">
        <v>288</v>
      </c>
      <c r="B468" s="23">
        <v>917</v>
      </c>
      <c r="C468" s="24">
        <v>7</v>
      </c>
      <c r="D468" s="24">
        <v>5</v>
      </c>
      <c r="E468" s="25" t="s">
        <v>225</v>
      </c>
      <c r="F468" s="26" t="s">
        <v>225</v>
      </c>
      <c r="G468" s="16">
        <v>83.5</v>
      </c>
      <c r="H468" s="16">
        <v>10</v>
      </c>
      <c r="I468" s="7">
        <v>0.11976047904191617</v>
      </c>
    </row>
    <row r="469" spans="1:9" ht="46.9" customHeight="1">
      <c r="A469" s="22" t="s">
        <v>450</v>
      </c>
      <c r="B469" s="23">
        <v>917</v>
      </c>
      <c r="C469" s="24">
        <v>7</v>
      </c>
      <c r="D469" s="24">
        <v>5</v>
      </c>
      <c r="E469" s="25" t="s">
        <v>449</v>
      </c>
      <c r="F469" s="26" t="s">
        <v>225</v>
      </c>
      <c r="G469" s="16">
        <v>83.5</v>
      </c>
      <c r="H469" s="16">
        <v>10</v>
      </c>
      <c r="I469" s="7">
        <v>0.11976047904191617</v>
      </c>
    </row>
    <row r="470" spans="1:9" ht="47.25">
      <c r="A470" s="22" t="s">
        <v>448</v>
      </c>
      <c r="B470" s="23">
        <v>917</v>
      </c>
      <c r="C470" s="24">
        <v>7</v>
      </c>
      <c r="D470" s="24">
        <v>5</v>
      </c>
      <c r="E470" s="25" t="s">
        <v>447</v>
      </c>
      <c r="F470" s="26" t="s">
        <v>225</v>
      </c>
      <c r="G470" s="16">
        <v>83.5</v>
      </c>
      <c r="H470" s="16">
        <v>10</v>
      </c>
      <c r="I470" s="7">
        <v>0.11976047904191617</v>
      </c>
    </row>
    <row r="471" spans="1:9" ht="63">
      <c r="A471" s="22" t="s">
        <v>446</v>
      </c>
      <c r="B471" s="23">
        <v>917</v>
      </c>
      <c r="C471" s="24">
        <v>7</v>
      </c>
      <c r="D471" s="24">
        <v>5</v>
      </c>
      <c r="E471" s="25" t="s">
        <v>445</v>
      </c>
      <c r="F471" s="26" t="s">
        <v>225</v>
      </c>
      <c r="G471" s="16">
        <v>83.5</v>
      </c>
      <c r="H471" s="16">
        <v>10</v>
      </c>
      <c r="I471" s="7">
        <v>0.11976047904191617</v>
      </c>
    </row>
    <row r="472" spans="1:9" ht="47.25">
      <c r="A472" s="22" t="s">
        <v>444</v>
      </c>
      <c r="B472" s="23">
        <v>917</v>
      </c>
      <c r="C472" s="24">
        <v>7</v>
      </c>
      <c r="D472" s="24">
        <v>5</v>
      </c>
      <c r="E472" s="25" t="s">
        <v>443</v>
      </c>
      <c r="F472" s="26" t="s">
        <v>225</v>
      </c>
      <c r="G472" s="16">
        <v>10</v>
      </c>
      <c r="H472" s="16">
        <v>10</v>
      </c>
      <c r="I472" s="7">
        <v>1</v>
      </c>
    </row>
    <row r="473" spans="1:9" ht="31.5">
      <c r="A473" s="22" t="s">
        <v>229</v>
      </c>
      <c r="B473" s="23">
        <v>917</v>
      </c>
      <c r="C473" s="24">
        <v>7</v>
      </c>
      <c r="D473" s="24">
        <v>5</v>
      </c>
      <c r="E473" s="25" t="s">
        <v>443</v>
      </c>
      <c r="F473" s="26" t="s">
        <v>226</v>
      </c>
      <c r="G473" s="16">
        <v>10</v>
      </c>
      <c r="H473" s="16">
        <v>10</v>
      </c>
      <c r="I473" s="7">
        <v>1</v>
      </c>
    </row>
    <row r="474" spans="1:9" ht="47.25">
      <c r="A474" s="22" t="s">
        <v>442</v>
      </c>
      <c r="B474" s="23">
        <v>917</v>
      </c>
      <c r="C474" s="24">
        <v>7</v>
      </c>
      <c r="D474" s="24">
        <v>5</v>
      </c>
      <c r="E474" s="25" t="s">
        <v>441</v>
      </c>
      <c r="F474" s="26" t="s">
        <v>225</v>
      </c>
      <c r="G474" s="16">
        <v>60</v>
      </c>
      <c r="H474" s="16">
        <v>0</v>
      </c>
      <c r="I474" s="7">
        <v>0</v>
      </c>
    </row>
    <row r="475" spans="1:9" ht="31.5">
      <c r="A475" s="22" t="s">
        <v>229</v>
      </c>
      <c r="B475" s="23">
        <v>917</v>
      </c>
      <c r="C475" s="24">
        <v>7</v>
      </c>
      <c r="D475" s="24">
        <v>5</v>
      </c>
      <c r="E475" s="25" t="s">
        <v>441</v>
      </c>
      <c r="F475" s="26" t="s">
        <v>226</v>
      </c>
      <c r="G475" s="16">
        <v>60</v>
      </c>
      <c r="H475" s="16">
        <v>0</v>
      </c>
      <c r="I475" s="7">
        <v>0</v>
      </c>
    </row>
    <row r="476" spans="1:9" ht="63">
      <c r="A476" s="22" t="s">
        <v>440</v>
      </c>
      <c r="B476" s="23">
        <v>917</v>
      </c>
      <c r="C476" s="24">
        <v>7</v>
      </c>
      <c r="D476" s="24">
        <v>5</v>
      </c>
      <c r="E476" s="25" t="s">
        <v>439</v>
      </c>
      <c r="F476" s="26" t="s">
        <v>225</v>
      </c>
      <c r="G476" s="16">
        <v>13.5</v>
      </c>
      <c r="H476" s="16">
        <v>0</v>
      </c>
      <c r="I476" s="7">
        <v>0</v>
      </c>
    </row>
    <row r="477" spans="1:9" ht="31.5">
      <c r="A477" s="22" t="s">
        <v>229</v>
      </c>
      <c r="B477" s="23">
        <v>917</v>
      </c>
      <c r="C477" s="24">
        <v>7</v>
      </c>
      <c r="D477" s="24">
        <v>5</v>
      </c>
      <c r="E477" s="25" t="s">
        <v>439</v>
      </c>
      <c r="F477" s="26" t="s">
        <v>226</v>
      </c>
      <c r="G477" s="16">
        <v>13.5</v>
      </c>
      <c r="H477" s="16">
        <v>0</v>
      </c>
      <c r="I477" s="7">
        <v>0</v>
      </c>
    </row>
    <row r="478" spans="1:9">
      <c r="A478" s="22" t="s">
        <v>310</v>
      </c>
      <c r="B478" s="23">
        <v>917</v>
      </c>
      <c r="C478" s="24">
        <v>7</v>
      </c>
      <c r="D478" s="24">
        <v>7</v>
      </c>
      <c r="E478" s="25" t="s">
        <v>225</v>
      </c>
      <c r="F478" s="26" t="s">
        <v>225</v>
      </c>
      <c r="G478" s="16">
        <v>230</v>
      </c>
      <c r="H478" s="16">
        <v>125.05</v>
      </c>
      <c r="I478" s="7">
        <v>0.54369565217391302</v>
      </c>
    </row>
    <row r="479" spans="1:9" ht="47.45" customHeight="1">
      <c r="A479" s="22" t="s">
        <v>355</v>
      </c>
      <c r="B479" s="23">
        <v>917</v>
      </c>
      <c r="C479" s="24">
        <v>7</v>
      </c>
      <c r="D479" s="24">
        <v>7</v>
      </c>
      <c r="E479" s="25" t="s">
        <v>354</v>
      </c>
      <c r="F479" s="26" t="s">
        <v>225</v>
      </c>
      <c r="G479" s="16">
        <v>230</v>
      </c>
      <c r="H479" s="16">
        <v>125.05</v>
      </c>
      <c r="I479" s="7">
        <v>0.54369565217391302</v>
      </c>
    </row>
    <row r="480" spans="1:9" ht="47.25">
      <c r="A480" s="22" t="s">
        <v>353</v>
      </c>
      <c r="B480" s="23">
        <v>917</v>
      </c>
      <c r="C480" s="24">
        <v>7</v>
      </c>
      <c r="D480" s="24">
        <v>7</v>
      </c>
      <c r="E480" s="25" t="s">
        <v>352</v>
      </c>
      <c r="F480" s="26" t="s">
        <v>225</v>
      </c>
      <c r="G480" s="16">
        <v>166</v>
      </c>
      <c r="H480" s="16">
        <v>88.99</v>
      </c>
      <c r="I480" s="7">
        <v>0.53608433734939753</v>
      </c>
    </row>
    <row r="481" spans="1:9" ht="63">
      <c r="A481" s="22" t="s">
        <v>351</v>
      </c>
      <c r="B481" s="23">
        <v>917</v>
      </c>
      <c r="C481" s="24">
        <v>7</v>
      </c>
      <c r="D481" s="24">
        <v>7</v>
      </c>
      <c r="E481" s="25" t="s">
        <v>350</v>
      </c>
      <c r="F481" s="26" t="s">
        <v>225</v>
      </c>
      <c r="G481" s="16">
        <v>166</v>
      </c>
      <c r="H481" s="16">
        <v>88.99</v>
      </c>
      <c r="I481" s="7">
        <v>0.53608433734939753</v>
      </c>
    </row>
    <row r="482" spans="1:9" ht="63">
      <c r="A482" s="22" t="s">
        <v>349</v>
      </c>
      <c r="B482" s="23">
        <v>917</v>
      </c>
      <c r="C482" s="24">
        <v>7</v>
      </c>
      <c r="D482" s="24">
        <v>7</v>
      </c>
      <c r="E482" s="25" t="s">
        <v>348</v>
      </c>
      <c r="F482" s="26" t="s">
        <v>225</v>
      </c>
      <c r="G482" s="16">
        <v>106</v>
      </c>
      <c r="H482" s="16">
        <v>58.18</v>
      </c>
      <c r="I482" s="7">
        <v>0.54886792452830191</v>
      </c>
    </row>
    <row r="483" spans="1:9" ht="31.5">
      <c r="A483" s="22" t="s">
        <v>229</v>
      </c>
      <c r="B483" s="23">
        <v>917</v>
      </c>
      <c r="C483" s="24">
        <v>7</v>
      </c>
      <c r="D483" s="24">
        <v>7</v>
      </c>
      <c r="E483" s="25" t="s">
        <v>348</v>
      </c>
      <c r="F483" s="26" t="s">
        <v>226</v>
      </c>
      <c r="G483" s="16">
        <v>106</v>
      </c>
      <c r="H483" s="16">
        <v>58.18</v>
      </c>
      <c r="I483" s="7">
        <v>0.54886792452830191</v>
      </c>
    </row>
    <row r="484" spans="1:9" ht="47.25">
      <c r="A484" s="22" t="s">
        <v>347</v>
      </c>
      <c r="B484" s="23">
        <v>917</v>
      </c>
      <c r="C484" s="24">
        <v>7</v>
      </c>
      <c r="D484" s="24">
        <v>7</v>
      </c>
      <c r="E484" s="25" t="s">
        <v>346</v>
      </c>
      <c r="F484" s="26" t="s">
        <v>225</v>
      </c>
      <c r="G484" s="16">
        <v>40</v>
      </c>
      <c r="H484" s="16">
        <v>10.82</v>
      </c>
      <c r="I484" s="7">
        <v>0.27050000000000002</v>
      </c>
    </row>
    <row r="485" spans="1:9" ht="31.5">
      <c r="A485" s="22" t="s">
        <v>229</v>
      </c>
      <c r="B485" s="23">
        <v>917</v>
      </c>
      <c r="C485" s="24">
        <v>7</v>
      </c>
      <c r="D485" s="24">
        <v>7</v>
      </c>
      <c r="E485" s="25" t="s">
        <v>346</v>
      </c>
      <c r="F485" s="26" t="s">
        <v>226</v>
      </c>
      <c r="G485" s="16">
        <v>40</v>
      </c>
      <c r="H485" s="16">
        <v>10.82</v>
      </c>
      <c r="I485" s="7">
        <v>0.27050000000000002</v>
      </c>
    </row>
    <row r="486" spans="1:9" ht="47.25">
      <c r="A486" s="22" t="s">
        <v>345</v>
      </c>
      <c r="B486" s="23">
        <v>917</v>
      </c>
      <c r="C486" s="24">
        <v>7</v>
      </c>
      <c r="D486" s="24">
        <v>7</v>
      </c>
      <c r="E486" s="25" t="s">
        <v>344</v>
      </c>
      <c r="F486" s="26" t="s">
        <v>225</v>
      </c>
      <c r="G486" s="16">
        <v>20</v>
      </c>
      <c r="H486" s="16">
        <v>20</v>
      </c>
      <c r="I486" s="7">
        <v>1</v>
      </c>
    </row>
    <row r="487" spans="1:9" ht="31.5">
      <c r="A487" s="22" t="s">
        <v>229</v>
      </c>
      <c r="B487" s="23">
        <v>917</v>
      </c>
      <c r="C487" s="24">
        <v>7</v>
      </c>
      <c r="D487" s="24">
        <v>7</v>
      </c>
      <c r="E487" s="25" t="s">
        <v>344</v>
      </c>
      <c r="F487" s="26" t="s">
        <v>226</v>
      </c>
      <c r="G487" s="16">
        <v>20</v>
      </c>
      <c r="H487" s="16">
        <v>20</v>
      </c>
      <c r="I487" s="7">
        <v>1</v>
      </c>
    </row>
    <row r="488" spans="1:9" ht="76.900000000000006" customHeight="1">
      <c r="A488" s="22" t="s">
        <v>315</v>
      </c>
      <c r="B488" s="23">
        <v>917</v>
      </c>
      <c r="C488" s="24">
        <v>7</v>
      </c>
      <c r="D488" s="24">
        <v>7</v>
      </c>
      <c r="E488" s="25" t="s">
        <v>314</v>
      </c>
      <c r="F488" s="26" t="s">
        <v>225</v>
      </c>
      <c r="G488" s="16">
        <v>64</v>
      </c>
      <c r="H488" s="16">
        <v>36.06</v>
      </c>
      <c r="I488" s="7">
        <v>0.56343750000000004</v>
      </c>
    </row>
    <row r="489" spans="1:9" ht="63">
      <c r="A489" s="22" t="s">
        <v>313</v>
      </c>
      <c r="B489" s="23">
        <v>917</v>
      </c>
      <c r="C489" s="24">
        <v>7</v>
      </c>
      <c r="D489" s="24">
        <v>7</v>
      </c>
      <c r="E489" s="25" t="s">
        <v>312</v>
      </c>
      <c r="F489" s="26" t="s">
        <v>225</v>
      </c>
      <c r="G489" s="16">
        <v>64</v>
      </c>
      <c r="H489" s="16">
        <v>36.06</v>
      </c>
      <c r="I489" s="7">
        <v>0.56343750000000004</v>
      </c>
    </row>
    <row r="490" spans="1:9" ht="47.25">
      <c r="A490" s="22" t="s">
        <v>311</v>
      </c>
      <c r="B490" s="23">
        <v>917</v>
      </c>
      <c r="C490" s="24">
        <v>7</v>
      </c>
      <c r="D490" s="24">
        <v>7</v>
      </c>
      <c r="E490" s="25" t="s">
        <v>309</v>
      </c>
      <c r="F490" s="26" t="s">
        <v>225</v>
      </c>
      <c r="G490" s="16">
        <v>64</v>
      </c>
      <c r="H490" s="16">
        <v>36.06</v>
      </c>
      <c r="I490" s="7">
        <v>0.56343750000000004</v>
      </c>
    </row>
    <row r="491" spans="1:9" ht="31.5">
      <c r="A491" s="22" t="s">
        <v>229</v>
      </c>
      <c r="B491" s="23">
        <v>917</v>
      </c>
      <c r="C491" s="24">
        <v>7</v>
      </c>
      <c r="D491" s="24">
        <v>7</v>
      </c>
      <c r="E491" s="25" t="s">
        <v>309</v>
      </c>
      <c r="F491" s="26" t="s">
        <v>226</v>
      </c>
      <c r="G491" s="16">
        <v>64</v>
      </c>
      <c r="H491" s="16">
        <v>36.06</v>
      </c>
      <c r="I491" s="7">
        <v>0.56343750000000004</v>
      </c>
    </row>
    <row r="492" spans="1:9">
      <c r="A492" s="22" t="s">
        <v>696</v>
      </c>
      <c r="B492" s="23">
        <v>917</v>
      </c>
      <c r="C492" s="24">
        <v>9</v>
      </c>
      <c r="D492" s="24">
        <v>0</v>
      </c>
      <c r="E492" s="25" t="s">
        <v>225</v>
      </c>
      <c r="F492" s="26" t="s">
        <v>225</v>
      </c>
      <c r="G492" s="16">
        <v>70</v>
      </c>
      <c r="H492" s="16">
        <v>4.6900000000000004</v>
      </c>
      <c r="I492" s="7">
        <v>6.7000000000000004E-2</v>
      </c>
    </row>
    <row r="493" spans="1:9">
      <c r="A493" s="22" t="s">
        <v>299</v>
      </c>
      <c r="B493" s="23">
        <v>917</v>
      </c>
      <c r="C493" s="24">
        <v>9</v>
      </c>
      <c r="D493" s="24">
        <v>9</v>
      </c>
      <c r="E493" s="25" t="s">
        <v>225</v>
      </c>
      <c r="F493" s="26" t="s">
        <v>225</v>
      </c>
      <c r="G493" s="16">
        <v>70</v>
      </c>
      <c r="H493" s="16">
        <v>4.6900000000000004</v>
      </c>
      <c r="I493" s="7">
        <v>6.7000000000000004E-2</v>
      </c>
    </row>
    <row r="494" spans="1:9" ht="63">
      <c r="A494" s="22" t="s">
        <v>308</v>
      </c>
      <c r="B494" s="23">
        <v>917</v>
      </c>
      <c r="C494" s="24">
        <v>9</v>
      </c>
      <c r="D494" s="24">
        <v>9</v>
      </c>
      <c r="E494" s="25" t="s">
        <v>307</v>
      </c>
      <c r="F494" s="26" t="s">
        <v>225</v>
      </c>
      <c r="G494" s="16">
        <v>70</v>
      </c>
      <c r="H494" s="16">
        <v>4.6900000000000004</v>
      </c>
      <c r="I494" s="7">
        <v>6.7000000000000004E-2</v>
      </c>
    </row>
    <row r="495" spans="1:9" ht="63">
      <c r="A495" s="22" t="s">
        <v>308</v>
      </c>
      <c r="B495" s="23">
        <v>917</v>
      </c>
      <c r="C495" s="24">
        <v>9</v>
      </c>
      <c r="D495" s="24">
        <v>9</v>
      </c>
      <c r="E495" s="25" t="s">
        <v>307</v>
      </c>
      <c r="F495" s="26" t="s">
        <v>225</v>
      </c>
      <c r="G495" s="16">
        <v>70</v>
      </c>
      <c r="H495" s="16">
        <v>4.6900000000000004</v>
      </c>
      <c r="I495" s="7">
        <v>6.7000000000000004E-2</v>
      </c>
    </row>
    <row r="496" spans="1:9" ht="63">
      <c r="A496" s="22" t="s">
        <v>306</v>
      </c>
      <c r="B496" s="23">
        <v>917</v>
      </c>
      <c r="C496" s="24">
        <v>9</v>
      </c>
      <c r="D496" s="24">
        <v>9</v>
      </c>
      <c r="E496" s="25" t="s">
        <v>305</v>
      </c>
      <c r="F496" s="26" t="s">
        <v>225</v>
      </c>
      <c r="G496" s="16">
        <v>70</v>
      </c>
      <c r="H496" s="16">
        <v>4.6900000000000004</v>
      </c>
      <c r="I496" s="7">
        <v>6.7000000000000004E-2</v>
      </c>
    </row>
    <row r="497" spans="1:9" ht="63">
      <c r="A497" s="22" t="s">
        <v>304</v>
      </c>
      <c r="B497" s="23">
        <v>917</v>
      </c>
      <c r="C497" s="24">
        <v>9</v>
      </c>
      <c r="D497" s="24">
        <v>9</v>
      </c>
      <c r="E497" s="25" t="s">
        <v>302</v>
      </c>
      <c r="F497" s="26" t="s">
        <v>225</v>
      </c>
      <c r="G497" s="16">
        <v>50</v>
      </c>
      <c r="H497" s="16">
        <v>0</v>
      </c>
      <c r="I497" s="7">
        <v>0</v>
      </c>
    </row>
    <row r="498" spans="1:9" ht="31.5">
      <c r="A498" s="22" t="s">
        <v>303</v>
      </c>
      <c r="B498" s="23">
        <v>917</v>
      </c>
      <c r="C498" s="24">
        <v>9</v>
      </c>
      <c r="D498" s="24">
        <v>9</v>
      </c>
      <c r="E498" s="25" t="s">
        <v>302</v>
      </c>
      <c r="F498" s="26" t="s">
        <v>301</v>
      </c>
      <c r="G498" s="16">
        <v>50</v>
      </c>
      <c r="H498" s="16">
        <v>0</v>
      </c>
      <c r="I498" s="7">
        <v>0</v>
      </c>
    </row>
    <row r="499" spans="1:9" ht="47.25">
      <c r="A499" s="22" t="s">
        <v>300</v>
      </c>
      <c r="B499" s="23">
        <v>917</v>
      </c>
      <c r="C499" s="24">
        <v>9</v>
      </c>
      <c r="D499" s="24">
        <v>9</v>
      </c>
      <c r="E499" s="25" t="s">
        <v>298</v>
      </c>
      <c r="F499" s="26" t="s">
        <v>225</v>
      </c>
      <c r="G499" s="16">
        <v>20</v>
      </c>
      <c r="H499" s="16">
        <v>4.6900000000000004</v>
      </c>
      <c r="I499" s="7">
        <v>0.23450000000000001</v>
      </c>
    </row>
    <row r="500" spans="1:9" ht="31.5">
      <c r="A500" s="22" t="s">
        <v>229</v>
      </c>
      <c r="B500" s="23">
        <v>917</v>
      </c>
      <c r="C500" s="24">
        <v>9</v>
      </c>
      <c r="D500" s="24">
        <v>9</v>
      </c>
      <c r="E500" s="25" t="s">
        <v>298</v>
      </c>
      <c r="F500" s="26" t="s">
        <v>226</v>
      </c>
      <c r="G500" s="16">
        <v>20</v>
      </c>
      <c r="H500" s="16">
        <v>4.6900000000000004</v>
      </c>
      <c r="I500" s="7">
        <v>0.23450000000000001</v>
      </c>
    </row>
    <row r="501" spans="1:9">
      <c r="A501" s="22" t="s">
        <v>689</v>
      </c>
      <c r="B501" s="23">
        <v>917</v>
      </c>
      <c r="C501" s="24">
        <v>10</v>
      </c>
      <c r="D501" s="24">
        <v>0</v>
      </c>
      <c r="E501" s="25" t="s">
        <v>225</v>
      </c>
      <c r="F501" s="26" t="s">
        <v>225</v>
      </c>
      <c r="G501" s="16">
        <v>5616.02</v>
      </c>
      <c r="H501" s="16">
        <v>2428.81</v>
      </c>
      <c r="I501" s="7">
        <v>0.43247887293848664</v>
      </c>
    </row>
    <row r="502" spans="1:9">
      <c r="A502" s="22" t="s">
        <v>435</v>
      </c>
      <c r="B502" s="23">
        <v>917</v>
      </c>
      <c r="C502" s="24">
        <v>10</v>
      </c>
      <c r="D502" s="24">
        <v>1</v>
      </c>
      <c r="E502" s="25" t="s">
        <v>225</v>
      </c>
      <c r="F502" s="26" t="s">
        <v>225</v>
      </c>
      <c r="G502" s="16">
        <v>4708.42</v>
      </c>
      <c r="H502" s="16">
        <v>2372.13</v>
      </c>
      <c r="I502" s="7">
        <v>0.50380594764273368</v>
      </c>
    </row>
    <row r="503" spans="1:9" ht="46.9" customHeight="1">
      <c r="A503" s="22" t="s">
        <v>450</v>
      </c>
      <c r="B503" s="23">
        <v>917</v>
      </c>
      <c r="C503" s="24">
        <v>10</v>
      </c>
      <c r="D503" s="24">
        <v>1</v>
      </c>
      <c r="E503" s="25" t="s">
        <v>449</v>
      </c>
      <c r="F503" s="26" t="s">
        <v>225</v>
      </c>
      <c r="G503" s="16">
        <v>4708.42</v>
      </c>
      <c r="H503" s="16">
        <v>2372.13</v>
      </c>
      <c r="I503" s="7">
        <v>0.50380594764273368</v>
      </c>
    </row>
    <row r="504" spans="1:9" ht="47.25">
      <c r="A504" s="22" t="s">
        <v>448</v>
      </c>
      <c r="B504" s="23">
        <v>917</v>
      </c>
      <c r="C504" s="24">
        <v>10</v>
      </c>
      <c r="D504" s="24">
        <v>1</v>
      </c>
      <c r="E504" s="25" t="s">
        <v>447</v>
      </c>
      <c r="F504" s="26" t="s">
        <v>225</v>
      </c>
      <c r="G504" s="16">
        <v>4708.42</v>
      </c>
      <c r="H504" s="16">
        <v>2372.13</v>
      </c>
      <c r="I504" s="7">
        <v>0.50380594764273368</v>
      </c>
    </row>
    <row r="505" spans="1:9" ht="31.5">
      <c r="A505" s="22" t="s">
        <v>438</v>
      </c>
      <c r="B505" s="23">
        <v>917</v>
      </c>
      <c r="C505" s="24">
        <v>10</v>
      </c>
      <c r="D505" s="24">
        <v>1</v>
      </c>
      <c r="E505" s="25" t="s">
        <v>437</v>
      </c>
      <c r="F505" s="26" t="s">
        <v>225</v>
      </c>
      <c r="G505" s="16">
        <v>4708.42</v>
      </c>
      <c r="H505" s="16">
        <v>2372.13</v>
      </c>
      <c r="I505" s="7">
        <v>0.50380594764273368</v>
      </c>
    </row>
    <row r="506" spans="1:9" ht="126">
      <c r="A506" s="22" t="s">
        <v>436</v>
      </c>
      <c r="B506" s="23">
        <v>917</v>
      </c>
      <c r="C506" s="24">
        <v>10</v>
      </c>
      <c r="D506" s="24">
        <v>1</v>
      </c>
      <c r="E506" s="25" t="s">
        <v>434</v>
      </c>
      <c r="F506" s="26" t="s">
        <v>225</v>
      </c>
      <c r="G506" s="16">
        <v>4708.42</v>
      </c>
      <c r="H506" s="16">
        <v>2372.13</v>
      </c>
      <c r="I506" s="7">
        <v>0.50380594764273368</v>
      </c>
    </row>
    <row r="507" spans="1:9" ht="31.5">
      <c r="A507" s="22" t="s">
        <v>303</v>
      </c>
      <c r="B507" s="23">
        <v>917</v>
      </c>
      <c r="C507" s="24">
        <v>10</v>
      </c>
      <c r="D507" s="24">
        <v>1</v>
      </c>
      <c r="E507" s="25" t="s">
        <v>434</v>
      </c>
      <c r="F507" s="26" t="s">
        <v>301</v>
      </c>
      <c r="G507" s="16">
        <v>4708.42</v>
      </c>
      <c r="H507" s="16">
        <v>2372.13</v>
      </c>
      <c r="I507" s="7">
        <v>0.50380594764273368</v>
      </c>
    </row>
    <row r="508" spans="1:9">
      <c r="A508" s="22" t="s">
        <v>317</v>
      </c>
      <c r="B508" s="23">
        <v>917</v>
      </c>
      <c r="C508" s="24">
        <v>10</v>
      </c>
      <c r="D508" s="24">
        <v>3</v>
      </c>
      <c r="E508" s="25" t="s">
        <v>225</v>
      </c>
      <c r="F508" s="26" t="s">
        <v>225</v>
      </c>
      <c r="G508" s="16">
        <v>802.6</v>
      </c>
      <c r="H508" s="16">
        <v>8.68</v>
      </c>
      <c r="I508" s="7">
        <v>1.0814851731871418E-2</v>
      </c>
    </row>
    <row r="509" spans="1:9" ht="46.9" customHeight="1">
      <c r="A509" s="22" t="s">
        <v>355</v>
      </c>
      <c r="B509" s="23">
        <v>917</v>
      </c>
      <c r="C509" s="24">
        <v>10</v>
      </c>
      <c r="D509" s="24">
        <v>3</v>
      </c>
      <c r="E509" s="25" t="s">
        <v>354</v>
      </c>
      <c r="F509" s="26" t="s">
        <v>225</v>
      </c>
      <c r="G509" s="16">
        <v>802.6</v>
      </c>
      <c r="H509" s="16">
        <v>8.68</v>
      </c>
      <c r="I509" s="7">
        <v>1.0814851731871418E-2</v>
      </c>
    </row>
    <row r="510" spans="1:9" ht="31.5">
      <c r="A510" s="22" t="s">
        <v>324</v>
      </c>
      <c r="B510" s="23">
        <v>917</v>
      </c>
      <c r="C510" s="24">
        <v>10</v>
      </c>
      <c r="D510" s="24">
        <v>3</v>
      </c>
      <c r="E510" s="25" t="s">
        <v>323</v>
      </c>
      <c r="F510" s="26" t="s">
        <v>225</v>
      </c>
      <c r="G510" s="16">
        <v>802.6</v>
      </c>
      <c r="H510" s="16">
        <v>8.68</v>
      </c>
      <c r="I510" s="7">
        <v>1.0814851731871418E-2</v>
      </c>
    </row>
    <row r="511" spans="1:9" ht="47.25">
      <c r="A511" s="22" t="s">
        <v>322</v>
      </c>
      <c r="B511" s="23">
        <v>917</v>
      </c>
      <c r="C511" s="24">
        <v>10</v>
      </c>
      <c r="D511" s="24">
        <v>3</v>
      </c>
      <c r="E511" s="25" t="s">
        <v>321</v>
      </c>
      <c r="F511" s="26" t="s">
        <v>225</v>
      </c>
      <c r="G511" s="16">
        <v>802.6</v>
      </c>
      <c r="H511" s="16">
        <v>8.68</v>
      </c>
      <c r="I511" s="7">
        <v>1.0814851731871418E-2</v>
      </c>
    </row>
    <row r="512" spans="1:9" ht="63" customHeight="1">
      <c r="A512" s="22" t="s">
        <v>320</v>
      </c>
      <c r="B512" s="23">
        <v>917</v>
      </c>
      <c r="C512" s="24">
        <v>10</v>
      </c>
      <c r="D512" s="24">
        <v>3</v>
      </c>
      <c r="E512" s="25" t="s">
        <v>319</v>
      </c>
      <c r="F512" s="26" t="s">
        <v>225</v>
      </c>
      <c r="G512" s="16">
        <v>25</v>
      </c>
      <c r="H512" s="16">
        <v>8.68</v>
      </c>
      <c r="I512" s="7">
        <v>0.34720000000000001</v>
      </c>
    </row>
    <row r="513" spans="1:9" ht="31.5">
      <c r="A513" s="22" t="s">
        <v>303</v>
      </c>
      <c r="B513" s="23">
        <v>917</v>
      </c>
      <c r="C513" s="24">
        <v>10</v>
      </c>
      <c r="D513" s="24">
        <v>3</v>
      </c>
      <c r="E513" s="25" t="s">
        <v>319</v>
      </c>
      <c r="F513" s="26" t="s">
        <v>301</v>
      </c>
      <c r="G513" s="16">
        <v>25</v>
      </c>
      <c r="H513" s="16">
        <v>8.68</v>
      </c>
      <c r="I513" s="7">
        <v>0.34720000000000001</v>
      </c>
    </row>
    <row r="514" spans="1:9" ht="31.5">
      <c r="A514" s="22" t="s">
        <v>318</v>
      </c>
      <c r="B514" s="23">
        <v>917</v>
      </c>
      <c r="C514" s="24">
        <v>10</v>
      </c>
      <c r="D514" s="24">
        <v>3</v>
      </c>
      <c r="E514" s="25" t="s">
        <v>316</v>
      </c>
      <c r="F514" s="26" t="s">
        <v>225</v>
      </c>
      <c r="G514" s="16">
        <v>777.6</v>
      </c>
      <c r="H514" s="16">
        <v>0</v>
      </c>
      <c r="I514" s="7">
        <v>0</v>
      </c>
    </row>
    <row r="515" spans="1:9" ht="31.5">
      <c r="A515" s="22" t="s">
        <v>303</v>
      </c>
      <c r="B515" s="23">
        <v>917</v>
      </c>
      <c r="C515" s="24">
        <v>10</v>
      </c>
      <c r="D515" s="24">
        <v>3</v>
      </c>
      <c r="E515" s="25" t="s">
        <v>316</v>
      </c>
      <c r="F515" s="26" t="s">
        <v>301</v>
      </c>
      <c r="G515" s="16">
        <v>777.6</v>
      </c>
      <c r="H515" s="16">
        <v>0</v>
      </c>
      <c r="I515" s="7">
        <v>0</v>
      </c>
    </row>
    <row r="516" spans="1:9" ht="31.5">
      <c r="A516" s="22" t="s">
        <v>264</v>
      </c>
      <c r="B516" s="23">
        <v>917</v>
      </c>
      <c r="C516" s="24">
        <v>10</v>
      </c>
      <c r="D516" s="24">
        <v>6</v>
      </c>
      <c r="E516" s="25" t="s">
        <v>225</v>
      </c>
      <c r="F516" s="26" t="s">
        <v>225</v>
      </c>
      <c r="G516" s="16">
        <v>105</v>
      </c>
      <c r="H516" s="16">
        <v>48</v>
      </c>
      <c r="I516" s="7">
        <v>0.45714285714285713</v>
      </c>
    </row>
    <row r="517" spans="1:9" ht="46.9" customHeight="1">
      <c r="A517" s="22" t="s">
        <v>297</v>
      </c>
      <c r="B517" s="23">
        <v>917</v>
      </c>
      <c r="C517" s="24">
        <v>10</v>
      </c>
      <c r="D517" s="24">
        <v>6</v>
      </c>
      <c r="E517" s="25" t="s">
        <v>296</v>
      </c>
      <c r="F517" s="26" t="s">
        <v>225</v>
      </c>
      <c r="G517" s="16">
        <v>105</v>
      </c>
      <c r="H517" s="16">
        <v>48</v>
      </c>
      <c r="I517" s="7">
        <v>0.45714285714285713</v>
      </c>
    </row>
    <row r="518" spans="1:9" ht="78.75">
      <c r="A518" s="22" t="s">
        <v>295</v>
      </c>
      <c r="B518" s="23">
        <v>917</v>
      </c>
      <c r="C518" s="24">
        <v>10</v>
      </c>
      <c r="D518" s="24">
        <v>6</v>
      </c>
      <c r="E518" s="25" t="s">
        <v>294</v>
      </c>
      <c r="F518" s="26" t="s">
        <v>225</v>
      </c>
      <c r="G518" s="16">
        <v>5</v>
      </c>
      <c r="H518" s="16">
        <v>0</v>
      </c>
      <c r="I518" s="7">
        <v>0</v>
      </c>
    </row>
    <row r="519" spans="1:9" ht="75.599999999999994" customHeight="1">
      <c r="A519" s="22" t="s">
        <v>282</v>
      </c>
      <c r="B519" s="23">
        <v>917</v>
      </c>
      <c r="C519" s="24">
        <v>10</v>
      </c>
      <c r="D519" s="24">
        <v>6</v>
      </c>
      <c r="E519" s="25" t="s">
        <v>281</v>
      </c>
      <c r="F519" s="26" t="s">
        <v>225</v>
      </c>
      <c r="G519" s="16">
        <v>5</v>
      </c>
      <c r="H519" s="16">
        <v>0</v>
      </c>
      <c r="I519" s="7">
        <v>0</v>
      </c>
    </row>
    <row r="520" spans="1:9" ht="31.5">
      <c r="A520" s="22" t="s">
        <v>280</v>
      </c>
      <c r="B520" s="23">
        <v>917</v>
      </c>
      <c r="C520" s="24">
        <v>10</v>
      </c>
      <c r="D520" s="24">
        <v>6</v>
      </c>
      <c r="E520" s="25" t="s">
        <v>279</v>
      </c>
      <c r="F520" s="26" t="s">
        <v>225</v>
      </c>
      <c r="G520" s="16">
        <v>5</v>
      </c>
      <c r="H520" s="16">
        <v>0</v>
      </c>
      <c r="I520" s="7">
        <v>0</v>
      </c>
    </row>
    <row r="521" spans="1:9" ht="31.5">
      <c r="A521" s="22" t="s">
        <v>229</v>
      </c>
      <c r="B521" s="23">
        <v>917</v>
      </c>
      <c r="C521" s="24">
        <v>10</v>
      </c>
      <c r="D521" s="24">
        <v>6</v>
      </c>
      <c r="E521" s="25" t="s">
        <v>279</v>
      </c>
      <c r="F521" s="26" t="s">
        <v>226</v>
      </c>
      <c r="G521" s="16">
        <v>5</v>
      </c>
      <c r="H521" s="16">
        <v>0</v>
      </c>
      <c r="I521" s="7">
        <v>0</v>
      </c>
    </row>
    <row r="522" spans="1:9" ht="78.75">
      <c r="A522" s="22" t="s">
        <v>278</v>
      </c>
      <c r="B522" s="23">
        <v>917</v>
      </c>
      <c r="C522" s="24">
        <v>10</v>
      </c>
      <c r="D522" s="24">
        <v>6</v>
      </c>
      <c r="E522" s="25" t="s">
        <v>277</v>
      </c>
      <c r="F522" s="26" t="s">
        <v>225</v>
      </c>
      <c r="G522" s="16">
        <v>100</v>
      </c>
      <c r="H522" s="16">
        <v>48</v>
      </c>
      <c r="I522" s="7">
        <v>0.48</v>
      </c>
    </row>
    <row r="523" spans="1:9" ht="47.25">
      <c r="A523" s="22" t="s">
        <v>276</v>
      </c>
      <c r="B523" s="23">
        <v>917</v>
      </c>
      <c r="C523" s="24">
        <v>10</v>
      </c>
      <c r="D523" s="24">
        <v>6</v>
      </c>
      <c r="E523" s="25" t="s">
        <v>275</v>
      </c>
      <c r="F523" s="26" t="s">
        <v>225</v>
      </c>
      <c r="G523" s="16">
        <v>100</v>
      </c>
      <c r="H523" s="16">
        <v>48</v>
      </c>
      <c r="I523" s="7">
        <v>0.48</v>
      </c>
    </row>
    <row r="524" spans="1:9" ht="31.5">
      <c r="A524" s="22" t="s">
        <v>274</v>
      </c>
      <c r="B524" s="23">
        <v>917</v>
      </c>
      <c r="C524" s="24">
        <v>10</v>
      </c>
      <c r="D524" s="24">
        <v>6</v>
      </c>
      <c r="E524" s="25" t="s">
        <v>273</v>
      </c>
      <c r="F524" s="26" t="s">
        <v>225</v>
      </c>
      <c r="G524" s="16">
        <v>5</v>
      </c>
      <c r="H524" s="16">
        <v>5</v>
      </c>
      <c r="I524" s="7">
        <v>1</v>
      </c>
    </row>
    <row r="525" spans="1:9" ht="31.5">
      <c r="A525" s="22" t="s">
        <v>229</v>
      </c>
      <c r="B525" s="23">
        <v>917</v>
      </c>
      <c r="C525" s="24">
        <v>10</v>
      </c>
      <c r="D525" s="24">
        <v>6</v>
      </c>
      <c r="E525" s="25" t="s">
        <v>273</v>
      </c>
      <c r="F525" s="26" t="s">
        <v>226</v>
      </c>
      <c r="G525" s="16">
        <v>5</v>
      </c>
      <c r="H525" s="16">
        <v>5</v>
      </c>
      <c r="I525" s="7">
        <v>1</v>
      </c>
    </row>
    <row r="526" spans="1:9" ht="47.25">
      <c r="A526" s="22" t="s">
        <v>272</v>
      </c>
      <c r="B526" s="23">
        <v>917</v>
      </c>
      <c r="C526" s="24">
        <v>10</v>
      </c>
      <c r="D526" s="24">
        <v>6</v>
      </c>
      <c r="E526" s="25" t="s">
        <v>271</v>
      </c>
      <c r="F526" s="26" t="s">
        <v>225</v>
      </c>
      <c r="G526" s="16">
        <v>13</v>
      </c>
      <c r="H526" s="16">
        <v>13</v>
      </c>
      <c r="I526" s="7">
        <v>1</v>
      </c>
    </row>
    <row r="527" spans="1:9" ht="31.5">
      <c r="A527" s="22" t="s">
        <v>229</v>
      </c>
      <c r="B527" s="23">
        <v>917</v>
      </c>
      <c r="C527" s="24">
        <v>10</v>
      </c>
      <c r="D527" s="24">
        <v>6</v>
      </c>
      <c r="E527" s="25" t="s">
        <v>271</v>
      </c>
      <c r="F527" s="26" t="s">
        <v>226</v>
      </c>
      <c r="G527" s="16">
        <v>13</v>
      </c>
      <c r="H527" s="16">
        <v>13</v>
      </c>
      <c r="I527" s="7">
        <v>1</v>
      </c>
    </row>
    <row r="528" spans="1:9" ht="31.5">
      <c r="A528" s="22" t="s">
        <v>270</v>
      </c>
      <c r="B528" s="23">
        <v>917</v>
      </c>
      <c r="C528" s="24">
        <v>10</v>
      </c>
      <c r="D528" s="24">
        <v>6</v>
      </c>
      <c r="E528" s="25" t="s">
        <v>269</v>
      </c>
      <c r="F528" s="26" t="s">
        <v>225</v>
      </c>
      <c r="G528" s="16">
        <v>30</v>
      </c>
      <c r="H528" s="16">
        <v>30</v>
      </c>
      <c r="I528" s="7">
        <v>1</v>
      </c>
    </row>
    <row r="529" spans="1:9" ht="31.5">
      <c r="A529" s="22" t="s">
        <v>229</v>
      </c>
      <c r="B529" s="23">
        <v>917</v>
      </c>
      <c r="C529" s="24">
        <v>10</v>
      </c>
      <c r="D529" s="24">
        <v>6</v>
      </c>
      <c r="E529" s="25" t="s">
        <v>269</v>
      </c>
      <c r="F529" s="26" t="s">
        <v>226</v>
      </c>
      <c r="G529" s="16">
        <v>30</v>
      </c>
      <c r="H529" s="16">
        <v>30</v>
      </c>
      <c r="I529" s="7">
        <v>1</v>
      </c>
    </row>
    <row r="530" spans="1:9" ht="31.5">
      <c r="A530" s="22" t="s">
        <v>268</v>
      </c>
      <c r="B530" s="23">
        <v>917</v>
      </c>
      <c r="C530" s="24">
        <v>10</v>
      </c>
      <c r="D530" s="24">
        <v>6</v>
      </c>
      <c r="E530" s="25" t="s">
        <v>267</v>
      </c>
      <c r="F530" s="26" t="s">
        <v>225</v>
      </c>
      <c r="G530" s="16">
        <v>39</v>
      </c>
      <c r="H530" s="16">
        <v>0</v>
      </c>
      <c r="I530" s="7">
        <v>0</v>
      </c>
    </row>
    <row r="531" spans="1:9" ht="31.5">
      <c r="A531" s="22" t="s">
        <v>229</v>
      </c>
      <c r="B531" s="23">
        <v>917</v>
      </c>
      <c r="C531" s="24">
        <v>10</v>
      </c>
      <c r="D531" s="24">
        <v>6</v>
      </c>
      <c r="E531" s="25" t="s">
        <v>267</v>
      </c>
      <c r="F531" s="26" t="s">
        <v>226</v>
      </c>
      <c r="G531" s="16">
        <v>39</v>
      </c>
      <c r="H531" s="16">
        <v>0</v>
      </c>
      <c r="I531" s="7">
        <v>0</v>
      </c>
    </row>
    <row r="532" spans="1:9" ht="31.5">
      <c r="A532" s="22" t="s">
        <v>266</v>
      </c>
      <c r="B532" s="23">
        <v>917</v>
      </c>
      <c r="C532" s="24">
        <v>10</v>
      </c>
      <c r="D532" s="24">
        <v>6</v>
      </c>
      <c r="E532" s="25" t="s">
        <v>265</v>
      </c>
      <c r="F532" s="26" t="s">
        <v>225</v>
      </c>
      <c r="G532" s="16">
        <v>2</v>
      </c>
      <c r="H532" s="16">
        <v>0</v>
      </c>
      <c r="I532" s="7">
        <v>0</v>
      </c>
    </row>
    <row r="533" spans="1:9" ht="31.5">
      <c r="A533" s="22" t="s">
        <v>229</v>
      </c>
      <c r="B533" s="23">
        <v>917</v>
      </c>
      <c r="C533" s="24">
        <v>10</v>
      </c>
      <c r="D533" s="24">
        <v>6</v>
      </c>
      <c r="E533" s="25" t="s">
        <v>265</v>
      </c>
      <c r="F533" s="26" t="s">
        <v>226</v>
      </c>
      <c r="G533" s="16">
        <v>2</v>
      </c>
      <c r="H533" s="16">
        <v>0</v>
      </c>
      <c r="I533" s="7">
        <v>0</v>
      </c>
    </row>
    <row r="534" spans="1:9" ht="18" customHeight="1">
      <c r="A534" s="22" t="s">
        <v>719</v>
      </c>
      <c r="B534" s="23">
        <v>917</v>
      </c>
      <c r="C534" s="24">
        <v>10</v>
      </c>
      <c r="D534" s="24">
        <v>6</v>
      </c>
      <c r="E534" s="25" t="s">
        <v>263</v>
      </c>
      <c r="F534" s="26" t="s">
        <v>225</v>
      </c>
      <c r="G534" s="16">
        <v>11</v>
      </c>
      <c r="H534" s="16">
        <v>0</v>
      </c>
      <c r="I534" s="7">
        <v>0</v>
      </c>
    </row>
    <row r="535" spans="1:9" ht="31.5">
      <c r="A535" s="22" t="s">
        <v>229</v>
      </c>
      <c r="B535" s="23">
        <v>917</v>
      </c>
      <c r="C535" s="24">
        <v>10</v>
      </c>
      <c r="D535" s="24">
        <v>6</v>
      </c>
      <c r="E535" s="25" t="s">
        <v>263</v>
      </c>
      <c r="F535" s="26" t="s">
        <v>226</v>
      </c>
      <c r="G535" s="16">
        <v>11</v>
      </c>
      <c r="H535" s="16">
        <v>0</v>
      </c>
      <c r="I535" s="7">
        <v>0</v>
      </c>
    </row>
    <row r="536" spans="1:9">
      <c r="A536" s="22" t="s">
        <v>688</v>
      </c>
      <c r="B536" s="23">
        <v>917</v>
      </c>
      <c r="C536" s="24">
        <v>11</v>
      </c>
      <c r="D536" s="24">
        <v>0</v>
      </c>
      <c r="E536" s="25" t="s">
        <v>225</v>
      </c>
      <c r="F536" s="26" t="s">
        <v>225</v>
      </c>
      <c r="G536" s="16">
        <v>368</v>
      </c>
      <c r="H536" s="16">
        <v>45.58</v>
      </c>
      <c r="I536" s="7">
        <v>0.1238586956521739</v>
      </c>
    </row>
    <row r="537" spans="1:9">
      <c r="A537" s="22" t="s">
        <v>326</v>
      </c>
      <c r="B537" s="23">
        <v>917</v>
      </c>
      <c r="C537" s="24">
        <v>11</v>
      </c>
      <c r="D537" s="24">
        <v>1</v>
      </c>
      <c r="E537" s="25" t="s">
        <v>225</v>
      </c>
      <c r="F537" s="26" t="s">
        <v>225</v>
      </c>
      <c r="G537" s="16">
        <v>368</v>
      </c>
      <c r="H537" s="16">
        <v>45.58</v>
      </c>
      <c r="I537" s="7">
        <v>0.1238586956521739</v>
      </c>
    </row>
    <row r="538" spans="1:9" ht="48" customHeight="1">
      <c r="A538" s="22" t="s">
        <v>355</v>
      </c>
      <c r="B538" s="23">
        <v>917</v>
      </c>
      <c r="C538" s="24">
        <v>11</v>
      </c>
      <c r="D538" s="24">
        <v>1</v>
      </c>
      <c r="E538" s="25" t="s">
        <v>354</v>
      </c>
      <c r="F538" s="26" t="s">
        <v>225</v>
      </c>
      <c r="G538" s="16">
        <v>368</v>
      </c>
      <c r="H538" s="16">
        <v>45.58</v>
      </c>
      <c r="I538" s="7">
        <v>0.1238586956521739</v>
      </c>
    </row>
    <row r="539" spans="1:9" ht="48.6" customHeight="1">
      <c r="A539" s="22" t="s">
        <v>343</v>
      </c>
      <c r="B539" s="23">
        <v>917</v>
      </c>
      <c r="C539" s="24">
        <v>11</v>
      </c>
      <c r="D539" s="24">
        <v>1</v>
      </c>
      <c r="E539" s="25" t="s">
        <v>342</v>
      </c>
      <c r="F539" s="26" t="s">
        <v>225</v>
      </c>
      <c r="G539" s="16">
        <v>368</v>
      </c>
      <c r="H539" s="16">
        <v>45.58</v>
      </c>
      <c r="I539" s="7">
        <v>0.1238586956521739</v>
      </c>
    </row>
    <row r="540" spans="1:9" ht="47.25">
      <c r="A540" s="22" t="s">
        <v>341</v>
      </c>
      <c r="B540" s="23">
        <v>917</v>
      </c>
      <c r="C540" s="24">
        <v>11</v>
      </c>
      <c r="D540" s="24">
        <v>1</v>
      </c>
      <c r="E540" s="25" t="s">
        <v>340</v>
      </c>
      <c r="F540" s="26" t="s">
        <v>225</v>
      </c>
      <c r="G540" s="16">
        <v>269</v>
      </c>
      <c r="H540" s="16">
        <v>45.58</v>
      </c>
      <c r="I540" s="7">
        <v>0.16944237918215613</v>
      </c>
    </row>
    <row r="541" spans="1:9" ht="47.25">
      <c r="A541" s="22" t="s">
        <v>339</v>
      </c>
      <c r="B541" s="23">
        <v>917</v>
      </c>
      <c r="C541" s="24">
        <v>11</v>
      </c>
      <c r="D541" s="24">
        <v>1</v>
      </c>
      <c r="E541" s="25" t="s">
        <v>338</v>
      </c>
      <c r="F541" s="26" t="s">
        <v>225</v>
      </c>
      <c r="G541" s="16">
        <v>248</v>
      </c>
      <c r="H541" s="16">
        <v>36.26</v>
      </c>
      <c r="I541" s="7">
        <v>0.14620967741935484</v>
      </c>
    </row>
    <row r="542" spans="1:9" ht="31.5">
      <c r="A542" s="22" t="s">
        <v>229</v>
      </c>
      <c r="B542" s="23">
        <v>917</v>
      </c>
      <c r="C542" s="24">
        <v>11</v>
      </c>
      <c r="D542" s="24">
        <v>1</v>
      </c>
      <c r="E542" s="25" t="s">
        <v>338</v>
      </c>
      <c r="F542" s="26" t="s">
        <v>226</v>
      </c>
      <c r="G542" s="16">
        <v>248</v>
      </c>
      <c r="H542" s="16">
        <v>36.26</v>
      </c>
      <c r="I542" s="7">
        <v>0.14620967741935484</v>
      </c>
    </row>
    <row r="543" spans="1:9" ht="47.25">
      <c r="A543" s="22" t="s">
        <v>337</v>
      </c>
      <c r="B543" s="23">
        <v>917</v>
      </c>
      <c r="C543" s="24">
        <v>11</v>
      </c>
      <c r="D543" s="24">
        <v>1</v>
      </c>
      <c r="E543" s="25" t="s">
        <v>336</v>
      </c>
      <c r="F543" s="26" t="s">
        <v>225</v>
      </c>
      <c r="G543" s="16">
        <v>11</v>
      </c>
      <c r="H543" s="16">
        <v>9.32</v>
      </c>
      <c r="I543" s="7">
        <v>0.84727272727272729</v>
      </c>
    </row>
    <row r="544" spans="1:9" ht="31.5">
      <c r="A544" s="22" t="s">
        <v>229</v>
      </c>
      <c r="B544" s="23">
        <v>917</v>
      </c>
      <c r="C544" s="24">
        <v>11</v>
      </c>
      <c r="D544" s="24">
        <v>1</v>
      </c>
      <c r="E544" s="25" t="s">
        <v>336</v>
      </c>
      <c r="F544" s="26" t="s">
        <v>226</v>
      </c>
      <c r="G544" s="16">
        <v>11</v>
      </c>
      <c r="H544" s="16">
        <v>9.32</v>
      </c>
      <c r="I544" s="7">
        <v>0.84727272727272729</v>
      </c>
    </row>
    <row r="545" spans="1:9" ht="63">
      <c r="A545" s="22" t="s">
        <v>335</v>
      </c>
      <c r="B545" s="23">
        <v>917</v>
      </c>
      <c r="C545" s="24">
        <v>11</v>
      </c>
      <c r="D545" s="24">
        <v>1</v>
      </c>
      <c r="E545" s="25" t="s">
        <v>334</v>
      </c>
      <c r="F545" s="26" t="s">
        <v>225</v>
      </c>
      <c r="G545" s="16">
        <v>10</v>
      </c>
      <c r="H545" s="16">
        <v>0</v>
      </c>
      <c r="I545" s="7">
        <v>0</v>
      </c>
    </row>
    <row r="546" spans="1:9" ht="31.5">
      <c r="A546" s="22" t="s">
        <v>229</v>
      </c>
      <c r="B546" s="23">
        <v>917</v>
      </c>
      <c r="C546" s="24">
        <v>11</v>
      </c>
      <c r="D546" s="24">
        <v>1</v>
      </c>
      <c r="E546" s="25" t="s">
        <v>334</v>
      </c>
      <c r="F546" s="26" t="s">
        <v>226</v>
      </c>
      <c r="G546" s="16">
        <v>10</v>
      </c>
      <c r="H546" s="16">
        <v>0</v>
      </c>
      <c r="I546" s="7">
        <v>0</v>
      </c>
    </row>
    <row r="547" spans="1:9" ht="47.25">
      <c r="A547" s="22" t="s">
        <v>331</v>
      </c>
      <c r="B547" s="23">
        <v>917</v>
      </c>
      <c r="C547" s="24">
        <v>11</v>
      </c>
      <c r="D547" s="24">
        <v>1</v>
      </c>
      <c r="E547" s="25" t="s">
        <v>330</v>
      </c>
      <c r="F547" s="26" t="s">
        <v>225</v>
      </c>
      <c r="G547" s="16">
        <v>99</v>
      </c>
      <c r="H547" s="16">
        <v>0</v>
      </c>
      <c r="I547" s="7">
        <v>0</v>
      </c>
    </row>
    <row r="548" spans="1:9" ht="47.25">
      <c r="A548" s="22" t="s">
        <v>329</v>
      </c>
      <c r="B548" s="23">
        <v>917</v>
      </c>
      <c r="C548" s="24">
        <v>11</v>
      </c>
      <c r="D548" s="24">
        <v>1</v>
      </c>
      <c r="E548" s="25" t="s">
        <v>328</v>
      </c>
      <c r="F548" s="26" t="s">
        <v>225</v>
      </c>
      <c r="G548" s="16">
        <v>75</v>
      </c>
      <c r="H548" s="16">
        <v>0</v>
      </c>
      <c r="I548" s="7">
        <v>0</v>
      </c>
    </row>
    <row r="549" spans="1:9" ht="31.5">
      <c r="A549" s="22" t="s">
        <v>229</v>
      </c>
      <c r="B549" s="23">
        <v>917</v>
      </c>
      <c r="C549" s="24">
        <v>11</v>
      </c>
      <c r="D549" s="24">
        <v>1</v>
      </c>
      <c r="E549" s="25" t="s">
        <v>328</v>
      </c>
      <c r="F549" s="26" t="s">
        <v>226</v>
      </c>
      <c r="G549" s="16">
        <v>75</v>
      </c>
      <c r="H549" s="16">
        <v>0</v>
      </c>
      <c r="I549" s="7">
        <v>0</v>
      </c>
    </row>
    <row r="550" spans="1:9" ht="32.450000000000003" customHeight="1">
      <c r="A550" s="22" t="s">
        <v>327</v>
      </c>
      <c r="B550" s="23">
        <v>917</v>
      </c>
      <c r="C550" s="24">
        <v>11</v>
      </c>
      <c r="D550" s="24">
        <v>1</v>
      </c>
      <c r="E550" s="25" t="s">
        <v>325</v>
      </c>
      <c r="F550" s="26" t="s">
        <v>225</v>
      </c>
      <c r="G550" s="16">
        <v>24</v>
      </c>
      <c r="H550" s="16">
        <v>0</v>
      </c>
      <c r="I550" s="7">
        <v>0</v>
      </c>
    </row>
    <row r="551" spans="1:9" ht="31.5">
      <c r="A551" s="22" t="s">
        <v>229</v>
      </c>
      <c r="B551" s="23">
        <v>917</v>
      </c>
      <c r="C551" s="24">
        <v>11</v>
      </c>
      <c r="D551" s="24">
        <v>1</v>
      </c>
      <c r="E551" s="25" t="s">
        <v>325</v>
      </c>
      <c r="F551" s="26" t="s">
        <v>226</v>
      </c>
      <c r="G551" s="16">
        <v>24</v>
      </c>
      <c r="H551" s="16">
        <v>0</v>
      </c>
      <c r="I551" s="7">
        <v>0</v>
      </c>
    </row>
    <row r="552" spans="1:9" s="38" customFormat="1" ht="47.25">
      <c r="A552" s="35" t="s">
        <v>695</v>
      </c>
      <c r="B552" s="36">
        <v>918</v>
      </c>
      <c r="C552" s="37">
        <v>0</v>
      </c>
      <c r="D552" s="37">
        <v>0</v>
      </c>
      <c r="E552" s="31" t="s">
        <v>225</v>
      </c>
      <c r="F552" s="32" t="s">
        <v>225</v>
      </c>
      <c r="G552" s="9">
        <v>60804.14</v>
      </c>
      <c r="H552" s="9">
        <v>8676.66</v>
      </c>
      <c r="I552" s="10">
        <v>0.1426985070424481</v>
      </c>
    </row>
    <row r="553" spans="1:9" ht="31.5">
      <c r="A553" s="22" t="s">
        <v>694</v>
      </c>
      <c r="B553" s="23">
        <v>918</v>
      </c>
      <c r="C553" s="24">
        <v>3</v>
      </c>
      <c r="D553" s="24">
        <v>0</v>
      </c>
      <c r="E553" s="25" t="s">
        <v>225</v>
      </c>
      <c r="F553" s="26" t="s">
        <v>225</v>
      </c>
      <c r="G553" s="16">
        <v>3426.87</v>
      </c>
      <c r="H553" s="16">
        <v>740.71</v>
      </c>
      <c r="I553" s="7">
        <v>0.21614767995284329</v>
      </c>
    </row>
    <row r="554" spans="1:9" ht="47.25">
      <c r="A554" s="22" t="s">
        <v>357</v>
      </c>
      <c r="B554" s="23">
        <v>918</v>
      </c>
      <c r="C554" s="24">
        <v>3</v>
      </c>
      <c r="D554" s="24">
        <v>14</v>
      </c>
      <c r="E554" s="25" t="s">
        <v>225</v>
      </c>
      <c r="F554" s="26" t="s">
        <v>225</v>
      </c>
      <c r="G554" s="16">
        <v>3426.87</v>
      </c>
      <c r="H554" s="16">
        <v>740.71</v>
      </c>
      <c r="I554" s="7">
        <v>0.21614767995284329</v>
      </c>
    </row>
    <row r="555" spans="1:9" ht="46.9" customHeight="1">
      <c r="A555" s="22" t="s">
        <v>396</v>
      </c>
      <c r="B555" s="23">
        <v>918</v>
      </c>
      <c r="C555" s="24">
        <v>3</v>
      </c>
      <c r="D555" s="24">
        <v>14</v>
      </c>
      <c r="E555" s="25" t="s">
        <v>395</v>
      </c>
      <c r="F555" s="26" t="s">
        <v>225</v>
      </c>
      <c r="G555" s="16">
        <v>3426.87</v>
      </c>
      <c r="H555" s="16">
        <v>740.71</v>
      </c>
      <c r="I555" s="7">
        <v>0.21614767995284329</v>
      </c>
    </row>
    <row r="556" spans="1:9" ht="31.5">
      <c r="A556" s="22" t="s">
        <v>373</v>
      </c>
      <c r="B556" s="23">
        <v>918</v>
      </c>
      <c r="C556" s="24">
        <v>3</v>
      </c>
      <c r="D556" s="24">
        <v>14</v>
      </c>
      <c r="E556" s="25" t="s">
        <v>372</v>
      </c>
      <c r="F556" s="26" t="s">
        <v>225</v>
      </c>
      <c r="G556" s="16">
        <v>3426.87</v>
      </c>
      <c r="H556" s="16">
        <v>740.71</v>
      </c>
      <c r="I556" s="7">
        <v>0.21614767995284329</v>
      </c>
    </row>
    <row r="557" spans="1:9" ht="63">
      <c r="A557" s="22" t="s">
        <v>362</v>
      </c>
      <c r="B557" s="23">
        <v>918</v>
      </c>
      <c r="C557" s="24">
        <v>3</v>
      </c>
      <c r="D557" s="24">
        <v>14</v>
      </c>
      <c r="E557" s="25" t="s">
        <v>361</v>
      </c>
      <c r="F557" s="26" t="s">
        <v>225</v>
      </c>
      <c r="G557" s="16">
        <v>3426.87</v>
      </c>
      <c r="H557" s="16">
        <v>740.71</v>
      </c>
      <c r="I557" s="7">
        <v>0.21614767995284329</v>
      </c>
    </row>
    <row r="558" spans="1:9" ht="31.5">
      <c r="A558" s="22" t="s">
        <v>358</v>
      </c>
      <c r="B558" s="23">
        <v>918</v>
      </c>
      <c r="C558" s="24">
        <v>3</v>
      </c>
      <c r="D558" s="24">
        <v>14</v>
      </c>
      <c r="E558" s="25" t="s">
        <v>356</v>
      </c>
      <c r="F558" s="26" t="s">
        <v>225</v>
      </c>
      <c r="G558" s="16">
        <v>3426.87</v>
      </c>
      <c r="H558" s="16">
        <v>740.71</v>
      </c>
      <c r="I558" s="7">
        <v>0.21614767995284329</v>
      </c>
    </row>
    <row r="559" spans="1:9" ht="78" customHeight="1">
      <c r="A559" s="22" t="s">
        <v>243</v>
      </c>
      <c r="B559" s="23">
        <v>918</v>
      </c>
      <c r="C559" s="24">
        <v>3</v>
      </c>
      <c r="D559" s="24">
        <v>14</v>
      </c>
      <c r="E559" s="25" t="s">
        <v>356</v>
      </c>
      <c r="F559" s="26" t="s">
        <v>242</v>
      </c>
      <c r="G559" s="16">
        <v>3232.82</v>
      </c>
      <c r="H559" s="16">
        <v>736.21</v>
      </c>
      <c r="I559" s="7">
        <v>0.22772996950031241</v>
      </c>
    </row>
    <row r="560" spans="1:9" ht="31.5">
      <c r="A560" s="22" t="s">
        <v>229</v>
      </c>
      <c r="B560" s="23">
        <v>918</v>
      </c>
      <c r="C560" s="24">
        <v>3</v>
      </c>
      <c r="D560" s="24">
        <v>14</v>
      </c>
      <c r="E560" s="25" t="s">
        <v>356</v>
      </c>
      <c r="F560" s="26" t="s">
        <v>226</v>
      </c>
      <c r="G560" s="16">
        <v>190.05</v>
      </c>
      <c r="H560" s="16">
        <v>0.5</v>
      </c>
      <c r="I560" s="7">
        <v>2.6308866087871611E-3</v>
      </c>
    </row>
    <row r="561" spans="1:9">
      <c r="A561" s="22" t="s">
        <v>236</v>
      </c>
      <c r="B561" s="23">
        <v>918</v>
      </c>
      <c r="C561" s="24">
        <v>3</v>
      </c>
      <c r="D561" s="24">
        <v>14</v>
      </c>
      <c r="E561" s="25" t="s">
        <v>356</v>
      </c>
      <c r="F561" s="26" t="s">
        <v>233</v>
      </c>
      <c r="G561" s="16">
        <v>4</v>
      </c>
      <c r="H561" s="16">
        <v>4</v>
      </c>
      <c r="I561" s="7">
        <v>1</v>
      </c>
    </row>
    <row r="562" spans="1:9">
      <c r="A562" s="22" t="s">
        <v>693</v>
      </c>
      <c r="B562" s="23">
        <v>918</v>
      </c>
      <c r="C562" s="24">
        <v>4</v>
      </c>
      <c r="D562" s="24">
        <v>0</v>
      </c>
      <c r="E562" s="25" t="s">
        <v>225</v>
      </c>
      <c r="F562" s="26" t="s">
        <v>225</v>
      </c>
      <c r="G562" s="16">
        <v>395.79</v>
      </c>
      <c r="H562" s="16">
        <v>108</v>
      </c>
      <c r="I562" s="7">
        <v>0.27287197756385961</v>
      </c>
    </row>
    <row r="563" spans="1:9">
      <c r="A563" s="22" t="s">
        <v>386</v>
      </c>
      <c r="B563" s="23">
        <v>918</v>
      </c>
      <c r="C563" s="24">
        <v>4</v>
      </c>
      <c r="D563" s="24">
        <v>9</v>
      </c>
      <c r="E563" s="25" t="s">
        <v>225</v>
      </c>
      <c r="F563" s="26" t="s">
        <v>225</v>
      </c>
      <c r="G563" s="16">
        <v>295.79000000000002</v>
      </c>
      <c r="H563" s="16">
        <v>108</v>
      </c>
      <c r="I563" s="7">
        <v>0.36512390547347778</v>
      </c>
    </row>
    <row r="564" spans="1:9" ht="47.45" customHeight="1">
      <c r="A564" s="22" t="s">
        <v>396</v>
      </c>
      <c r="B564" s="23">
        <v>918</v>
      </c>
      <c r="C564" s="24">
        <v>4</v>
      </c>
      <c r="D564" s="24">
        <v>9</v>
      </c>
      <c r="E564" s="25" t="s">
        <v>395</v>
      </c>
      <c r="F564" s="26" t="s">
        <v>225</v>
      </c>
      <c r="G564" s="16">
        <v>295.79000000000002</v>
      </c>
      <c r="H564" s="16">
        <v>108</v>
      </c>
      <c r="I564" s="7">
        <v>0.36512390547347778</v>
      </c>
    </row>
    <row r="565" spans="1:9" ht="49.9" customHeight="1">
      <c r="A565" s="22" t="s">
        <v>394</v>
      </c>
      <c r="B565" s="23">
        <v>918</v>
      </c>
      <c r="C565" s="24">
        <v>4</v>
      </c>
      <c r="D565" s="24">
        <v>9</v>
      </c>
      <c r="E565" s="25" t="s">
        <v>393</v>
      </c>
      <c r="F565" s="26" t="s">
        <v>225</v>
      </c>
      <c r="G565" s="16">
        <v>295.79000000000002</v>
      </c>
      <c r="H565" s="16">
        <v>108</v>
      </c>
      <c r="I565" s="7">
        <v>0.36512390547347778</v>
      </c>
    </row>
    <row r="566" spans="1:9" ht="47.25">
      <c r="A566" s="22" t="s">
        <v>392</v>
      </c>
      <c r="B566" s="23">
        <v>918</v>
      </c>
      <c r="C566" s="24">
        <v>4</v>
      </c>
      <c r="D566" s="24">
        <v>9</v>
      </c>
      <c r="E566" s="25" t="s">
        <v>391</v>
      </c>
      <c r="F566" s="26" t="s">
        <v>225</v>
      </c>
      <c r="G566" s="16">
        <v>295.79000000000002</v>
      </c>
      <c r="H566" s="16">
        <v>108</v>
      </c>
      <c r="I566" s="7">
        <v>0.36512390547347778</v>
      </c>
    </row>
    <row r="567" spans="1:9">
      <c r="A567" s="22" t="s">
        <v>387</v>
      </c>
      <c r="B567" s="23">
        <v>918</v>
      </c>
      <c r="C567" s="24">
        <v>4</v>
      </c>
      <c r="D567" s="24">
        <v>9</v>
      </c>
      <c r="E567" s="25" t="s">
        <v>385</v>
      </c>
      <c r="F567" s="26" t="s">
        <v>225</v>
      </c>
      <c r="G567" s="16">
        <v>295.79000000000002</v>
      </c>
      <c r="H567" s="16">
        <v>108</v>
      </c>
      <c r="I567" s="7">
        <v>0.36512390547347778</v>
      </c>
    </row>
    <row r="568" spans="1:9" ht="31.5">
      <c r="A568" s="22" t="s">
        <v>229</v>
      </c>
      <c r="B568" s="23">
        <v>918</v>
      </c>
      <c r="C568" s="24">
        <v>4</v>
      </c>
      <c r="D568" s="24">
        <v>9</v>
      </c>
      <c r="E568" s="25" t="s">
        <v>385</v>
      </c>
      <c r="F568" s="26" t="s">
        <v>226</v>
      </c>
      <c r="G568" s="16">
        <v>295.79000000000002</v>
      </c>
      <c r="H568" s="16">
        <v>108</v>
      </c>
      <c r="I568" s="7">
        <v>0.36512390547347778</v>
      </c>
    </row>
    <row r="569" spans="1:9" ht="31.5">
      <c r="A569" s="22" t="s">
        <v>398</v>
      </c>
      <c r="B569" s="23">
        <v>918</v>
      </c>
      <c r="C569" s="24">
        <v>4</v>
      </c>
      <c r="D569" s="24">
        <v>12</v>
      </c>
      <c r="E569" s="25" t="s">
        <v>225</v>
      </c>
      <c r="F569" s="26" t="s">
        <v>225</v>
      </c>
      <c r="G569" s="16">
        <v>100</v>
      </c>
      <c r="H569" s="16">
        <v>0</v>
      </c>
      <c r="I569" s="7">
        <v>0</v>
      </c>
    </row>
    <row r="570" spans="1:9" ht="63" customHeight="1">
      <c r="A570" s="22" t="s">
        <v>577</v>
      </c>
      <c r="B570" s="23">
        <v>918</v>
      </c>
      <c r="C570" s="24">
        <v>4</v>
      </c>
      <c r="D570" s="24">
        <v>12</v>
      </c>
      <c r="E570" s="25" t="s">
        <v>576</v>
      </c>
      <c r="F570" s="26" t="s">
        <v>225</v>
      </c>
      <c r="G570" s="16">
        <v>100</v>
      </c>
      <c r="H570" s="16">
        <v>0</v>
      </c>
      <c r="I570" s="7">
        <v>0</v>
      </c>
    </row>
    <row r="571" spans="1:9" ht="63">
      <c r="A571" s="22" t="s">
        <v>527</v>
      </c>
      <c r="B571" s="23">
        <v>918</v>
      </c>
      <c r="C571" s="24">
        <v>4</v>
      </c>
      <c r="D571" s="24">
        <v>12</v>
      </c>
      <c r="E571" s="25" t="s">
        <v>526</v>
      </c>
      <c r="F571" s="26" t="s">
        <v>225</v>
      </c>
      <c r="G571" s="16">
        <v>100</v>
      </c>
      <c r="H571" s="16">
        <v>0</v>
      </c>
      <c r="I571" s="7">
        <v>0</v>
      </c>
    </row>
    <row r="572" spans="1:9" ht="47.25">
      <c r="A572" s="22" t="s">
        <v>525</v>
      </c>
      <c r="B572" s="23">
        <v>918</v>
      </c>
      <c r="C572" s="24">
        <v>4</v>
      </c>
      <c r="D572" s="24">
        <v>12</v>
      </c>
      <c r="E572" s="25" t="s">
        <v>524</v>
      </c>
      <c r="F572" s="26" t="s">
        <v>225</v>
      </c>
      <c r="G572" s="16">
        <v>100</v>
      </c>
      <c r="H572" s="16">
        <v>0</v>
      </c>
      <c r="I572" s="7">
        <v>0</v>
      </c>
    </row>
    <row r="573" spans="1:9" ht="47.25">
      <c r="A573" s="22" t="s">
        <v>523</v>
      </c>
      <c r="B573" s="23">
        <v>918</v>
      </c>
      <c r="C573" s="24">
        <v>4</v>
      </c>
      <c r="D573" s="24">
        <v>12</v>
      </c>
      <c r="E573" s="25" t="s">
        <v>522</v>
      </c>
      <c r="F573" s="26" t="s">
        <v>225</v>
      </c>
      <c r="G573" s="16">
        <v>100</v>
      </c>
      <c r="H573" s="16">
        <v>0</v>
      </c>
      <c r="I573" s="7">
        <v>0</v>
      </c>
    </row>
    <row r="574" spans="1:9" ht="31.5">
      <c r="A574" s="22" t="s">
        <v>229</v>
      </c>
      <c r="B574" s="23">
        <v>918</v>
      </c>
      <c r="C574" s="24">
        <v>4</v>
      </c>
      <c r="D574" s="24">
        <v>12</v>
      </c>
      <c r="E574" s="25" t="s">
        <v>522</v>
      </c>
      <c r="F574" s="26" t="s">
        <v>226</v>
      </c>
      <c r="G574" s="16">
        <v>100</v>
      </c>
      <c r="H574" s="16">
        <v>0</v>
      </c>
      <c r="I574" s="7">
        <v>0</v>
      </c>
    </row>
    <row r="575" spans="1:9">
      <c r="A575" s="22" t="s">
        <v>692</v>
      </c>
      <c r="B575" s="23">
        <v>918</v>
      </c>
      <c r="C575" s="24">
        <v>5</v>
      </c>
      <c r="D575" s="24">
        <v>0</v>
      </c>
      <c r="E575" s="25" t="s">
        <v>225</v>
      </c>
      <c r="F575" s="26" t="s">
        <v>225</v>
      </c>
      <c r="G575" s="16">
        <v>6008.98</v>
      </c>
      <c r="H575" s="16">
        <v>3384.38</v>
      </c>
      <c r="I575" s="7">
        <v>0.56322038016435405</v>
      </c>
    </row>
    <row r="576" spans="1:9">
      <c r="A576" s="22" t="s">
        <v>383</v>
      </c>
      <c r="B576" s="23">
        <v>918</v>
      </c>
      <c r="C576" s="24">
        <v>5</v>
      </c>
      <c r="D576" s="24">
        <v>3</v>
      </c>
      <c r="E576" s="25" t="s">
        <v>225</v>
      </c>
      <c r="F576" s="26" t="s">
        <v>225</v>
      </c>
      <c r="G576" s="16">
        <v>98</v>
      </c>
      <c r="H576" s="16">
        <v>0</v>
      </c>
      <c r="I576" s="7">
        <v>0</v>
      </c>
    </row>
    <row r="577" spans="1:9" ht="46.9" customHeight="1">
      <c r="A577" s="22" t="s">
        <v>396</v>
      </c>
      <c r="B577" s="23">
        <v>918</v>
      </c>
      <c r="C577" s="24">
        <v>5</v>
      </c>
      <c r="D577" s="24">
        <v>3</v>
      </c>
      <c r="E577" s="25" t="s">
        <v>395</v>
      </c>
      <c r="F577" s="26" t="s">
        <v>225</v>
      </c>
      <c r="G577" s="16">
        <v>98</v>
      </c>
      <c r="H577" s="16">
        <v>0</v>
      </c>
      <c r="I577" s="7">
        <v>0</v>
      </c>
    </row>
    <row r="578" spans="1:9" ht="46.15" customHeight="1">
      <c r="A578" s="22" t="s">
        <v>394</v>
      </c>
      <c r="B578" s="23">
        <v>918</v>
      </c>
      <c r="C578" s="24">
        <v>5</v>
      </c>
      <c r="D578" s="24">
        <v>3</v>
      </c>
      <c r="E578" s="25" t="s">
        <v>393</v>
      </c>
      <c r="F578" s="26" t="s">
        <v>225</v>
      </c>
      <c r="G578" s="16">
        <v>98</v>
      </c>
      <c r="H578" s="16">
        <v>0</v>
      </c>
      <c r="I578" s="7">
        <v>0</v>
      </c>
    </row>
    <row r="579" spans="1:9" ht="47.25">
      <c r="A579" s="22" t="s">
        <v>392</v>
      </c>
      <c r="B579" s="23">
        <v>918</v>
      </c>
      <c r="C579" s="24">
        <v>5</v>
      </c>
      <c r="D579" s="24">
        <v>3</v>
      </c>
      <c r="E579" s="25" t="s">
        <v>391</v>
      </c>
      <c r="F579" s="26" t="s">
        <v>225</v>
      </c>
      <c r="G579" s="16">
        <v>98</v>
      </c>
      <c r="H579" s="16">
        <v>0</v>
      </c>
      <c r="I579" s="7">
        <v>0</v>
      </c>
    </row>
    <row r="580" spans="1:9" ht="47.25">
      <c r="A580" s="22" t="s">
        <v>384</v>
      </c>
      <c r="B580" s="23">
        <v>918</v>
      </c>
      <c r="C580" s="24">
        <v>5</v>
      </c>
      <c r="D580" s="24">
        <v>3</v>
      </c>
      <c r="E580" s="25" t="s">
        <v>382</v>
      </c>
      <c r="F580" s="26" t="s">
        <v>225</v>
      </c>
      <c r="G580" s="16">
        <v>98</v>
      </c>
      <c r="H580" s="16">
        <v>0</v>
      </c>
      <c r="I580" s="7">
        <v>0</v>
      </c>
    </row>
    <row r="581" spans="1:9" ht="31.5">
      <c r="A581" s="22" t="s">
        <v>229</v>
      </c>
      <c r="B581" s="23">
        <v>918</v>
      </c>
      <c r="C581" s="24">
        <v>5</v>
      </c>
      <c r="D581" s="24">
        <v>3</v>
      </c>
      <c r="E581" s="25" t="s">
        <v>382</v>
      </c>
      <c r="F581" s="26" t="s">
        <v>226</v>
      </c>
      <c r="G581" s="16">
        <v>98</v>
      </c>
      <c r="H581" s="16">
        <v>0</v>
      </c>
      <c r="I581" s="7">
        <v>0</v>
      </c>
    </row>
    <row r="582" spans="1:9" ht="31.5">
      <c r="A582" s="22" t="s">
        <v>531</v>
      </c>
      <c r="B582" s="23">
        <v>918</v>
      </c>
      <c r="C582" s="24">
        <v>5</v>
      </c>
      <c r="D582" s="24">
        <v>5</v>
      </c>
      <c r="E582" s="25" t="s">
        <v>225</v>
      </c>
      <c r="F582" s="26" t="s">
        <v>225</v>
      </c>
      <c r="G582" s="16">
        <v>5910.98</v>
      </c>
      <c r="H582" s="16">
        <v>3384.38</v>
      </c>
      <c r="I582" s="7">
        <v>0.57255818832071848</v>
      </c>
    </row>
    <row r="583" spans="1:9" ht="61.9" customHeight="1">
      <c r="A583" s="22" t="s">
        <v>577</v>
      </c>
      <c r="B583" s="23">
        <v>918</v>
      </c>
      <c r="C583" s="24">
        <v>5</v>
      </c>
      <c r="D583" s="24">
        <v>5</v>
      </c>
      <c r="E583" s="25" t="s">
        <v>576</v>
      </c>
      <c r="F583" s="26" t="s">
        <v>225</v>
      </c>
      <c r="G583" s="16">
        <v>5910.98</v>
      </c>
      <c r="H583" s="16">
        <v>3384.38</v>
      </c>
      <c r="I583" s="7">
        <v>0.57255818832071848</v>
      </c>
    </row>
    <row r="584" spans="1:9" ht="63">
      <c r="A584" s="22" t="s">
        <v>539</v>
      </c>
      <c r="B584" s="23">
        <v>918</v>
      </c>
      <c r="C584" s="24">
        <v>5</v>
      </c>
      <c r="D584" s="24">
        <v>5</v>
      </c>
      <c r="E584" s="25" t="s">
        <v>538</v>
      </c>
      <c r="F584" s="26" t="s">
        <v>225</v>
      </c>
      <c r="G584" s="16">
        <v>5910.98</v>
      </c>
      <c r="H584" s="16">
        <v>3384.38</v>
      </c>
      <c r="I584" s="7">
        <v>0.57255818832071848</v>
      </c>
    </row>
    <row r="585" spans="1:9" ht="30.6" customHeight="1">
      <c r="A585" s="22" t="s">
        <v>537</v>
      </c>
      <c r="B585" s="23">
        <v>918</v>
      </c>
      <c r="C585" s="24">
        <v>5</v>
      </c>
      <c r="D585" s="24">
        <v>5</v>
      </c>
      <c r="E585" s="25" t="s">
        <v>536</v>
      </c>
      <c r="F585" s="26" t="s">
        <v>225</v>
      </c>
      <c r="G585" s="16">
        <v>5002.9799999999996</v>
      </c>
      <c r="H585" s="16">
        <v>2883.58</v>
      </c>
      <c r="I585" s="7">
        <v>0.57637248200072755</v>
      </c>
    </row>
    <row r="586" spans="1:9" ht="31.5">
      <c r="A586" s="22" t="s">
        <v>420</v>
      </c>
      <c r="B586" s="23">
        <v>918</v>
      </c>
      <c r="C586" s="24">
        <v>5</v>
      </c>
      <c r="D586" s="24">
        <v>5</v>
      </c>
      <c r="E586" s="25" t="s">
        <v>535</v>
      </c>
      <c r="F586" s="26" t="s">
        <v>225</v>
      </c>
      <c r="G586" s="16">
        <v>5002.9799999999996</v>
      </c>
      <c r="H586" s="16">
        <v>2883.58</v>
      </c>
      <c r="I586" s="7">
        <v>0.57637248200072755</v>
      </c>
    </row>
    <row r="587" spans="1:9" ht="78" customHeight="1">
      <c r="A587" s="22" t="s">
        <v>243</v>
      </c>
      <c r="B587" s="23">
        <v>918</v>
      </c>
      <c r="C587" s="24">
        <v>5</v>
      </c>
      <c r="D587" s="24">
        <v>5</v>
      </c>
      <c r="E587" s="25" t="s">
        <v>535</v>
      </c>
      <c r="F587" s="26" t="s">
        <v>242</v>
      </c>
      <c r="G587" s="16">
        <v>4915.18</v>
      </c>
      <c r="H587" s="16">
        <v>2875.58</v>
      </c>
      <c r="I587" s="7">
        <v>0.5850406292343312</v>
      </c>
    </row>
    <row r="588" spans="1:9" ht="31.5">
      <c r="A588" s="22" t="s">
        <v>229</v>
      </c>
      <c r="B588" s="23">
        <v>918</v>
      </c>
      <c r="C588" s="24">
        <v>5</v>
      </c>
      <c r="D588" s="24">
        <v>5</v>
      </c>
      <c r="E588" s="25" t="s">
        <v>535</v>
      </c>
      <c r="F588" s="26" t="s">
        <v>226</v>
      </c>
      <c r="G588" s="16">
        <v>87</v>
      </c>
      <c r="H588" s="16">
        <v>7.2</v>
      </c>
      <c r="I588" s="7">
        <v>8.2758620689655171E-2</v>
      </c>
    </row>
    <row r="589" spans="1:9">
      <c r="A589" s="22" t="s">
        <v>236</v>
      </c>
      <c r="B589" s="23">
        <v>918</v>
      </c>
      <c r="C589" s="24">
        <v>5</v>
      </c>
      <c r="D589" s="24">
        <v>5</v>
      </c>
      <c r="E589" s="25" t="s">
        <v>535</v>
      </c>
      <c r="F589" s="26" t="s">
        <v>233</v>
      </c>
      <c r="G589" s="16">
        <v>0.8</v>
      </c>
      <c r="H589" s="16">
        <v>0.8</v>
      </c>
      <c r="I589" s="7">
        <v>1</v>
      </c>
    </row>
    <row r="590" spans="1:9" ht="47.25">
      <c r="A590" s="22" t="s">
        <v>534</v>
      </c>
      <c r="B590" s="23">
        <v>918</v>
      </c>
      <c r="C590" s="24">
        <v>5</v>
      </c>
      <c r="D590" s="24">
        <v>5</v>
      </c>
      <c r="E590" s="25" t="s">
        <v>533</v>
      </c>
      <c r="F590" s="26" t="s">
        <v>225</v>
      </c>
      <c r="G590" s="16">
        <v>908</v>
      </c>
      <c r="H590" s="16">
        <v>500.8</v>
      </c>
      <c r="I590" s="7">
        <v>0.55154185022026436</v>
      </c>
    </row>
    <row r="591" spans="1:9" ht="94.5">
      <c r="A591" s="22" t="s">
        <v>532</v>
      </c>
      <c r="B591" s="23">
        <v>918</v>
      </c>
      <c r="C591" s="24">
        <v>5</v>
      </c>
      <c r="D591" s="24">
        <v>5</v>
      </c>
      <c r="E591" s="25" t="s">
        <v>530</v>
      </c>
      <c r="F591" s="26" t="s">
        <v>225</v>
      </c>
      <c r="G591" s="16">
        <v>908</v>
      </c>
      <c r="H591" s="16">
        <v>500.8</v>
      </c>
      <c r="I591" s="7">
        <v>0.55154185022026436</v>
      </c>
    </row>
    <row r="592" spans="1:9" ht="78" customHeight="1">
      <c r="A592" s="22" t="s">
        <v>243</v>
      </c>
      <c r="B592" s="23">
        <v>918</v>
      </c>
      <c r="C592" s="24">
        <v>5</v>
      </c>
      <c r="D592" s="24">
        <v>5</v>
      </c>
      <c r="E592" s="25" t="s">
        <v>530</v>
      </c>
      <c r="F592" s="26" t="s">
        <v>242</v>
      </c>
      <c r="G592" s="16">
        <v>864.76</v>
      </c>
      <c r="H592" s="16">
        <v>495.8</v>
      </c>
      <c r="I592" s="7">
        <v>0.57333826726490589</v>
      </c>
    </row>
    <row r="593" spans="1:9" ht="31.5">
      <c r="A593" s="22" t="s">
        <v>229</v>
      </c>
      <c r="B593" s="23">
        <v>918</v>
      </c>
      <c r="C593" s="24">
        <v>5</v>
      </c>
      <c r="D593" s="24">
        <v>5</v>
      </c>
      <c r="E593" s="25" t="s">
        <v>530</v>
      </c>
      <c r="F593" s="26" t="s">
        <v>226</v>
      </c>
      <c r="G593" s="16">
        <v>43.24</v>
      </c>
      <c r="H593" s="16">
        <v>5</v>
      </c>
      <c r="I593" s="7">
        <v>0.11563367252543941</v>
      </c>
    </row>
    <row r="594" spans="1:9">
      <c r="A594" s="22" t="s">
        <v>691</v>
      </c>
      <c r="B594" s="23">
        <v>918</v>
      </c>
      <c r="C594" s="24">
        <v>6</v>
      </c>
      <c r="D594" s="24">
        <v>0</v>
      </c>
      <c r="E594" s="25" t="s">
        <v>225</v>
      </c>
      <c r="F594" s="26" t="s">
        <v>225</v>
      </c>
      <c r="G594" s="16">
        <v>33972</v>
      </c>
      <c r="H594" s="16">
        <v>0</v>
      </c>
      <c r="I594" s="7">
        <v>0</v>
      </c>
    </row>
    <row r="595" spans="1:9" ht="31.5">
      <c r="A595" s="22" t="s">
        <v>557</v>
      </c>
      <c r="B595" s="23">
        <v>918</v>
      </c>
      <c r="C595" s="24">
        <v>6</v>
      </c>
      <c r="D595" s="24">
        <v>5</v>
      </c>
      <c r="E595" s="25" t="s">
        <v>225</v>
      </c>
      <c r="F595" s="26" t="s">
        <v>225</v>
      </c>
      <c r="G595" s="16">
        <v>33972</v>
      </c>
      <c r="H595" s="16">
        <v>0</v>
      </c>
      <c r="I595" s="7">
        <v>0</v>
      </c>
    </row>
    <row r="596" spans="1:9" ht="63.6" customHeight="1">
      <c r="A596" s="22" t="s">
        <v>577</v>
      </c>
      <c r="B596" s="23">
        <v>918</v>
      </c>
      <c r="C596" s="24">
        <v>6</v>
      </c>
      <c r="D596" s="24">
        <v>5</v>
      </c>
      <c r="E596" s="25" t="s">
        <v>576</v>
      </c>
      <c r="F596" s="26" t="s">
        <v>225</v>
      </c>
      <c r="G596" s="16">
        <v>33972</v>
      </c>
      <c r="H596" s="16">
        <v>0</v>
      </c>
      <c r="I596" s="7">
        <v>0</v>
      </c>
    </row>
    <row r="597" spans="1:9" ht="46.9" customHeight="1">
      <c r="A597" s="22" t="s">
        <v>563</v>
      </c>
      <c r="B597" s="23">
        <v>918</v>
      </c>
      <c r="C597" s="24">
        <v>6</v>
      </c>
      <c r="D597" s="24">
        <v>5</v>
      </c>
      <c r="E597" s="25" t="s">
        <v>562</v>
      </c>
      <c r="F597" s="26" t="s">
        <v>225</v>
      </c>
      <c r="G597" s="16">
        <v>33972</v>
      </c>
      <c r="H597" s="16">
        <v>0</v>
      </c>
      <c r="I597" s="7">
        <v>0</v>
      </c>
    </row>
    <row r="598" spans="1:9" ht="63">
      <c r="A598" s="22" t="s">
        <v>561</v>
      </c>
      <c r="B598" s="23">
        <v>918</v>
      </c>
      <c r="C598" s="24">
        <v>6</v>
      </c>
      <c r="D598" s="24">
        <v>5</v>
      </c>
      <c r="E598" s="25" t="s">
        <v>560</v>
      </c>
      <c r="F598" s="26" t="s">
        <v>225</v>
      </c>
      <c r="G598" s="16">
        <v>33972</v>
      </c>
      <c r="H598" s="16">
        <v>0</v>
      </c>
      <c r="I598" s="7">
        <v>0</v>
      </c>
    </row>
    <row r="599" spans="1:9" ht="47.25">
      <c r="A599" s="22" t="s">
        <v>559</v>
      </c>
      <c r="B599" s="23">
        <v>918</v>
      </c>
      <c r="C599" s="24">
        <v>6</v>
      </c>
      <c r="D599" s="24">
        <v>5</v>
      </c>
      <c r="E599" s="25" t="s">
        <v>556</v>
      </c>
      <c r="F599" s="26" t="s">
        <v>225</v>
      </c>
      <c r="G599" s="16">
        <v>33972</v>
      </c>
      <c r="H599" s="16">
        <v>0</v>
      </c>
      <c r="I599" s="7">
        <v>0</v>
      </c>
    </row>
    <row r="600" spans="1:9" ht="30.6" customHeight="1">
      <c r="A600" s="22" t="s">
        <v>558</v>
      </c>
      <c r="B600" s="23">
        <v>918</v>
      </c>
      <c r="C600" s="24">
        <v>6</v>
      </c>
      <c r="D600" s="24">
        <v>5</v>
      </c>
      <c r="E600" s="25" t="s">
        <v>556</v>
      </c>
      <c r="F600" s="26" t="s">
        <v>555</v>
      </c>
      <c r="G600" s="16">
        <v>33972</v>
      </c>
      <c r="H600" s="16">
        <v>0</v>
      </c>
      <c r="I600" s="7">
        <v>0</v>
      </c>
    </row>
    <row r="601" spans="1:9">
      <c r="A601" s="22" t="s">
        <v>690</v>
      </c>
      <c r="B601" s="23">
        <v>918</v>
      </c>
      <c r="C601" s="24">
        <v>7</v>
      </c>
      <c r="D601" s="24">
        <v>0</v>
      </c>
      <c r="E601" s="25" t="s">
        <v>225</v>
      </c>
      <c r="F601" s="26" t="s">
        <v>225</v>
      </c>
      <c r="G601" s="16">
        <v>40</v>
      </c>
      <c r="H601" s="16">
        <v>0</v>
      </c>
      <c r="I601" s="7">
        <v>0</v>
      </c>
    </row>
    <row r="602" spans="1:9" ht="31.5">
      <c r="A602" s="22" t="s">
        <v>288</v>
      </c>
      <c r="B602" s="23">
        <v>918</v>
      </c>
      <c r="C602" s="24">
        <v>7</v>
      </c>
      <c r="D602" s="24">
        <v>5</v>
      </c>
      <c r="E602" s="25" t="s">
        <v>225</v>
      </c>
      <c r="F602" s="26" t="s">
        <v>225</v>
      </c>
      <c r="G602" s="16">
        <v>40</v>
      </c>
      <c r="H602" s="16">
        <v>0</v>
      </c>
      <c r="I602" s="7">
        <v>0</v>
      </c>
    </row>
    <row r="603" spans="1:9" ht="46.15" customHeight="1">
      <c r="A603" s="22" t="s">
        <v>396</v>
      </c>
      <c r="B603" s="23">
        <v>918</v>
      </c>
      <c r="C603" s="24">
        <v>7</v>
      </c>
      <c r="D603" s="24">
        <v>5</v>
      </c>
      <c r="E603" s="25" t="s">
        <v>395</v>
      </c>
      <c r="F603" s="26" t="s">
        <v>225</v>
      </c>
      <c r="G603" s="16">
        <v>40</v>
      </c>
      <c r="H603" s="16">
        <v>0</v>
      </c>
      <c r="I603" s="7">
        <v>0</v>
      </c>
    </row>
    <row r="604" spans="1:9" ht="31.5">
      <c r="A604" s="22" t="s">
        <v>373</v>
      </c>
      <c r="B604" s="23">
        <v>918</v>
      </c>
      <c r="C604" s="24">
        <v>7</v>
      </c>
      <c r="D604" s="24">
        <v>5</v>
      </c>
      <c r="E604" s="25" t="s">
        <v>372</v>
      </c>
      <c r="F604" s="26" t="s">
        <v>225</v>
      </c>
      <c r="G604" s="16">
        <v>40</v>
      </c>
      <c r="H604" s="16">
        <v>0</v>
      </c>
      <c r="I604" s="7">
        <v>0</v>
      </c>
    </row>
    <row r="605" spans="1:9" ht="63">
      <c r="A605" s="22" t="s">
        <v>362</v>
      </c>
      <c r="B605" s="23">
        <v>918</v>
      </c>
      <c r="C605" s="24">
        <v>7</v>
      </c>
      <c r="D605" s="24">
        <v>5</v>
      </c>
      <c r="E605" s="25" t="s">
        <v>361</v>
      </c>
      <c r="F605" s="26" t="s">
        <v>225</v>
      </c>
      <c r="G605" s="16">
        <v>40</v>
      </c>
      <c r="H605" s="16">
        <v>0</v>
      </c>
      <c r="I605" s="7">
        <v>0</v>
      </c>
    </row>
    <row r="606" spans="1:9" ht="31.5">
      <c r="A606" s="22" t="s">
        <v>360</v>
      </c>
      <c r="B606" s="23">
        <v>918</v>
      </c>
      <c r="C606" s="24">
        <v>7</v>
      </c>
      <c r="D606" s="24">
        <v>5</v>
      </c>
      <c r="E606" s="25" t="s">
        <v>359</v>
      </c>
      <c r="F606" s="26" t="s">
        <v>225</v>
      </c>
      <c r="G606" s="16">
        <v>40</v>
      </c>
      <c r="H606" s="16">
        <v>0</v>
      </c>
      <c r="I606" s="7">
        <v>0</v>
      </c>
    </row>
    <row r="607" spans="1:9" ht="31.5">
      <c r="A607" s="22" t="s">
        <v>229</v>
      </c>
      <c r="B607" s="23">
        <v>918</v>
      </c>
      <c r="C607" s="24">
        <v>7</v>
      </c>
      <c r="D607" s="24">
        <v>5</v>
      </c>
      <c r="E607" s="25" t="s">
        <v>359</v>
      </c>
      <c r="F607" s="26" t="s">
        <v>226</v>
      </c>
      <c r="G607" s="16">
        <v>40</v>
      </c>
      <c r="H607" s="16">
        <v>0</v>
      </c>
      <c r="I607" s="7">
        <v>0</v>
      </c>
    </row>
    <row r="608" spans="1:9">
      <c r="A608" s="22" t="s">
        <v>689</v>
      </c>
      <c r="B608" s="23">
        <v>918</v>
      </c>
      <c r="C608" s="24">
        <v>10</v>
      </c>
      <c r="D608" s="24">
        <v>0</v>
      </c>
      <c r="E608" s="25" t="s">
        <v>225</v>
      </c>
      <c r="F608" s="26" t="s">
        <v>225</v>
      </c>
      <c r="G608" s="16">
        <v>13316.3</v>
      </c>
      <c r="H608" s="16">
        <v>4443.57</v>
      </c>
      <c r="I608" s="7">
        <v>0.33369404414139064</v>
      </c>
    </row>
    <row r="609" spans="1:9">
      <c r="A609" s="22" t="s">
        <v>317</v>
      </c>
      <c r="B609" s="23">
        <v>918</v>
      </c>
      <c r="C609" s="24">
        <v>10</v>
      </c>
      <c r="D609" s="24">
        <v>3</v>
      </c>
      <c r="E609" s="25" t="s">
        <v>225</v>
      </c>
      <c r="F609" s="26" t="s">
        <v>225</v>
      </c>
      <c r="G609" s="16">
        <v>13316.3</v>
      </c>
      <c r="H609" s="16">
        <v>4443.57</v>
      </c>
      <c r="I609" s="7">
        <v>0.33369404414139064</v>
      </c>
    </row>
    <row r="610" spans="1:9" ht="62.45" customHeight="1">
      <c r="A610" s="22" t="s">
        <v>577</v>
      </c>
      <c r="B610" s="23">
        <v>918</v>
      </c>
      <c r="C610" s="24">
        <v>10</v>
      </c>
      <c r="D610" s="24">
        <v>3</v>
      </c>
      <c r="E610" s="25" t="s">
        <v>576</v>
      </c>
      <c r="F610" s="26" t="s">
        <v>225</v>
      </c>
      <c r="G610" s="16">
        <v>13316.3</v>
      </c>
      <c r="H610" s="16">
        <v>4443.57</v>
      </c>
      <c r="I610" s="7">
        <v>0.33369404414139064</v>
      </c>
    </row>
    <row r="611" spans="1:9" ht="63">
      <c r="A611" s="22" t="s">
        <v>539</v>
      </c>
      <c r="B611" s="23">
        <v>918</v>
      </c>
      <c r="C611" s="24">
        <v>10</v>
      </c>
      <c r="D611" s="24">
        <v>3</v>
      </c>
      <c r="E611" s="25" t="s">
        <v>538</v>
      </c>
      <c r="F611" s="26" t="s">
        <v>225</v>
      </c>
      <c r="G611" s="16">
        <v>13316.3</v>
      </c>
      <c r="H611" s="16">
        <v>4443.57</v>
      </c>
      <c r="I611" s="7">
        <v>0.33369404414139064</v>
      </c>
    </row>
    <row r="612" spans="1:9" ht="47.25">
      <c r="A612" s="22" t="s">
        <v>534</v>
      </c>
      <c r="B612" s="23">
        <v>918</v>
      </c>
      <c r="C612" s="24">
        <v>10</v>
      </c>
      <c r="D612" s="24">
        <v>3</v>
      </c>
      <c r="E612" s="25" t="s">
        <v>533</v>
      </c>
      <c r="F612" s="26" t="s">
        <v>225</v>
      </c>
      <c r="G612" s="16">
        <v>13316.3</v>
      </c>
      <c r="H612" s="16">
        <v>4443.57</v>
      </c>
      <c r="I612" s="7">
        <v>0.33369404414139064</v>
      </c>
    </row>
    <row r="613" spans="1:9" ht="31.5">
      <c r="A613" s="22" t="s">
        <v>529</v>
      </c>
      <c r="B613" s="23">
        <v>918</v>
      </c>
      <c r="C613" s="24">
        <v>10</v>
      </c>
      <c r="D613" s="24">
        <v>3</v>
      </c>
      <c r="E613" s="25" t="s">
        <v>528</v>
      </c>
      <c r="F613" s="26" t="s">
        <v>225</v>
      </c>
      <c r="G613" s="16">
        <v>13316.3</v>
      </c>
      <c r="H613" s="16">
        <v>4443.57</v>
      </c>
      <c r="I613" s="7">
        <v>0.33369404414139064</v>
      </c>
    </row>
    <row r="614" spans="1:9" ht="31.5">
      <c r="A614" s="22" t="s">
        <v>229</v>
      </c>
      <c r="B614" s="23">
        <v>918</v>
      </c>
      <c r="C614" s="24">
        <v>10</v>
      </c>
      <c r="D614" s="24">
        <v>3</v>
      </c>
      <c r="E614" s="25" t="s">
        <v>528</v>
      </c>
      <c r="F614" s="26" t="s">
        <v>226</v>
      </c>
      <c r="G614" s="16">
        <v>230</v>
      </c>
      <c r="H614" s="16">
        <v>77.55</v>
      </c>
      <c r="I614" s="7">
        <v>0.33717391304347827</v>
      </c>
    </row>
    <row r="615" spans="1:9" ht="31.5">
      <c r="A615" s="22" t="s">
        <v>303</v>
      </c>
      <c r="B615" s="23">
        <v>918</v>
      </c>
      <c r="C615" s="24">
        <v>10</v>
      </c>
      <c r="D615" s="24">
        <v>3</v>
      </c>
      <c r="E615" s="25" t="s">
        <v>528</v>
      </c>
      <c r="F615" s="26" t="s">
        <v>301</v>
      </c>
      <c r="G615" s="16">
        <v>13086.3</v>
      </c>
      <c r="H615" s="16">
        <v>4366.01</v>
      </c>
      <c r="I615" s="7">
        <v>0.3336321190863728</v>
      </c>
    </row>
    <row r="616" spans="1:9">
      <c r="A616" s="22" t="s">
        <v>688</v>
      </c>
      <c r="B616" s="23">
        <v>918</v>
      </c>
      <c r="C616" s="24">
        <v>11</v>
      </c>
      <c r="D616" s="24">
        <v>0</v>
      </c>
      <c r="E616" s="25" t="s">
        <v>225</v>
      </c>
      <c r="F616" s="26" t="s">
        <v>225</v>
      </c>
      <c r="G616" s="16">
        <v>3644.2</v>
      </c>
      <c r="H616" s="16">
        <v>0</v>
      </c>
      <c r="I616" s="7">
        <v>0</v>
      </c>
    </row>
    <row r="617" spans="1:9">
      <c r="A617" s="22" t="s">
        <v>326</v>
      </c>
      <c r="B617" s="23">
        <v>918</v>
      </c>
      <c r="C617" s="24">
        <v>11</v>
      </c>
      <c r="D617" s="24">
        <v>1</v>
      </c>
      <c r="E617" s="25" t="s">
        <v>225</v>
      </c>
      <c r="F617" s="26" t="s">
        <v>225</v>
      </c>
      <c r="G617" s="16">
        <v>3644.2</v>
      </c>
      <c r="H617" s="16">
        <v>0</v>
      </c>
      <c r="I617" s="7">
        <v>0</v>
      </c>
    </row>
    <row r="618" spans="1:9" ht="62.45" customHeight="1">
      <c r="A618" s="22" t="s">
        <v>577</v>
      </c>
      <c r="B618" s="23">
        <v>918</v>
      </c>
      <c r="C618" s="24">
        <v>11</v>
      </c>
      <c r="D618" s="24">
        <v>1</v>
      </c>
      <c r="E618" s="25" t="s">
        <v>576</v>
      </c>
      <c r="F618" s="26" t="s">
        <v>225</v>
      </c>
      <c r="G618" s="16">
        <v>3644.2</v>
      </c>
      <c r="H618" s="16">
        <v>0</v>
      </c>
      <c r="I618" s="7">
        <v>0</v>
      </c>
    </row>
    <row r="619" spans="1:9" ht="46.9" customHeight="1">
      <c r="A619" s="22" t="s">
        <v>575</v>
      </c>
      <c r="B619" s="23">
        <v>918</v>
      </c>
      <c r="C619" s="24">
        <v>11</v>
      </c>
      <c r="D619" s="24">
        <v>1</v>
      </c>
      <c r="E619" s="25" t="s">
        <v>574</v>
      </c>
      <c r="F619" s="26" t="s">
        <v>225</v>
      </c>
      <c r="G619" s="16">
        <v>3644.2</v>
      </c>
      <c r="H619" s="16">
        <v>0</v>
      </c>
      <c r="I619" s="7">
        <v>0</v>
      </c>
    </row>
    <row r="620" spans="1:9" ht="47.25">
      <c r="A620" s="22" t="s">
        <v>573</v>
      </c>
      <c r="B620" s="23">
        <v>918</v>
      </c>
      <c r="C620" s="24">
        <v>11</v>
      </c>
      <c r="D620" s="24">
        <v>1</v>
      </c>
      <c r="E620" s="25" t="s">
        <v>572</v>
      </c>
      <c r="F620" s="26" t="s">
        <v>225</v>
      </c>
      <c r="G620" s="16">
        <v>3644.2</v>
      </c>
      <c r="H620" s="16">
        <v>0</v>
      </c>
      <c r="I620" s="7">
        <v>0</v>
      </c>
    </row>
    <row r="621" spans="1:9" ht="47.25">
      <c r="A621" s="22" t="s">
        <v>571</v>
      </c>
      <c r="B621" s="23">
        <v>918</v>
      </c>
      <c r="C621" s="24">
        <v>11</v>
      </c>
      <c r="D621" s="24">
        <v>1</v>
      </c>
      <c r="E621" s="25" t="s">
        <v>570</v>
      </c>
      <c r="F621" s="26" t="s">
        <v>225</v>
      </c>
      <c r="G621" s="16">
        <v>77</v>
      </c>
      <c r="H621" s="16">
        <v>0</v>
      </c>
      <c r="I621" s="7">
        <v>0</v>
      </c>
    </row>
    <row r="622" spans="1:9" ht="31.15" customHeight="1">
      <c r="A622" s="22" t="s">
        <v>558</v>
      </c>
      <c r="B622" s="23">
        <v>918</v>
      </c>
      <c r="C622" s="24">
        <v>11</v>
      </c>
      <c r="D622" s="24">
        <v>1</v>
      </c>
      <c r="E622" s="25" t="s">
        <v>570</v>
      </c>
      <c r="F622" s="26" t="s">
        <v>555</v>
      </c>
      <c r="G622" s="16">
        <v>77</v>
      </c>
      <c r="H622" s="16">
        <v>0</v>
      </c>
      <c r="I622" s="7">
        <v>0</v>
      </c>
    </row>
    <row r="623" spans="1:9" ht="31.5">
      <c r="A623" s="22" t="s">
        <v>569</v>
      </c>
      <c r="B623" s="23">
        <v>918</v>
      </c>
      <c r="C623" s="24">
        <v>11</v>
      </c>
      <c r="D623" s="24">
        <v>1</v>
      </c>
      <c r="E623" s="25" t="s">
        <v>568</v>
      </c>
      <c r="F623" s="26" t="s">
        <v>225</v>
      </c>
      <c r="G623" s="16">
        <v>3567.2</v>
      </c>
      <c r="H623" s="16">
        <v>0</v>
      </c>
      <c r="I623" s="7">
        <v>0</v>
      </c>
    </row>
    <row r="624" spans="1:9" ht="30.6" customHeight="1">
      <c r="A624" s="22" t="s">
        <v>558</v>
      </c>
      <c r="B624" s="23">
        <v>918</v>
      </c>
      <c r="C624" s="24">
        <v>11</v>
      </c>
      <c r="D624" s="24">
        <v>1</v>
      </c>
      <c r="E624" s="25" t="s">
        <v>568</v>
      </c>
      <c r="F624" s="26" t="s">
        <v>555</v>
      </c>
      <c r="G624" s="16">
        <v>3567.2</v>
      </c>
      <c r="H624" s="16">
        <v>0</v>
      </c>
      <c r="I624" s="7">
        <v>0</v>
      </c>
    </row>
    <row r="625" spans="1:9" s="38" customFormat="1">
      <c r="A625" s="35" t="s">
        <v>687</v>
      </c>
      <c r="B625" s="36">
        <v>923</v>
      </c>
      <c r="C625" s="37">
        <v>0</v>
      </c>
      <c r="D625" s="37">
        <v>0</v>
      </c>
      <c r="E625" s="31" t="s">
        <v>225</v>
      </c>
      <c r="F625" s="32" t="s">
        <v>225</v>
      </c>
      <c r="G625" s="9">
        <v>1516.83</v>
      </c>
      <c r="H625" s="9">
        <v>678.42</v>
      </c>
      <c r="I625" s="10">
        <v>0.44726172346274795</v>
      </c>
    </row>
    <row r="626" spans="1:9">
      <c r="A626" s="22" t="s">
        <v>686</v>
      </c>
      <c r="B626" s="23">
        <v>923</v>
      </c>
      <c r="C626" s="24">
        <v>1</v>
      </c>
      <c r="D626" s="24">
        <v>0</v>
      </c>
      <c r="E626" s="25" t="s">
        <v>225</v>
      </c>
      <c r="F626" s="26" t="s">
        <v>225</v>
      </c>
      <c r="G626" s="16">
        <v>1516.83</v>
      </c>
      <c r="H626" s="16">
        <v>678.42</v>
      </c>
      <c r="I626" s="7">
        <v>0.44726172346274795</v>
      </c>
    </row>
    <row r="627" spans="1:9" ht="47.25">
      <c r="A627" s="22" t="s">
        <v>241</v>
      </c>
      <c r="B627" s="23">
        <v>923</v>
      </c>
      <c r="C627" s="24">
        <v>1</v>
      </c>
      <c r="D627" s="24">
        <v>6</v>
      </c>
      <c r="E627" s="25" t="s">
        <v>225</v>
      </c>
      <c r="F627" s="26" t="s">
        <v>225</v>
      </c>
      <c r="G627" s="16">
        <v>1516.83</v>
      </c>
      <c r="H627" s="16">
        <v>678.42</v>
      </c>
      <c r="I627" s="7">
        <v>0.44726172346274795</v>
      </c>
    </row>
    <row r="628" spans="1:9">
      <c r="A628" s="22" t="s">
        <v>262</v>
      </c>
      <c r="B628" s="23">
        <v>923</v>
      </c>
      <c r="C628" s="24">
        <v>1</v>
      </c>
      <c r="D628" s="24">
        <v>6</v>
      </c>
      <c r="E628" s="25" t="s">
        <v>261</v>
      </c>
      <c r="F628" s="26" t="s">
        <v>225</v>
      </c>
      <c r="G628" s="16">
        <v>1516.83</v>
      </c>
      <c r="H628" s="16">
        <v>678.42</v>
      </c>
      <c r="I628" s="7">
        <v>0.44726172346274795</v>
      </c>
    </row>
    <row r="629" spans="1:9" ht="47.25">
      <c r="A629" s="22" t="s">
        <v>251</v>
      </c>
      <c r="B629" s="23">
        <v>923</v>
      </c>
      <c r="C629" s="24">
        <v>1</v>
      </c>
      <c r="D629" s="24">
        <v>6</v>
      </c>
      <c r="E629" s="25" t="s">
        <v>250</v>
      </c>
      <c r="F629" s="26" t="s">
        <v>225</v>
      </c>
      <c r="G629" s="16">
        <v>1516.83</v>
      </c>
      <c r="H629" s="16">
        <v>678.42</v>
      </c>
      <c r="I629" s="7">
        <v>0.44726172346274795</v>
      </c>
    </row>
    <row r="630" spans="1:9" ht="31.5">
      <c r="A630" s="22" t="s">
        <v>249</v>
      </c>
      <c r="B630" s="23">
        <v>923</v>
      </c>
      <c r="C630" s="24">
        <v>1</v>
      </c>
      <c r="D630" s="24">
        <v>6</v>
      </c>
      <c r="E630" s="25" t="s">
        <v>248</v>
      </c>
      <c r="F630" s="26" t="s">
        <v>225</v>
      </c>
      <c r="G630" s="16">
        <v>948.62</v>
      </c>
      <c r="H630" s="16">
        <v>536.11</v>
      </c>
      <c r="I630" s="7">
        <v>0.56514726655562819</v>
      </c>
    </row>
    <row r="631" spans="1:9" ht="31.5">
      <c r="A631" s="22" t="s">
        <v>244</v>
      </c>
      <c r="B631" s="23">
        <v>923</v>
      </c>
      <c r="C631" s="24">
        <v>1</v>
      </c>
      <c r="D631" s="24">
        <v>6</v>
      </c>
      <c r="E631" s="25" t="s">
        <v>247</v>
      </c>
      <c r="F631" s="26" t="s">
        <v>225</v>
      </c>
      <c r="G631" s="16">
        <v>948.62</v>
      </c>
      <c r="H631" s="16">
        <v>536.11</v>
      </c>
      <c r="I631" s="7">
        <v>0.56514726655562819</v>
      </c>
    </row>
    <row r="632" spans="1:9" ht="78" customHeight="1">
      <c r="A632" s="22" t="s">
        <v>243</v>
      </c>
      <c r="B632" s="23">
        <v>923</v>
      </c>
      <c r="C632" s="24">
        <v>1</v>
      </c>
      <c r="D632" s="24">
        <v>6</v>
      </c>
      <c r="E632" s="25" t="s">
        <v>247</v>
      </c>
      <c r="F632" s="26" t="s">
        <v>242</v>
      </c>
      <c r="G632" s="16">
        <v>948.62</v>
      </c>
      <c r="H632" s="16">
        <v>536.11</v>
      </c>
      <c r="I632" s="7">
        <v>0.56514726655562819</v>
      </c>
    </row>
    <row r="633" spans="1:9" ht="31.5">
      <c r="A633" s="22" t="s">
        <v>246</v>
      </c>
      <c r="B633" s="23">
        <v>923</v>
      </c>
      <c r="C633" s="24">
        <v>1</v>
      </c>
      <c r="D633" s="24">
        <v>6</v>
      </c>
      <c r="E633" s="25" t="s">
        <v>245</v>
      </c>
      <c r="F633" s="26" t="s">
        <v>225</v>
      </c>
      <c r="G633" s="16">
        <v>568.21</v>
      </c>
      <c r="H633" s="16">
        <v>142.32</v>
      </c>
      <c r="I633" s="7">
        <v>0.25047077664947814</v>
      </c>
    </row>
    <row r="634" spans="1:9" ht="31.5">
      <c r="A634" s="22" t="s">
        <v>244</v>
      </c>
      <c r="B634" s="23">
        <v>923</v>
      </c>
      <c r="C634" s="24">
        <v>1</v>
      </c>
      <c r="D634" s="24">
        <v>6</v>
      </c>
      <c r="E634" s="25" t="s">
        <v>240</v>
      </c>
      <c r="F634" s="26" t="s">
        <v>225</v>
      </c>
      <c r="G634" s="16">
        <v>568.21</v>
      </c>
      <c r="H634" s="16">
        <v>142.32</v>
      </c>
      <c r="I634" s="7">
        <v>0.25047077664947814</v>
      </c>
    </row>
    <row r="635" spans="1:9" ht="78" customHeight="1">
      <c r="A635" s="22" t="s">
        <v>243</v>
      </c>
      <c r="B635" s="23">
        <v>923</v>
      </c>
      <c r="C635" s="24">
        <v>1</v>
      </c>
      <c r="D635" s="24">
        <v>6</v>
      </c>
      <c r="E635" s="25" t="s">
        <v>240</v>
      </c>
      <c r="F635" s="26" t="s">
        <v>242</v>
      </c>
      <c r="G635" s="16">
        <v>564.41</v>
      </c>
      <c r="H635" s="16">
        <v>142.32</v>
      </c>
      <c r="I635" s="7">
        <v>0.25215711982424127</v>
      </c>
    </row>
    <row r="636" spans="1:9" ht="31.5">
      <c r="A636" s="22" t="s">
        <v>229</v>
      </c>
      <c r="B636" s="23">
        <v>923</v>
      </c>
      <c r="C636" s="24">
        <v>1</v>
      </c>
      <c r="D636" s="24">
        <v>6</v>
      </c>
      <c r="E636" s="25" t="s">
        <v>240</v>
      </c>
      <c r="F636" s="26" t="s">
        <v>226</v>
      </c>
      <c r="G636" s="16">
        <v>3.8</v>
      </c>
      <c r="H636" s="16">
        <v>0</v>
      </c>
      <c r="I636" s="7">
        <v>0</v>
      </c>
    </row>
    <row r="637" spans="1:9">
      <c r="A637" s="202" t="s">
        <v>717</v>
      </c>
      <c r="B637" s="203"/>
      <c r="C637" s="203"/>
      <c r="D637" s="203"/>
      <c r="E637" s="203"/>
      <c r="F637" s="204"/>
      <c r="G637" s="9">
        <v>998462.43</v>
      </c>
      <c r="H637" s="9">
        <v>509194.23</v>
      </c>
      <c r="I637" s="10">
        <v>0.50997835742302289</v>
      </c>
    </row>
    <row r="638" spans="1:9" ht="25.5" customHeight="1">
      <c r="A638" s="13"/>
      <c r="B638" s="27"/>
      <c r="C638" s="27"/>
      <c r="D638" s="27"/>
      <c r="E638" s="18"/>
      <c r="F638" s="18"/>
      <c r="G638" s="1"/>
      <c r="H638" s="1"/>
      <c r="I638" s="1"/>
    </row>
    <row r="639" spans="1:9" ht="13.15" customHeight="1">
      <c r="A639" s="19" t="s">
        <v>721</v>
      </c>
      <c r="B639" s="18"/>
      <c r="C639" s="18"/>
      <c r="D639" s="18"/>
      <c r="E639" s="1"/>
      <c r="F639" s="2"/>
      <c r="H639" s="205" t="s">
        <v>722</v>
      </c>
      <c r="I639" s="205"/>
    </row>
  </sheetData>
  <autoFilter ref="A11:AB639"/>
  <mergeCells count="10">
    <mergeCell ref="A637:F637"/>
    <mergeCell ref="H639:I639"/>
    <mergeCell ref="F3:I3"/>
    <mergeCell ref="F4:I4"/>
    <mergeCell ref="A7:I7"/>
    <mergeCell ref="A9:A10"/>
    <mergeCell ref="B9:F9"/>
    <mergeCell ref="G9:G10"/>
    <mergeCell ref="H9:H10"/>
    <mergeCell ref="I9:I10"/>
  </mergeCells>
  <phoneticPr fontId="0" type="noConversion"/>
  <pageMargins left="0.78740157480314965" right="0.39370078740157483" top="0.78740157480314965" bottom="0.39370078740157483" header="0.39370078740157483" footer="0.31496062992125984"/>
  <pageSetup paperSize="9" scale="69" fitToHeight="0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C4" sqref="C4:F4"/>
    </sheetView>
  </sheetViews>
  <sheetFormatPr defaultRowHeight="15"/>
  <cols>
    <col min="1" max="1" width="10.42578125" style="45" customWidth="1"/>
    <col min="2" max="2" width="34.42578125" style="45" customWidth="1"/>
    <col min="3" max="3" width="17.28515625" style="45" customWidth="1"/>
    <col min="4" max="4" width="16.85546875" style="65" customWidth="1"/>
    <col min="5" max="5" width="15.7109375" style="65" customWidth="1"/>
    <col min="6" max="16384" width="9.140625" style="45"/>
  </cols>
  <sheetData>
    <row r="1" spans="1:8">
      <c r="C1" s="46" t="s">
        <v>733</v>
      </c>
      <c r="D1" s="6"/>
      <c r="E1" s="6"/>
      <c r="F1" s="6"/>
    </row>
    <row r="2" spans="1:8">
      <c r="C2" s="46" t="s">
        <v>708</v>
      </c>
      <c r="D2" s="6"/>
      <c r="E2" s="6"/>
      <c r="F2" s="6"/>
    </row>
    <row r="3" spans="1:8" ht="27.6" customHeight="1">
      <c r="C3" s="200" t="s">
        <v>710</v>
      </c>
      <c r="D3" s="200"/>
      <c r="E3" s="200"/>
      <c r="F3" s="200"/>
    </row>
    <row r="4" spans="1:8" ht="19.149999999999999" customHeight="1">
      <c r="C4" s="229" t="s">
        <v>222</v>
      </c>
      <c r="D4" s="229"/>
      <c r="E4" s="229"/>
      <c r="F4" s="229"/>
    </row>
    <row r="6" spans="1:8">
      <c r="A6" s="47"/>
      <c r="B6" s="47"/>
      <c r="C6" s="47"/>
      <c r="D6" s="48"/>
      <c r="E6" s="48"/>
      <c r="F6" s="47"/>
      <c r="G6" s="47"/>
      <c r="H6" s="47"/>
    </row>
    <row r="7" spans="1:8" ht="46.9" customHeight="1">
      <c r="A7" s="230" t="s">
        <v>759</v>
      </c>
      <c r="B7" s="230"/>
      <c r="C7" s="230"/>
      <c r="D7" s="230"/>
      <c r="E7" s="230"/>
      <c r="F7" s="47"/>
      <c r="G7" s="47"/>
      <c r="H7" s="47"/>
    </row>
    <row r="8" spans="1:8">
      <c r="A8" s="47"/>
      <c r="B8" s="47"/>
      <c r="C8" s="47"/>
      <c r="D8" s="48"/>
      <c r="E8" s="48"/>
      <c r="F8" s="47"/>
      <c r="G8" s="47"/>
      <c r="H8" s="47"/>
    </row>
    <row r="9" spans="1:8">
      <c r="A9" s="47"/>
      <c r="B9" s="47"/>
      <c r="D9" s="48"/>
      <c r="E9" s="49" t="s">
        <v>734</v>
      </c>
      <c r="F9" s="47"/>
      <c r="G9" s="47"/>
      <c r="H9" s="47"/>
    </row>
    <row r="10" spans="1:8" ht="34.9" customHeight="1">
      <c r="A10" s="231" t="s">
        <v>735</v>
      </c>
      <c r="B10" s="233" t="s">
        <v>736</v>
      </c>
      <c r="C10" s="235" t="s">
        <v>737</v>
      </c>
      <c r="D10" s="236"/>
      <c r="E10" s="237"/>
      <c r="F10" s="47"/>
      <c r="G10" s="47"/>
      <c r="H10" s="47"/>
    </row>
    <row r="11" spans="1:8" ht="31.5">
      <c r="A11" s="232"/>
      <c r="B11" s="234"/>
      <c r="C11" s="50" t="s">
        <v>738</v>
      </c>
      <c r="D11" s="51" t="s">
        <v>685</v>
      </c>
      <c r="E11" s="52" t="s">
        <v>684</v>
      </c>
      <c r="F11" s="47"/>
      <c r="G11" s="47"/>
      <c r="H11" s="47"/>
    </row>
    <row r="12" spans="1:8" ht="18.75">
      <c r="A12" s="53">
        <v>1</v>
      </c>
      <c r="B12" s="54" t="s">
        <v>739</v>
      </c>
      <c r="C12" s="55">
        <v>2410.1999999999998</v>
      </c>
      <c r="D12" s="56">
        <v>1056</v>
      </c>
      <c r="E12" s="57">
        <f>D12/C12</f>
        <v>0.43813791386606926</v>
      </c>
      <c r="F12" s="47"/>
      <c r="G12" s="47"/>
      <c r="H12" s="47"/>
    </row>
    <row r="13" spans="1:8" ht="18.75">
      <c r="A13" s="53">
        <v>2</v>
      </c>
      <c r="B13" s="54" t="s">
        <v>740</v>
      </c>
      <c r="C13" s="55">
        <v>5816.4</v>
      </c>
      <c r="D13" s="58">
        <v>2755</v>
      </c>
      <c r="E13" s="57">
        <f t="shared" ref="E13:E30" si="0">D13/C13</f>
        <v>0.47366068358434776</v>
      </c>
      <c r="F13" s="47"/>
      <c r="G13" s="47"/>
      <c r="H13" s="47"/>
    </row>
    <row r="14" spans="1:8" ht="18.75">
      <c r="A14" s="53">
        <v>3</v>
      </c>
      <c r="B14" s="54" t="s">
        <v>741</v>
      </c>
      <c r="C14" s="55">
        <v>4160</v>
      </c>
      <c r="D14" s="58">
        <v>1958</v>
      </c>
      <c r="E14" s="57">
        <f t="shared" si="0"/>
        <v>0.47067307692307692</v>
      </c>
      <c r="F14" s="47"/>
      <c r="G14" s="47"/>
      <c r="H14" s="47"/>
    </row>
    <row r="15" spans="1:8" ht="18.75">
      <c r="A15" s="53">
        <v>4</v>
      </c>
      <c r="B15" s="54" t="s">
        <v>742</v>
      </c>
      <c r="C15" s="55">
        <v>7022.8</v>
      </c>
      <c r="D15" s="58">
        <v>3332</v>
      </c>
      <c r="E15" s="57">
        <f t="shared" si="0"/>
        <v>0.47445463347952382</v>
      </c>
      <c r="F15" s="47"/>
      <c r="G15" s="47"/>
      <c r="H15" s="47"/>
    </row>
    <row r="16" spans="1:8" ht="18.75">
      <c r="A16" s="53">
        <v>5</v>
      </c>
      <c r="B16" s="54" t="s">
        <v>743</v>
      </c>
      <c r="C16" s="55">
        <f>2306.8+115.7</f>
        <v>2422.5</v>
      </c>
      <c r="D16" s="58">
        <f>1045+39</f>
        <v>1084</v>
      </c>
      <c r="E16" s="57">
        <f t="shared" si="0"/>
        <v>0.44747162022703818</v>
      </c>
      <c r="F16" s="47"/>
      <c r="G16" s="47"/>
      <c r="H16" s="47"/>
    </row>
    <row r="17" spans="1:8" ht="18.75">
      <c r="A17" s="53">
        <v>6</v>
      </c>
      <c r="B17" s="54" t="s">
        <v>744</v>
      </c>
      <c r="C17" s="55">
        <v>1745</v>
      </c>
      <c r="D17" s="58">
        <v>809</v>
      </c>
      <c r="E17" s="57">
        <f t="shared" si="0"/>
        <v>0.4636103151862464</v>
      </c>
      <c r="F17" s="47"/>
      <c r="G17" s="47"/>
      <c r="H17" s="47"/>
    </row>
    <row r="18" spans="1:8" ht="18.75">
      <c r="A18" s="53">
        <v>7</v>
      </c>
      <c r="B18" s="54" t="s">
        <v>745</v>
      </c>
      <c r="C18" s="55">
        <v>4843.2</v>
      </c>
      <c r="D18" s="58">
        <v>2267</v>
      </c>
      <c r="E18" s="57">
        <f t="shared" si="0"/>
        <v>0.4680789560621077</v>
      </c>
      <c r="F18" s="47"/>
      <c r="G18" s="47"/>
      <c r="H18" s="47"/>
    </row>
    <row r="19" spans="1:8" ht="18.75">
      <c r="A19" s="53">
        <v>8</v>
      </c>
      <c r="B19" s="54" t="s">
        <v>746</v>
      </c>
      <c r="C19" s="55">
        <v>2541.9</v>
      </c>
      <c r="D19" s="58">
        <v>938</v>
      </c>
      <c r="E19" s="57">
        <f t="shared" si="0"/>
        <v>0.36901530351312012</v>
      </c>
      <c r="F19" s="47"/>
      <c r="G19" s="47"/>
      <c r="H19" s="47"/>
    </row>
    <row r="20" spans="1:8" ht="18.75">
      <c r="A20" s="53">
        <v>9</v>
      </c>
      <c r="B20" s="54" t="s">
        <v>747</v>
      </c>
      <c r="C20" s="55">
        <v>3272.2</v>
      </c>
      <c r="D20" s="58">
        <v>1538</v>
      </c>
      <c r="E20" s="57">
        <f t="shared" si="0"/>
        <v>0.47002016991626433</v>
      </c>
      <c r="F20" s="47"/>
      <c r="G20" s="47"/>
      <c r="H20" s="47"/>
    </row>
    <row r="21" spans="1:8" ht="18.75">
      <c r="A21" s="53">
        <v>10</v>
      </c>
      <c r="B21" s="54" t="s">
        <v>748</v>
      </c>
      <c r="C21" s="55">
        <v>5220.3</v>
      </c>
      <c r="D21" s="58">
        <v>2465</v>
      </c>
      <c r="E21" s="57">
        <f t="shared" si="0"/>
        <v>0.47219508457368348</v>
      </c>
      <c r="F21" s="47"/>
      <c r="G21" s="47"/>
      <c r="H21" s="47"/>
    </row>
    <row r="22" spans="1:8" ht="18.75">
      <c r="A22" s="53">
        <v>11</v>
      </c>
      <c r="B22" s="54" t="s">
        <v>749</v>
      </c>
      <c r="C22" s="55">
        <v>2104.8000000000002</v>
      </c>
      <c r="D22" s="58">
        <v>980</v>
      </c>
      <c r="E22" s="57">
        <f t="shared" si="0"/>
        <v>0.46560243253515771</v>
      </c>
      <c r="F22" s="47"/>
      <c r="G22" s="47"/>
      <c r="H22" s="47"/>
    </row>
    <row r="23" spans="1:8" ht="18.75">
      <c r="A23" s="53">
        <v>12</v>
      </c>
      <c r="B23" s="54" t="s">
        <v>750</v>
      </c>
      <c r="C23" s="55">
        <v>2466.3000000000002</v>
      </c>
      <c r="D23" s="58">
        <v>1154</v>
      </c>
      <c r="E23" s="57">
        <f t="shared" si="0"/>
        <v>0.46790739163929768</v>
      </c>
      <c r="F23" s="47"/>
      <c r="G23" s="47"/>
      <c r="H23" s="47"/>
    </row>
    <row r="24" spans="1:8" ht="18.75">
      <c r="A24" s="53">
        <v>13</v>
      </c>
      <c r="B24" s="54" t="s">
        <v>751</v>
      </c>
      <c r="C24" s="55">
        <v>6399.8</v>
      </c>
      <c r="D24" s="58">
        <v>3012</v>
      </c>
      <c r="E24" s="57">
        <f t="shared" si="0"/>
        <v>0.47063970749085909</v>
      </c>
      <c r="F24" s="47"/>
      <c r="G24" s="47"/>
      <c r="H24" s="47"/>
    </row>
    <row r="25" spans="1:8" ht="18.75">
      <c r="A25" s="53">
        <v>14</v>
      </c>
      <c r="B25" s="54" t="s">
        <v>752</v>
      </c>
      <c r="C25" s="55">
        <v>3480.6</v>
      </c>
      <c r="D25" s="58">
        <v>1641</v>
      </c>
      <c r="E25" s="57">
        <f t="shared" si="0"/>
        <v>0.47147043613170142</v>
      </c>
      <c r="F25" s="47"/>
      <c r="G25" s="47"/>
      <c r="H25" s="47"/>
    </row>
    <row r="26" spans="1:8" ht="18.75">
      <c r="A26" s="53">
        <v>15</v>
      </c>
      <c r="B26" s="54" t="s">
        <v>753</v>
      </c>
      <c r="C26" s="55">
        <f>2404.4+549.3</f>
        <v>2953.7</v>
      </c>
      <c r="D26" s="58">
        <f>1115+275</f>
        <v>1390</v>
      </c>
      <c r="E26" s="57">
        <f t="shared" si="0"/>
        <v>0.47059620137454722</v>
      </c>
      <c r="F26" s="47"/>
      <c r="G26" s="47"/>
      <c r="H26" s="47"/>
    </row>
    <row r="27" spans="1:8" ht="18.75">
      <c r="A27" s="53">
        <v>16</v>
      </c>
      <c r="B27" s="54" t="s">
        <v>754</v>
      </c>
      <c r="C27" s="55">
        <v>1327.9</v>
      </c>
      <c r="D27" s="58">
        <v>609</v>
      </c>
      <c r="E27" s="57">
        <f t="shared" si="0"/>
        <v>0.45861887190300471</v>
      </c>
      <c r="F27" s="47"/>
      <c r="G27" s="47"/>
      <c r="H27" s="47"/>
    </row>
    <row r="28" spans="1:8" ht="18.75">
      <c r="A28" s="53">
        <v>17</v>
      </c>
      <c r="B28" s="54" t="s">
        <v>755</v>
      </c>
      <c r="C28" s="55">
        <v>2709.7</v>
      </c>
      <c r="D28" s="59">
        <v>1268</v>
      </c>
      <c r="E28" s="57">
        <f t="shared" si="0"/>
        <v>0.46794848138170281</v>
      </c>
    </row>
    <row r="29" spans="1:8" ht="19.5" customHeight="1">
      <c r="A29" s="53">
        <v>18</v>
      </c>
      <c r="B29" s="54" t="s">
        <v>756</v>
      </c>
      <c r="C29" s="55">
        <v>6266.1</v>
      </c>
      <c r="D29" s="59">
        <v>2955</v>
      </c>
      <c r="E29" s="57">
        <f t="shared" si="0"/>
        <v>0.4715851965337291</v>
      </c>
    </row>
    <row r="30" spans="1:8" ht="18.75">
      <c r="A30" s="60" t="s">
        <v>757</v>
      </c>
      <c r="B30" s="61" t="s">
        <v>758</v>
      </c>
      <c r="C30" s="62">
        <f>C12+C13+C14+C15+C16+C17+C18+C19+C20+C21+C22+C23+C24+C25+C26+C27+C28+C29</f>
        <v>67163.400000000009</v>
      </c>
      <c r="D30" s="62">
        <f>D12+D13+D14+D15+D16+D17+D18+D19+D20+D21+D22+D23+D24+D25+D26+D27+D28+D29</f>
        <v>31211</v>
      </c>
      <c r="E30" s="63">
        <f t="shared" si="0"/>
        <v>0.46470250166013033</v>
      </c>
    </row>
    <row r="31" spans="1:8">
      <c r="A31" s="64"/>
      <c r="B31" s="64"/>
      <c r="C31" s="64"/>
    </row>
    <row r="32" spans="1:8">
      <c r="A32" s="64"/>
      <c r="B32" s="64"/>
      <c r="C32" s="64"/>
    </row>
    <row r="33" spans="1:9">
      <c r="A33" s="64"/>
      <c r="B33" s="64"/>
      <c r="C33" s="64"/>
    </row>
    <row r="34" spans="1:9" s="66" customFormat="1" ht="15.75">
      <c r="A34" s="66" t="s">
        <v>721</v>
      </c>
      <c r="B34" s="67"/>
      <c r="C34" s="67"/>
      <c r="D34" s="228" t="s">
        <v>722</v>
      </c>
      <c r="E34" s="228"/>
      <c r="G34" s="68"/>
      <c r="H34" s="68"/>
      <c r="I34" s="68"/>
    </row>
  </sheetData>
  <mergeCells count="7">
    <mergeCell ref="D34:E34"/>
    <mergeCell ref="C3:F3"/>
    <mergeCell ref="C4:F4"/>
    <mergeCell ref="A7:E7"/>
    <mergeCell ref="A10:A11"/>
    <mergeCell ref="B10:B11"/>
    <mergeCell ref="C10:E10"/>
  </mergeCells>
  <phoneticPr fontId="0" type="noConversion"/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C4" sqref="C4:F4"/>
    </sheetView>
  </sheetViews>
  <sheetFormatPr defaultRowHeight="15"/>
  <cols>
    <col min="1" max="1" width="10.42578125" style="45" customWidth="1"/>
    <col min="2" max="2" width="34.42578125" style="45" customWidth="1"/>
    <col min="3" max="3" width="17.42578125" style="45" customWidth="1"/>
    <col min="4" max="5" width="17.42578125" style="65" customWidth="1"/>
    <col min="6" max="16384" width="9.140625" style="45"/>
  </cols>
  <sheetData>
    <row r="1" spans="1:8">
      <c r="C1" s="46" t="s">
        <v>760</v>
      </c>
      <c r="D1" s="6"/>
      <c r="E1" s="6"/>
      <c r="F1" s="6"/>
    </row>
    <row r="2" spans="1:8">
      <c r="C2" s="46" t="s">
        <v>708</v>
      </c>
      <c r="D2" s="6"/>
      <c r="E2" s="6"/>
      <c r="F2" s="6"/>
    </row>
    <row r="3" spans="1:8" ht="28.9" customHeight="1">
      <c r="C3" s="200" t="s">
        <v>710</v>
      </c>
      <c r="D3" s="200"/>
      <c r="E3" s="200"/>
      <c r="F3" s="69"/>
    </row>
    <row r="4" spans="1:8" ht="18.600000000000001" customHeight="1">
      <c r="C4" s="229" t="s">
        <v>223</v>
      </c>
      <c r="D4" s="229"/>
      <c r="E4" s="229"/>
      <c r="F4" s="229"/>
    </row>
    <row r="7" spans="1:8" ht="68.45" customHeight="1">
      <c r="A7" s="230" t="s">
        <v>762</v>
      </c>
      <c r="B7" s="230"/>
      <c r="C7" s="230"/>
      <c r="D7" s="230"/>
      <c r="E7" s="230"/>
      <c r="F7" s="47"/>
      <c r="G7" s="47"/>
      <c r="H7" s="47"/>
    </row>
    <row r="8" spans="1:8">
      <c r="A8" s="47"/>
      <c r="B8" s="47"/>
      <c r="C8" s="47"/>
      <c r="D8" s="48"/>
      <c r="E8" s="48"/>
      <c r="F8" s="47"/>
      <c r="G8" s="47"/>
      <c r="H8" s="47"/>
    </row>
    <row r="9" spans="1:8">
      <c r="A9" s="47"/>
      <c r="B9" s="47"/>
      <c r="D9" s="48"/>
      <c r="E9" s="49" t="s">
        <v>734</v>
      </c>
      <c r="F9" s="47"/>
      <c r="G9" s="47"/>
      <c r="H9" s="47"/>
    </row>
    <row r="10" spans="1:8" ht="34.9" customHeight="1">
      <c r="A10" s="238" t="s">
        <v>735</v>
      </c>
      <c r="B10" s="239" t="s">
        <v>736</v>
      </c>
      <c r="C10" s="239" t="s">
        <v>761</v>
      </c>
      <c r="D10" s="239"/>
      <c r="E10" s="239"/>
      <c r="F10" s="47"/>
      <c r="G10" s="47"/>
      <c r="H10" s="47"/>
    </row>
    <row r="11" spans="1:8" ht="17.45" customHeight="1">
      <c r="A11" s="238"/>
      <c r="B11" s="239"/>
      <c r="C11" s="50" t="s">
        <v>738</v>
      </c>
      <c r="D11" s="51" t="s">
        <v>685</v>
      </c>
      <c r="E11" s="52" t="s">
        <v>684</v>
      </c>
      <c r="F11" s="47"/>
      <c r="G11" s="47"/>
      <c r="H11" s="47"/>
    </row>
    <row r="12" spans="1:8" ht="17.45" customHeight="1">
      <c r="A12" s="73"/>
      <c r="B12" s="54" t="s">
        <v>763</v>
      </c>
      <c r="C12" s="70">
        <v>926.9</v>
      </c>
      <c r="D12" s="56">
        <v>309</v>
      </c>
      <c r="E12" s="71">
        <f>D12/C12</f>
        <v>0.33336929550113281</v>
      </c>
      <c r="F12" s="47"/>
      <c r="G12" s="47"/>
      <c r="H12" s="47"/>
    </row>
    <row r="13" spans="1:8" ht="18.75">
      <c r="A13" s="53">
        <v>1</v>
      </c>
      <c r="B13" s="54" t="s">
        <v>741</v>
      </c>
      <c r="C13" s="70">
        <v>933.4</v>
      </c>
      <c r="D13" s="56">
        <v>429</v>
      </c>
      <c r="E13" s="71">
        <f>D13/C13</f>
        <v>0.4596100278551532</v>
      </c>
      <c r="F13" s="47"/>
      <c r="G13" s="47"/>
      <c r="H13" s="47"/>
    </row>
    <row r="14" spans="1:8" ht="18.75">
      <c r="A14" s="53">
        <v>2</v>
      </c>
      <c r="B14" s="54" t="s">
        <v>742</v>
      </c>
      <c r="C14" s="70">
        <v>35.5</v>
      </c>
      <c r="D14" s="56">
        <v>35.5</v>
      </c>
      <c r="E14" s="71">
        <f t="shared" ref="E14:E26" si="0">D14/C14</f>
        <v>1</v>
      </c>
      <c r="F14" s="47"/>
      <c r="G14" s="47"/>
      <c r="H14" s="47"/>
    </row>
    <row r="15" spans="1:8" ht="18.75">
      <c r="A15" s="53">
        <v>3</v>
      </c>
      <c r="B15" s="54" t="s">
        <v>743</v>
      </c>
      <c r="C15" s="70">
        <v>2274.1</v>
      </c>
      <c r="D15" s="56">
        <v>1319.5</v>
      </c>
      <c r="E15" s="71">
        <f t="shared" si="0"/>
        <v>0.58022954135702043</v>
      </c>
      <c r="F15" s="47"/>
      <c r="G15" s="47"/>
      <c r="H15" s="47"/>
    </row>
    <row r="16" spans="1:8" ht="18.75">
      <c r="A16" s="53">
        <v>4</v>
      </c>
      <c r="B16" s="54" t="s">
        <v>744</v>
      </c>
      <c r="C16" s="70">
        <v>517.29999999999995</v>
      </c>
      <c r="D16" s="56">
        <v>243</v>
      </c>
      <c r="E16" s="71">
        <f t="shared" si="0"/>
        <v>0.46974676203363624</v>
      </c>
      <c r="F16" s="47"/>
      <c r="G16" s="47"/>
      <c r="H16" s="47"/>
    </row>
    <row r="17" spans="1:9" ht="18.75">
      <c r="A17" s="53">
        <v>5</v>
      </c>
      <c r="B17" s="54" t="s">
        <v>747</v>
      </c>
      <c r="C17" s="70">
        <v>302.10000000000002</v>
      </c>
      <c r="D17" s="56">
        <v>150</v>
      </c>
      <c r="E17" s="71">
        <f t="shared" si="0"/>
        <v>0.49652432969215488</v>
      </c>
      <c r="F17" s="47"/>
      <c r="G17" s="47"/>
      <c r="H17" s="47"/>
    </row>
    <row r="18" spans="1:9" ht="18.75">
      <c r="A18" s="53">
        <v>6</v>
      </c>
      <c r="B18" s="54" t="s">
        <v>748</v>
      </c>
      <c r="C18" s="70">
        <v>1214.9000000000001</v>
      </c>
      <c r="D18" s="56">
        <v>486</v>
      </c>
      <c r="E18" s="71">
        <f t="shared" si="0"/>
        <v>0.40003292452053663</v>
      </c>
      <c r="F18" s="47"/>
      <c r="G18" s="47"/>
      <c r="H18" s="47"/>
    </row>
    <row r="19" spans="1:9" ht="18.75">
      <c r="A19" s="53">
        <v>7</v>
      </c>
      <c r="B19" s="54" t="s">
        <v>749</v>
      </c>
      <c r="C19" s="70">
        <v>1685.9</v>
      </c>
      <c r="D19" s="56">
        <v>726.3</v>
      </c>
      <c r="E19" s="71">
        <f t="shared" si="0"/>
        <v>0.43080847025327712</v>
      </c>
      <c r="F19" s="47"/>
      <c r="G19" s="47"/>
      <c r="H19" s="47"/>
    </row>
    <row r="20" spans="1:9" ht="18.75">
      <c r="A20" s="53">
        <v>8</v>
      </c>
      <c r="B20" s="54" t="s">
        <v>750</v>
      </c>
      <c r="C20" s="70">
        <v>606</v>
      </c>
      <c r="D20" s="56">
        <v>261</v>
      </c>
      <c r="E20" s="71">
        <f t="shared" si="0"/>
        <v>0.43069306930693069</v>
      </c>
      <c r="F20" s="47"/>
      <c r="G20" s="47"/>
      <c r="H20" s="47"/>
    </row>
    <row r="21" spans="1:9" ht="18.75">
      <c r="A21" s="53">
        <v>9</v>
      </c>
      <c r="B21" s="54" t="s">
        <v>752</v>
      </c>
      <c r="C21" s="70">
        <v>872.4</v>
      </c>
      <c r="D21" s="56">
        <v>384</v>
      </c>
      <c r="E21" s="71">
        <f t="shared" si="0"/>
        <v>0.44016506189821186</v>
      </c>
      <c r="F21" s="47"/>
      <c r="G21" s="47"/>
      <c r="H21" s="47"/>
    </row>
    <row r="22" spans="1:9" ht="18.75">
      <c r="A22" s="53">
        <v>10</v>
      </c>
      <c r="B22" s="54" t="s">
        <v>753</v>
      </c>
      <c r="C22" s="70">
        <v>1545.5</v>
      </c>
      <c r="D22" s="56">
        <v>615</v>
      </c>
      <c r="E22" s="71">
        <f t="shared" si="0"/>
        <v>0.39792947266256873</v>
      </c>
      <c r="F22" s="47"/>
      <c r="G22" s="47"/>
      <c r="H22" s="47"/>
    </row>
    <row r="23" spans="1:9" ht="18.75">
      <c r="A23" s="53">
        <v>11</v>
      </c>
      <c r="B23" s="54" t="s">
        <v>754</v>
      </c>
      <c r="C23" s="70">
        <v>1661.6</v>
      </c>
      <c r="D23" s="56">
        <v>711</v>
      </c>
      <c r="E23" s="71">
        <f t="shared" si="0"/>
        <v>0.42790081848820416</v>
      </c>
      <c r="F23" s="47"/>
      <c r="G23" s="47"/>
      <c r="H23" s="47"/>
    </row>
    <row r="24" spans="1:9" ht="18.75">
      <c r="A24" s="53">
        <v>12</v>
      </c>
      <c r="B24" s="54" t="s">
        <v>755</v>
      </c>
      <c r="C24" s="70">
        <v>786.5</v>
      </c>
      <c r="D24" s="56">
        <v>297</v>
      </c>
      <c r="E24" s="71">
        <f t="shared" si="0"/>
        <v>0.3776223776223776</v>
      </c>
    </row>
    <row r="25" spans="1:9" ht="19.5" customHeight="1">
      <c r="A25" s="53">
        <v>13</v>
      </c>
      <c r="B25" s="54" t="s">
        <v>756</v>
      </c>
      <c r="C25" s="70">
        <v>574.79999999999995</v>
      </c>
      <c r="D25" s="56">
        <v>288</v>
      </c>
      <c r="E25" s="71">
        <f t="shared" si="0"/>
        <v>0.5010438413361169</v>
      </c>
    </row>
    <row r="26" spans="1:9" ht="18.75">
      <c r="A26" s="60" t="s">
        <v>757</v>
      </c>
      <c r="B26" s="61" t="s">
        <v>758</v>
      </c>
      <c r="C26" s="62">
        <f>SUM(C12:C25)</f>
        <v>13936.9</v>
      </c>
      <c r="D26" s="62">
        <f>SUM(D12:D25)</f>
        <v>6254.3</v>
      </c>
      <c r="E26" s="72">
        <f t="shared" si="0"/>
        <v>0.44875833219726052</v>
      </c>
    </row>
    <row r="27" spans="1:9">
      <c r="A27" s="64"/>
      <c r="B27" s="64"/>
      <c r="C27" s="64"/>
    </row>
    <row r="28" spans="1:9">
      <c r="A28" s="64"/>
      <c r="B28" s="64"/>
      <c r="C28" s="64"/>
    </row>
    <row r="29" spans="1:9">
      <c r="A29" s="64"/>
      <c r="B29" s="64"/>
      <c r="C29" s="64"/>
    </row>
    <row r="30" spans="1:9" s="66" customFormat="1" ht="15.75">
      <c r="A30" s="66" t="s">
        <v>721</v>
      </c>
      <c r="B30" s="67"/>
      <c r="C30" s="67"/>
      <c r="D30" s="228" t="s">
        <v>722</v>
      </c>
      <c r="E30" s="228"/>
      <c r="G30" s="68"/>
      <c r="H30" s="68"/>
      <c r="I30" s="68"/>
    </row>
  </sheetData>
  <mergeCells count="7">
    <mergeCell ref="D30:E30"/>
    <mergeCell ref="C3:E3"/>
    <mergeCell ref="C4:F4"/>
    <mergeCell ref="A7:E7"/>
    <mergeCell ref="A10:A11"/>
    <mergeCell ref="B10:B11"/>
    <mergeCell ref="C10:E10"/>
  </mergeCells>
  <phoneticPr fontId="0" type="noConversion"/>
  <pageMargins left="0.78740157480314965" right="0.39370078740157483" top="0.78740157480314965" bottom="0.39370078740157483" header="0.31496062992125984" footer="0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4" sqref="C4:D4"/>
    </sheetView>
  </sheetViews>
  <sheetFormatPr defaultRowHeight="15.75"/>
  <cols>
    <col min="1" max="1" width="57.140625" style="4" customWidth="1"/>
    <col min="2" max="2" width="27.7109375" style="4" customWidth="1"/>
    <col min="3" max="3" width="18.85546875" style="162" customWidth="1"/>
    <col min="4" max="4" width="19.28515625" style="162" customWidth="1"/>
    <col min="5" max="16384" width="9.140625" style="4"/>
  </cols>
  <sheetData>
    <row r="1" spans="1:9">
      <c r="C1" s="243" t="s">
        <v>213</v>
      </c>
      <c r="D1" s="243"/>
    </row>
    <row r="2" spans="1:9">
      <c r="C2" s="243" t="s">
        <v>214</v>
      </c>
      <c r="D2" s="243"/>
    </row>
    <row r="3" spans="1:9" ht="48.75" customHeight="1">
      <c r="C3" s="200" t="s">
        <v>216</v>
      </c>
      <c r="D3" s="200"/>
      <c r="H3" s="229"/>
      <c r="I3" s="229"/>
    </row>
    <row r="4" spans="1:9" ht="16.149999999999999" customHeight="1">
      <c r="C4" s="241" t="s">
        <v>220</v>
      </c>
      <c r="D4" s="242"/>
      <c r="H4" s="229"/>
      <c r="I4" s="229"/>
    </row>
    <row r="5" spans="1:9">
      <c r="A5" s="156"/>
      <c r="D5" s="158"/>
      <c r="H5" s="200"/>
      <c r="I5" s="200"/>
    </row>
    <row r="6" spans="1:9">
      <c r="A6" s="156"/>
      <c r="B6" s="159"/>
      <c r="C6" s="160"/>
      <c r="D6" s="160"/>
      <c r="H6" s="229"/>
      <c r="I6" s="229"/>
    </row>
    <row r="7" spans="1:9">
      <c r="A7" s="156"/>
      <c r="B7" s="156"/>
      <c r="C7" s="161"/>
      <c r="D7" s="161"/>
      <c r="I7" s="157"/>
    </row>
    <row r="8" spans="1:9" ht="58.15" customHeight="1">
      <c r="A8" s="240" t="s">
        <v>215</v>
      </c>
      <c r="B8" s="240"/>
      <c r="C8" s="240"/>
      <c r="D8" s="240"/>
    </row>
    <row r="9" spans="1:9">
      <c r="A9" s="156"/>
      <c r="B9" s="156"/>
      <c r="C9" s="161"/>
    </row>
    <row r="10" spans="1:9">
      <c r="A10" s="178" t="s">
        <v>730</v>
      </c>
      <c r="B10" s="178" t="s">
        <v>712</v>
      </c>
      <c r="C10" s="178" t="s">
        <v>150</v>
      </c>
      <c r="D10" s="179" t="s">
        <v>685</v>
      </c>
    </row>
    <row r="11" spans="1:9">
      <c r="A11" s="163" t="s">
        <v>151</v>
      </c>
      <c r="B11" s="164" t="s">
        <v>152</v>
      </c>
      <c r="C11" s="180">
        <f>C12+C17+C22+C27</f>
        <v>19433.52824999993</v>
      </c>
      <c r="D11" s="180">
        <f>D12+D17+D22+D27</f>
        <v>1853.01953000001</v>
      </c>
    </row>
    <row r="12" spans="1:9">
      <c r="A12" s="163" t="s">
        <v>153</v>
      </c>
      <c r="B12" s="164" t="s">
        <v>154</v>
      </c>
      <c r="C12" s="180">
        <f>C13</f>
        <v>7461.7183100000002</v>
      </c>
      <c r="D12" s="180">
        <v>0</v>
      </c>
    </row>
    <row r="13" spans="1:9" ht="25.5">
      <c r="A13" s="165" t="s">
        <v>155</v>
      </c>
      <c r="B13" s="166" t="s">
        <v>156</v>
      </c>
      <c r="C13" s="181">
        <f>C14</f>
        <v>7461.7183100000002</v>
      </c>
      <c r="D13" s="181">
        <v>0</v>
      </c>
    </row>
    <row r="14" spans="1:9" ht="25.5">
      <c r="A14" s="165" t="s">
        <v>157</v>
      </c>
      <c r="B14" s="166" t="s">
        <v>158</v>
      </c>
      <c r="C14" s="181">
        <v>7461.7183100000002</v>
      </c>
      <c r="D14" s="181">
        <v>0</v>
      </c>
    </row>
    <row r="15" spans="1:9" ht="25.5" hidden="1">
      <c r="A15" s="165" t="s">
        <v>159</v>
      </c>
      <c r="B15" s="166" t="s">
        <v>160</v>
      </c>
      <c r="C15" s="182">
        <v>0</v>
      </c>
      <c r="D15" s="182">
        <v>0</v>
      </c>
    </row>
    <row r="16" spans="1:9" ht="25.5" hidden="1">
      <c r="A16" s="165" t="s">
        <v>161</v>
      </c>
      <c r="B16" s="166" t="s">
        <v>162</v>
      </c>
      <c r="C16" s="182">
        <v>0</v>
      </c>
      <c r="D16" s="182">
        <v>0</v>
      </c>
    </row>
    <row r="17" spans="1:4" ht="25.5">
      <c r="A17" s="163" t="s">
        <v>163</v>
      </c>
      <c r="B17" s="164" t="s">
        <v>164</v>
      </c>
      <c r="C17" s="180">
        <f>C18+C20</f>
        <v>-861.45352000000003</v>
      </c>
      <c r="D17" s="180">
        <f>D18+D20</f>
        <v>-180.70616999999999</v>
      </c>
    </row>
    <row r="18" spans="1:4" ht="25.5" hidden="1">
      <c r="A18" s="165" t="s">
        <v>165</v>
      </c>
      <c r="B18" s="166" t="s">
        <v>166</v>
      </c>
      <c r="C18" s="166">
        <f>C19</f>
        <v>0</v>
      </c>
      <c r="D18" s="166">
        <v>0</v>
      </c>
    </row>
    <row r="19" spans="1:4" ht="38.25" hidden="1">
      <c r="A19" s="165" t="s">
        <v>167</v>
      </c>
      <c r="B19" s="166" t="s">
        <v>168</v>
      </c>
      <c r="C19" s="166">
        <v>0</v>
      </c>
      <c r="D19" s="166">
        <v>0</v>
      </c>
    </row>
    <row r="20" spans="1:4" ht="38.25">
      <c r="A20" s="165" t="s">
        <v>169</v>
      </c>
      <c r="B20" s="166" t="s">
        <v>170</v>
      </c>
      <c r="C20" s="183">
        <f>C21</f>
        <v>-861.45352000000003</v>
      </c>
      <c r="D20" s="183">
        <f>D21</f>
        <v>-180.70616999999999</v>
      </c>
    </row>
    <row r="21" spans="1:4" ht="38.25">
      <c r="A21" s="165" t="s">
        <v>171</v>
      </c>
      <c r="B21" s="166" t="s">
        <v>172</v>
      </c>
      <c r="C21" s="183">
        <v>-861.45352000000003</v>
      </c>
      <c r="D21" s="183">
        <v>-180.70616999999999</v>
      </c>
    </row>
    <row r="22" spans="1:4">
      <c r="A22" s="163" t="s">
        <v>173</v>
      </c>
      <c r="B22" s="164" t="s">
        <v>174</v>
      </c>
      <c r="C22" s="184">
        <f>C23+C25</f>
        <v>12705.263459999929</v>
      </c>
      <c r="D22" s="184">
        <f>D23+D25</f>
        <v>2033.72570000001</v>
      </c>
    </row>
    <row r="23" spans="1:4">
      <c r="A23" s="165" t="s">
        <v>175</v>
      </c>
      <c r="B23" s="166" t="s">
        <v>176</v>
      </c>
      <c r="C23" s="183">
        <f>C24</f>
        <v>-986618.61806000001</v>
      </c>
      <c r="D23" s="183">
        <f>D24</f>
        <v>-507341.20980000001</v>
      </c>
    </row>
    <row r="24" spans="1:4">
      <c r="A24" s="165" t="s">
        <v>177</v>
      </c>
      <c r="B24" s="166" t="s">
        <v>178</v>
      </c>
      <c r="C24" s="181">
        <f>-979028.89975-128-7461.71831</f>
        <v>-986618.61806000001</v>
      </c>
      <c r="D24" s="181">
        <v>-507341.20980000001</v>
      </c>
    </row>
    <row r="25" spans="1:4">
      <c r="A25" s="165" t="s">
        <v>179</v>
      </c>
      <c r="B25" s="166" t="s">
        <v>180</v>
      </c>
      <c r="C25" s="181">
        <f>C26</f>
        <v>999323.88151999994</v>
      </c>
      <c r="D25" s="181">
        <f>D26</f>
        <v>509374.93550000002</v>
      </c>
    </row>
    <row r="26" spans="1:4">
      <c r="A26" s="165" t="s">
        <v>181</v>
      </c>
      <c r="B26" s="166" t="s">
        <v>182</v>
      </c>
      <c r="C26" s="181">
        <f>998462.428+861.45352</f>
        <v>999323.88151999994</v>
      </c>
      <c r="D26" s="181">
        <f>509194.22933+180.70617</f>
        <v>509374.93550000002</v>
      </c>
    </row>
    <row r="27" spans="1:4">
      <c r="A27" s="185" t="s">
        <v>183</v>
      </c>
      <c r="B27" s="186" t="s">
        <v>184</v>
      </c>
      <c r="C27" s="187">
        <f>C28</f>
        <v>128</v>
      </c>
      <c r="D27" s="187">
        <f>D28</f>
        <v>0</v>
      </c>
    </row>
    <row r="28" spans="1:4" ht="25.5">
      <c r="A28" s="185" t="s">
        <v>185</v>
      </c>
      <c r="B28" s="186" t="s">
        <v>186</v>
      </c>
      <c r="C28" s="187">
        <f>C29+C32</f>
        <v>128</v>
      </c>
      <c r="D28" s="187">
        <f>D29+D32</f>
        <v>0</v>
      </c>
    </row>
    <row r="29" spans="1:4" ht="25.5">
      <c r="A29" s="188" t="s">
        <v>187</v>
      </c>
      <c r="B29" s="186" t="s">
        <v>188</v>
      </c>
      <c r="C29" s="189">
        <f>C30</f>
        <v>128</v>
      </c>
      <c r="D29" s="189">
        <f>D30</f>
        <v>0</v>
      </c>
    </row>
    <row r="30" spans="1:4" ht="38.25">
      <c r="A30" s="188" t="s">
        <v>189</v>
      </c>
      <c r="B30" s="186" t="s">
        <v>190</v>
      </c>
      <c r="C30" s="189">
        <f>C31</f>
        <v>128</v>
      </c>
      <c r="D30" s="189">
        <f>D31</f>
        <v>0</v>
      </c>
    </row>
    <row r="31" spans="1:4" ht="38.25">
      <c r="A31" s="188" t="s">
        <v>191</v>
      </c>
      <c r="B31" s="186" t="s">
        <v>192</v>
      </c>
      <c r="C31" s="189">
        <v>128</v>
      </c>
      <c r="D31" s="189">
        <v>0</v>
      </c>
    </row>
    <row r="32" spans="1:4" ht="26.25" hidden="1">
      <c r="A32" s="168" t="s">
        <v>193</v>
      </c>
      <c r="B32" s="167" t="s">
        <v>194</v>
      </c>
      <c r="C32" s="169">
        <f>C33</f>
        <v>0</v>
      </c>
      <c r="D32" s="169">
        <f>D33</f>
        <v>0</v>
      </c>
    </row>
    <row r="33" spans="1:5" ht="39" hidden="1">
      <c r="A33" s="168" t="s">
        <v>195</v>
      </c>
      <c r="B33" s="167" t="s">
        <v>194</v>
      </c>
      <c r="C33" s="169">
        <f>C34</f>
        <v>0</v>
      </c>
      <c r="D33" s="169">
        <f>D34</f>
        <v>0</v>
      </c>
    </row>
    <row r="34" spans="1:5" ht="39" hidden="1">
      <c r="A34" s="168" t="s">
        <v>196</v>
      </c>
      <c r="B34" s="167" t="s">
        <v>197</v>
      </c>
      <c r="C34" s="169">
        <v>0</v>
      </c>
      <c r="D34" s="169">
        <v>0</v>
      </c>
    </row>
    <row r="38" spans="1:5">
      <c r="A38" s="85" t="s">
        <v>721</v>
      </c>
      <c r="B38" s="155"/>
      <c r="D38" s="190" t="s">
        <v>722</v>
      </c>
      <c r="E38" s="162"/>
    </row>
  </sheetData>
  <mergeCells count="9">
    <mergeCell ref="H5:I5"/>
    <mergeCell ref="H6:I6"/>
    <mergeCell ref="A8:D8"/>
    <mergeCell ref="C3:D3"/>
    <mergeCell ref="C4:D4"/>
    <mergeCell ref="C1:D1"/>
    <mergeCell ref="C2:D2"/>
    <mergeCell ref="H3:I3"/>
    <mergeCell ref="H4:I4"/>
  </mergeCells>
  <phoneticPr fontId="0" type="noConversion"/>
  <pageMargins left="0.78740157480314965" right="0.39370078740157483" top="0.78740157480314965" bottom="0.39370078740157483" header="0.51181102362204722" footer="0.31496062992125984"/>
  <pageSetup paperSize="9" scale="69" orientation="portrait" r:id="rId1"/>
  <headerFooter differentFirst="1" alignWithMargins="0">
    <oddHeader>&amp;L&amp;P&amp;C1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9" sqref="A9"/>
    </sheetView>
  </sheetViews>
  <sheetFormatPr defaultRowHeight="15"/>
  <cols>
    <col min="1" max="1" width="72.85546875" style="75" customWidth="1"/>
    <col min="2" max="2" width="41.5703125" style="75" customWidth="1"/>
    <col min="3" max="16384" width="9.140625" style="75"/>
  </cols>
  <sheetData>
    <row r="1" spans="1:3">
      <c r="A1" s="74"/>
      <c r="B1" s="46" t="s">
        <v>764</v>
      </c>
      <c r="C1" s="6"/>
    </row>
    <row r="2" spans="1:3">
      <c r="A2" s="74"/>
      <c r="B2" s="46" t="s">
        <v>708</v>
      </c>
      <c r="C2" s="6"/>
    </row>
    <row r="3" spans="1:3" ht="33" customHeight="1">
      <c r="A3" s="74"/>
      <c r="B3" s="200" t="s">
        <v>710</v>
      </c>
      <c r="C3" s="200"/>
    </row>
    <row r="4" spans="1:3" ht="18" customHeight="1">
      <c r="A4" s="74"/>
      <c r="B4" s="46" t="s">
        <v>224</v>
      </c>
      <c r="C4" s="6"/>
    </row>
    <row r="5" spans="1:3">
      <c r="A5" s="74"/>
      <c r="B5" s="76"/>
    </row>
    <row r="6" spans="1:3">
      <c r="A6" s="74"/>
      <c r="B6" s="76"/>
    </row>
    <row r="7" spans="1:3">
      <c r="A7" s="74"/>
      <c r="B7" s="77"/>
    </row>
    <row r="8" spans="1:3" ht="40.5" customHeight="1">
      <c r="A8" s="246" t="s">
        <v>767</v>
      </c>
      <c r="B8" s="246"/>
      <c r="C8" s="246"/>
    </row>
    <row r="9" spans="1:3" ht="16.5">
      <c r="A9" s="78"/>
      <c r="B9" s="79"/>
    </row>
    <row r="10" spans="1:3" ht="15.75">
      <c r="A10" s="80"/>
      <c r="B10" s="81"/>
    </row>
    <row r="11" spans="1:3" ht="15.75">
      <c r="A11" s="82" t="s">
        <v>730</v>
      </c>
      <c r="B11" s="247" t="s">
        <v>765</v>
      </c>
      <c r="C11" s="247"/>
    </row>
    <row r="12" spans="1:3" ht="21.75" customHeight="1">
      <c r="A12" s="83" t="s">
        <v>766</v>
      </c>
      <c r="B12" s="244">
        <v>300</v>
      </c>
      <c r="C12" s="244"/>
    </row>
    <row r="13" spans="1:3" ht="35.1" customHeight="1">
      <c r="A13" s="83" t="s">
        <v>768</v>
      </c>
      <c r="B13" s="244">
        <v>0</v>
      </c>
      <c r="C13" s="244"/>
    </row>
    <row r="14" spans="1:3" ht="31.5">
      <c r="A14" s="83" t="s">
        <v>769</v>
      </c>
      <c r="B14" s="244">
        <v>0</v>
      </c>
      <c r="C14" s="244"/>
    </row>
    <row r="15" spans="1:3" ht="35.1" customHeight="1">
      <c r="A15" s="83" t="s">
        <v>770</v>
      </c>
      <c r="B15" s="244">
        <v>300</v>
      </c>
      <c r="C15" s="244"/>
    </row>
    <row r="16" spans="1:3">
      <c r="A16" s="74"/>
      <c r="B16" s="84"/>
    </row>
    <row r="17" spans="1:4">
      <c r="A17" s="74"/>
      <c r="B17" s="84"/>
    </row>
    <row r="19" spans="1:4" s="87" customFormat="1" ht="15.75">
      <c r="A19" s="85" t="s">
        <v>721</v>
      </c>
      <c r="B19" s="245" t="s">
        <v>722</v>
      </c>
      <c r="C19" s="245"/>
      <c r="D19" s="86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прил1</vt:lpstr>
      <vt:lpstr>прил2</vt:lpstr>
      <vt:lpstr>прил3</vt:lpstr>
      <vt:lpstr>прил4</vt:lpstr>
      <vt:lpstr>прил5</vt:lpstr>
      <vt:lpstr>прил 6</vt:lpstr>
      <vt:lpstr>прил7</vt:lpstr>
      <vt:lpstr>прил8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'прил 6'!Область_печати</vt:lpstr>
      <vt:lpstr>прил1!Область_печати</vt:lpstr>
      <vt:lpstr>прил5!Область_печати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Администратор</cp:lastModifiedBy>
  <cp:lastPrinted>2018-07-31T06:26:16Z</cp:lastPrinted>
  <dcterms:created xsi:type="dcterms:W3CDTF">2018-07-23T05:15:43Z</dcterms:created>
  <dcterms:modified xsi:type="dcterms:W3CDTF">2018-08-10T08:55:45Z</dcterms:modified>
</cp:coreProperties>
</file>