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убликация резерв\ФУ\"/>
    </mc:Choice>
  </mc:AlternateContent>
  <xr:revisionPtr revIDLastSave="0" documentId="13_ncr:1_{161BA8BF-6F00-4C1B-B196-F7FCAB1C0AD5}" xr6:coauthVersionLast="45" xr6:coauthVersionMax="47" xr10:uidLastSave="{00000000-0000-0000-0000-000000000000}"/>
  <bookViews>
    <workbookView xWindow="-120" yWindow="-120" windowWidth="24240" windowHeight="13140" activeTab="7" xr2:uid="{00000000-000D-0000-FFFF-FFFF00000000}"/>
  </bookViews>
  <sheets>
    <sheet name="прил1" sheetId="17" r:id="rId1"/>
    <sheet name="прил2" sheetId="18" r:id="rId2"/>
    <sheet name="прил 3" sheetId="19" r:id="rId3"/>
    <sheet name="прил4" sheetId="20" r:id="rId4"/>
    <sheet name="прил5" sheetId="21" r:id="rId5"/>
    <sheet name="прил 6 " sheetId="22" r:id="rId6"/>
    <sheet name="прил 7" sheetId="24" r:id="rId7"/>
    <sheet name="прил 8" sheetId="23" r:id="rId8"/>
  </sheets>
  <definedNames>
    <definedName name="_xlnm._FilterDatabase" localSheetId="2" hidden="1">'прил 3'!$B$14:$F$64</definedName>
    <definedName name="_xlnm._FilterDatabase" localSheetId="1" hidden="1">прил2!$A$13:$U$725</definedName>
    <definedName name="_xlnm._FilterDatabase" localSheetId="3" hidden="1">прил4!$A$14:$AB$716</definedName>
    <definedName name="_xlnm.Print_Titles" localSheetId="2">'прил 3'!$12:$14</definedName>
    <definedName name="_xlnm.Print_Titles" localSheetId="0">прил1!$12:$14</definedName>
    <definedName name="_xlnm.Print_Titles" localSheetId="1">прил2!$11:$13</definedName>
    <definedName name="_xlnm.Print_Titles" localSheetId="3">прил4!$12:$14</definedName>
    <definedName name="к_Решению_Думы__О_бюджете_Черемховского" localSheetId="5">#REF!</definedName>
    <definedName name="к_Решению_Думы__О_бюджете_Черемховского" localSheetId="7">#REF!</definedName>
    <definedName name="к_Решению_Думы__О_бюджете_Черемховского" localSheetId="0">#REF!</definedName>
    <definedName name="к_Решению_Думы__О_бюджете_Черемховского" localSheetId="4">#REF!</definedName>
    <definedName name="к_Решению_Думы__О_бюджете_Черемховского">#REF!</definedName>
    <definedName name="_xlnm.Print_Area" localSheetId="2">'прил 3'!$A$1:$F$68</definedName>
    <definedName name="_xlnm.Print_Area" localSheetId="5">'прил 6 '!$A$1:$E$29</definedName>
    <definedName name="_xlnm.Print_Area" localSheetId="7">'прил 8'!$A$1:$C$19</definedName>
    <definedName name="_xlnm.Print_Area" localSheetId="0">прил1!$A$1:$E$73</definedName>
    <definedName name="_xlnm.Print_Area" localSheetId="1">прил2!$A$1:$G$730</definedName>
    <definedName name="_xlnm.Print_Area" localSheetId="3">прил4!$A$1:$I$722</definedName>
    <definedName name="_xlnm.Print_Area" localSheetId="4">прил5!$A$1:$E$34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4" l="1"/>
  <c r="C29" i="24"/>
  <c r="D27" i="24"/>
  <c r="C27" i="24"/>
  <c r="D24" i="24"/>
  <c r="C24" i="24"/>
  <c r="D22" i="24"/>
  <c r="D21" i="24" s="1"/>
  <c r="C22" i="24"/>
  <c r="C21" i="24"/>
  <c r="D19" i="24"/>
  <c r="D16" i="24" s="1"/>
  <c r="C19" i="24"/>
  <c r="E18" i="24"/>
  <c r="D17" i="24"/>
  <c r="C17" i="24"/>
  <c r="C16" i="24" s="1"/>
  <c r="E17" i="24" l="1"/>
  <c r="D26" i="24"/>
  <c r="C26" i="24"/>
  <c r="C15" i="24" s="1"/>
  <c r="E15" i="24" s="1"/>
  <c r="E16" i="24"/>
  <c r="D25" i="22" l="1"/>
  <c r="C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D30" i="21"/>
  <c r="E30" i="21" s="1"/>
  <c r="C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25" i="22" l="1"/>
  <c r="D62" i="17"/>
  <c r="C62" i="17"/>
  <c r="E64" i="17"/>
  <c r="D57" i="17"/>
  <c r="C57" i="17"/>
  <c r="E60" i="17"/>
  <c r="C41" i="17"/>
  <c r="D41" i="17"/>
  <c r="D38" i="17"/>
  <c r="C38" i="17"/>
  <c r="D34" i="17"/>
  <c r="C34" i="17"/>
  <c r="D27" i="17" l="1"/>
  <c r="C27" i="17"/>
  <c r="E68" i="17" l="1"/>
  <c r="E65" i="17" l="1"/>
  <c r="D50" i="17"/>
  <c r="C50" i="17"/>
  <c r="E55" i="17"/>
  <c r="E49" i="17"/>
  <c r="D69" i="17" l="1"/>
  <c r="C69" i="17"/>
  <c r="E66" i="17" l="1"/>
  <c r="E51" i="17"/>
  <c r="D37" i="17" l="1"/>
  <c r="C37" i="17"/>
  <c r="E38" i="17"/>
  <c r="E70" i="17"/>
  <c r="E67" i="17"/>
  <c r="E63" i="17"/>
  <c r="E61" i="17"/>
  <c r="E59" i="17"/>
  <c r="E58" i="17"/>
  <c r="E56" i="17"/>
  <c r="E54" i="17"/>
  <c r="E53" i="17"/>
  <c r="E52" i="17"/>
  <c r="E48" i="17"/>
  <c r="D47" i="17"/>
  <c r="D46" i="17" s="1"/>
  <c r="D45" i="17" s="1"/>
  <c r="C47" i="17"/>
  <c r="E40" i="17"/>
  <c r="E39" i="17"/>
  <c r="E36" i="17"/>
  <c r="E33" i="17"/>
  <c r="E32" i="17"/>
  <c r="D31" i="17"/>
  <c r="C31" i="17"/>
  <c r="E30" i="17"/>
  <c r="D29" i="17"/>
  <c r="C29" i="17"/>
  <c r="E28" i="17"/>
  <c r="E26" i="17"/>
  <c r="D25" i="17"/>
  <c r="C25" i="17"/>
  <c r="E24" i="17"/>
  <c r="E23" i="17"/>
  <c r="E21" i="17"/>
  <c r="D20" i="17"/>
  <c r="C20" i="17"/>
  <c r="E19" i="17"/>
  <c r="D18" i="17"/>
  <c r="C18" i="17"/>
  <c r="E17" i="17"/>
  <c r="D16" i="17"/>
  <c r="C16" i="17"/>
  <c r="C15" i="17" l="1"/>
  <c r="D15" i="17"/>
  <c r="E16" i="17"/>
  <c r="E69" i="17"/>
  <c r="E18" i="17"/>
  <c r="E57" i="17"/>
  <c r="E62" i="17"/>
  <c r="E50" i="17"/>
  <c r="C46" i="17"/>
  <c r="C45" i="17" s="1"/>
  <c r="E47" i="17"/>
  <c r="E37" i="17"/>
  <c r="E34" i="17"/>
  <c r="E31" i="17"/>
  <c r="E29" i="17"/>
  <c r="E27" i="17"/>
  <c r="E25" i="17"/>
  <c r="E20" i="17"/>
  <c r="C71" i="17" l="1"/>
  <c r="E15" i="17"/>
  <c r="E46" i="17"/>
  <c r="D71" i="17" l="1"/>
  <c r="E71" i="17" s="1"/>
  <c r="E45" i="17"/>
</calcChain>
</file>

<file path=xl/sharedStrings.xml><?xml version="1.0" encoding="utf-8"?>
<sst xmlns="http://schemas.openxmlformats.org/spreadsheetml/2006/main" count="4544" uniqueCount="791">
  <si>
    <t>% исполнения</t>
  </si>
  <si>
    <t>Наименование показателя</t>
  </si>
  <si>
    <t>(тыс. рублей)</t>
  </si>
  <si>
    <t>Исполнено</t>
  </si>
  <si>
    <t>План год</t>
  </si>
  <si>
    <t>Код бюджетной классификации Российской Федерации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</si>
  <si>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</si>
  <si>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</si>
  <si>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</si>
  <si>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</si>
  <si>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 xml:space="preserve">Налог на доходы физических лиц </t>
  </si>
  <si>
    <t>000 1 01 02000 01 0000 110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</si>
  <si>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</si>
  <si>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</si>
  <si>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</si>
  <si>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</si>
  <si>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</si>
  <si>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</si>
  <si>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</si>
  <si>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</si>
  <si>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Единый налог на вмененный доход для отдельных видов деятельности</t>
  </si>
  <si>
    <t>000 1 05 02000 02 0000 110</t>
  </si>
  <si>
    <t xml:space="preserve">Единый сельскохозяйственный налог 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</si>
  <si>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</si>
  <si>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</si>
  <si>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</si>
  <si>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</si>
  <si>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</si>
  <si>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</si>
  <si>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</si>
  <si>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</si>
  <si>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</si>
  <si>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</si>
  <si>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</si>
  <si>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</si>
  <si>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</si>
  <si>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</si>
  <si>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</si>
  <si>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ОКАЗАНИЯ ПЛАТНЫХ УСЛУГ (РАБОТ) И КОМПЕНСАЦИИ ЗАТРАТ ГОСУДАРСТВА</t>
  </si>
  <si>
    <t>000 1 13 00000 00 0000 000</t>
  </si>
  <si>
    <t xml:space="preserve">Доходы от оказания платных услуг (работ) </t>
  </si>
  <si>
    <t>000 113 01000 00 0000 130</t>
  </si>
  <si>
    <t>Доходы от компенсации затрат государства</t>
  </si>
  <si>
    <t>000 113 02000 00 0000 130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</si>
  <si>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</si>
  <si>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</si>
  <si>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 государственной и муниципальной собственности</t>
  </si>
  <si>
    <t>000 1 14 06000 00 0000 000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</si>
  <si>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</si>
  <si>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</si>
  <si>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</si>
  <si>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</si>
  <si>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Платежи в целях возмещения причиненного ущерба (убытков)</t>
  </si>
  <si>
    <t>000 1 16 10000 00 0000 140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</si>
  <si>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</si>
  <si>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</si>
  <si>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</si>
  <si>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</si>
  <si>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 xml:space="preserve">Прочие неналоговые доходы </t>
  </si>
  <si>
    <t>000 1 17 05000 00 0000 180</t>
  </si>
  <si>
    <t>БЕЗВОЗМЕЗДНЫЕ ПОСТУПЛЕНИЯ</t>
  </si>
  <si>
    <t>000 2 00 00000 00 0000 000</t>
  </si>
  <si>
    <t>БЕЗВОЗМЕЗДНЫЕ ПОСТУПЛЕНИЯ ИЗ ДРУГИХ БЮДЖЕТОВ БЮДЖЕТНОЙ СИСТЕМЫ РФ</t>
  </si>
  <si>
    <t>000 2 02 00000 00 0000 000</t>
  </si>
  <si>
    <t>ДОТАЦИИИ БЮДЖЕТАМ БЮДЖЕТНОЙ СИСТЕМЫ РФ</t>
  </si>
  <si>
    <t>000 2 02 10000 00 0000 150</t>
  </si>
  <si>
    <t>Дотации бюджетам на выравнивание бюджетной обеспеченности</t>
  </si>
  <si>
    <t>000 2 02 15001 00 0000 150</t>
  </si>
  <si>
    <t>Дотации бюджетам на поддержку мер  по обеспечению сбалансированности  бюджетов</t>
  </si>
  <si>
    <t>000 2 02 15002 00 0000 150</t>
  </si>
  <si>
    <t>СУБСИДИИ БЮДЖЕТАМ БЮДЖЕТНОЙ СИСТЕМЫ РФ (межбюджетные субсидии)</t>
  </si>
  <si>
    <t>000 2 02 20000 00 0000 150</t>
  </si>
  <si>
    <t>Субсидии бюджетам муниципальных районов на реализацию мероприятий по обеспечению жильем молодых семей</t>
  </si>
  <si>
    <t>000 202 25497 00 0000 150</t>
  </si>
  <si>
    <t>Субсидия бюджетам муниципальных районов на поддержку отрасли культуры</t>
  </si>
  <si>
    <t>000 202 25519 00 0000 150</t>
  </si>
  <si>
    <t>Прочие субсидии</t>
  </si>
  <si>
    <t>000 2 02 29999 00 0000 150</t>
  </si>
  <si>
    <t>СУБВЕНЦИИ БЮДЖЕТАМ БЮДЖЕТНОЙ СИСТЕМЫ РФ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</si>
  <si>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</si>
  <si>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</si>
  <si>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</si>
  <si>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</si>
  <si>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</si>
  <si>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Прочие субвенции</t>
  </si>
  <si>
    <t>000 2 02 39999 00 0000 150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</si>
  <si>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</si>
  <si>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</si>
  <si>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</si>
  <si>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</si>
  <si>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ВОЗВРАТ ОТСТАКОВ СУБСИДИЙ И СУБВЕНЦИЙ</t>
  </si>
  <si>
    <t>000 2 19 00000 00 0000 000</t>
  </si>
  <si>
    <t>Возврат остатков субсидий и субвенций из бюджетов муниципальных районов</t>
  </si>
  <si>
    <t>000 2 19 60010 05 0000 150</t>
  </si>
  <si>
    <t>ИТОГО ДОХОДОВ</t>
  </si>
  <si>
    <t>000 1 16 01000 00 0000 140</t>
  </si>
  <si>
    <t>Административные штрафы, установленные Кодексом Российской Федерации об административных правонарушениях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</si>
  <si>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</si>
  <si>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000 202 25304 00 0000 150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</si>
  <si>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</si>
  <si>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</si>
  <si>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Субсидии на реализацию мероприятий по модернизации школьных систем образования</t>
  </si>
  <si>
    <t>000 202 25750 00 0000 150</t>
  </si>
  <si>
    <t>Субсидии бюджетам муниципальных районов на софинансирование создания и (или) модернизации инфраструктуры в сфере культуры региональной (муниципальной) собственности</t>
  </si>
  <si>
    <t>000 202 27110 00 0000 150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</si>
  <si>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</si>
  <si>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</si>
  <si>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поддержку отрасли культуры</t>
  </si>
  <si>
    <t>000 2 02 45519 00 0000 150</t>
  </si>
  <si>
    <t>Инициативные платежи, зачисляемые в бюджеты муниципальных районов</t>
  </si>
  <si>
    <t>000 1 17 15000 00 0000 180</t>
  </si>
  <si>
    <t>Прочие межбюджетные трансферты, передаваемые бюджетам</t>
  </si>
  <si>
    <t>000 2 02 49999 00 0000 150</t>
  </si>
  <si>
    <t xml:space="preserve">Отчет об исполнении доходов бюджета                                                                                                                                 Черемховского районного муниципального образования за 1 полугодие 2025 года 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</si>
  <si>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</si>
  <si>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</si>
  <si>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Единая субвенция бюджетам муниципальных районов из бюджета субъекта Российской Федерации</t>
  </si>
  <si>
    <t>000 2 02 35900 00 0000 150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</si>
  <si>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</si>
  <si>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000 2 02 45050 00 0000 150</t>
  </si>
  <si>
    <t>Код</t>
  </si>
  <si>
    <t>План год, тыс. руб.</t>
  </si>
  <si>
    <t>Исполнено, тыс. руб.</t>
  </si>
  <si>
    <t>целевой статьи</t>
  </si>
  <si>
    <t>вида расходов</t>
  </si>
  <si>
    <t>раздела, подраздела</t>
  </si>
  <si>
    <t xml:space="preserve">Муниципальная программа "Развитие образования Черемховского района" </t>
  </si>
  <si>
    <t>6100000000</t>
  </si>
  <si>
    <t/>
  </si>
  <si>
    <t xml:space="preserve">Подпрограмма "Развитие дошкольного, общего и дополнительного образования" </t>
  </si>
  <si>
    <t>6110000000</t>
  </si>
  <si>
    <t>Основное мероприятие: Повышение эффективности дошкольного образования</t>
  </si>
  <si>
    <t>6110100000</t>
  </si>
  <si>
    <t>Обеспечение противопожарных мероприятий в образовательных организациях</t>
  </si>
  <si>
    <t>6110120001</t>
  </si>
  <si>
    <t>Закупка товаров, работ и услуг для государственных (муниципальных) нужд</t>
  </si>
  <si>
    <t>200</t>
  </si>
  <si>
    <t>Дошкольное образование</t>
  </si>
  <si>
    <t>Проведение санитарно-эпидемиологических мероприятий</t>
  </si>
  <si>
    <t>6110120003</t>
  </si>
  <si>
    <t>Профессиональная подготовка и повышение квалификации кадров</t>
  </si>
  <si>
    <t>6110120100</t>
  </si>
  <si>
    <t>Профессиональная подготовка, переподготовка и повышение квалификации</t>
  </si>
  <si>
    <t>Обеспечение деятельности муниципальных учреждений</t>
  </si>
  <si>
    <t>6110120290</t>
  </si>
  <si>
    <t>Иные бюджетные ассигнования</t>
  </si>
  <si>
    <t>800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</si>
  <si>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</si>
  <si>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6110173010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</si>
  <si>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</si>
  <si>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</si>
  <si>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</si>
  <si>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</si>
  <si>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Реализация мероприятий перечня проектов народных инициатив</t>
  </si>
  <si>
    <t>61101S2370</t>
  </si>
  <si>
    <t>Основное мероприятие: Повышение эффективности общего образования</t>
  </si>
  <si>
    <t>6110200000</t>
  </si>
  <si>
    <t>6110220001</t>
  </si>
  <si>
    <t>Общее образование</t>
  </si>
  <si>
    <t>Капитальный ремонт учреждений образования, культуры</t>
  </si>
  <si>
    <t>6110220002</t>
  </si>
  <si>
    <t>6110220003</t>
  </si>
  <si>
    <t>Обеспечение безопасности ежедневного подвоза обучающихся к месту обучения и обратно</t>
  </si>
  <si>
    <t>6110220004</t>
  </si>
  <si>
    <t>Обеспечение занятости несовершеннолетних граждан в возрасте от 14 до 18 лет</t>
  </si>
  <si>
    <t>6110220005</t>
  </si>
  <si>
    <t>Комплектование учебных фондов школьных библиотек</t>
  </si>
  <si>
    <t>6110220006</t>
  </si>
  <si>
    <t xml:space="preserve">Обеспечение оборудованием пунктов проведения экзаменов </t>
  </si>
  <si>
    <t>6110220007</t>
  </si>
  <si>
    <t>6110220100</t>
  </si>
  <si>
    <t>6110220290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</si>
  <si>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</si>
  <si>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6110273020</t>
  </si>
  <si>
    <t>Осуществление отдельных областных государственных полномочий по обеспечению бесплатным питанием отдельных категорий обучающихся</t>
  </si>
  <si>
    <t>6110273050</t>
  </si>
  <si>
    <t>Охрана семьи и детства</t>
  </si>
  <si>
    <t>Осуществление областных государственных полномочий по обеспечению бесплатным двухразовым питанием детей-инвалидов</t>
  </si>
  <si>
    <t>6110273180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</si>
  <si>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</si>
  <si>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61102L3041</t>
  </si>
  <si>
    <t>Мероприятия по капитальному ремонту образовательных организаций</t>
  </si>
  <si>
    <t>61102S2050</t>
  </si>
  <si>
    <t>61102S2370</t>
  </si>
  <si>
    <t>Реализация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образовательными организациями в Иркутской области</t>
  </si>
  <si>
    <t>61102S2928</t>
  </si>
  <si>
    <t>Обеспечение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</t>
  </si>
  <si>
    <t>61102S2976</t>
  </si>
  <si>
    <t>Основное мероприятие: Развитие системы дополнительного образования</t>
  </si>
  <si>
    <t>6110300000</t>
  </si>
  <si>
    <t>6110320001</t>
  </si>
  <si>
    <t>Дополнительное образование детей</t>
  </si>
  <si>
    <t>6110320100</t>
  </si>
  <si>
    <t>6110320290</t>
  </si>
  <si>
    <t>61103S2370</t>
  </si>
  <si>
    <t>Приобретение спортивного оборудования и инвентаря для оснащения муниципальных организаций, осуществляющих деятельность в сфере физической культуры и спорта</t>
  </si>
  <si>
    <t>61103S2850</t>
  </si>
  <si>
    <t>Региональный проект «Всё лучшее детям»</t>
  </si>
  <si>
    <t>611Ю400000</t>
  </si>
  <si>
    <t>Оснащение предметных кабинетов общеобразовательных организаций средствами обучения и воспитания</t>
  </si>
  <si>
    <t>611Ю455591</t>
  </si>
  <si>
    <t>Реализация мероприятий по модернизации школьных систем образования (объекты капитального ремонта, по которым решение о предоставлении субсидии принято до отчетного финансового года)</t>
  </si>
  <si>
    <t>611Ю457501</t>
  </si>
  <si>
    <t>Региональный проект «Педагоги и наставники»</t>
  </si>
  <si>
    <t>611Ю600000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</si>
  <si>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</t>
  </si>
  <si>
    <t>611Ю650501</t>
  </si>
  <si>
    <t>Другие вопросы в области образования</t>
  </si>
  <si>
    <t>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</si>
  <si>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611Ю653031</t>
  </si>
  <si>
    <t xml:space="preserve">Подпрограмма "Обеспечение реализации муниципальной программы и прочие мероприятия в области образования" </t>
  </si>
  <si>
    <t>6120000000</t>
  </si>
  <si>
    <t>Основное мероприятие: Муниципальное управление в сфере образования</t>
  </si>
  <si>
    <t>6120100000</t>
  </si>
  <si>
    <t>6120120100</t>
  </si>
  <si>
    <t>Расходы на обеспечение функций органов местного самоуправления</t>
  </si>
  <si>
    <t>6120120190</t>
  </si>
  <si>
    <t>6120120290</t>
  </si>
  <si>
    <t>Основное мероприятие: Профилактика суицидальных попыток среди несовершеннолетних</t>
  </si>
  <si>
    <t>6120200000</t>
  </si>
  <si>
    <t>Реализация направлений расходов основного мероприятия  подпрограммы муниципальной программы, а также непрограммных направлений расходов органов местного самоуправления</t>
  </si>
  <si>
    <t>6120229999</t>
  </si>
  <si>
    <t>Основное мероприятие: Обеспечение проведения муниципальных и региональных мероприятий в сфере образования</t>
  </si>
  <si>
    <t>6120300000</t>
  </si>
  <si>
    <t>6120329999</t>
  </si>
  <si>
    <t>Основное мероприятие: Развитие системы отдыха и оздоровления</t>
  </si>
  <si>
    <t>6120400000</t>
  </si>
  <si>
    <t>6120420003</t>
  </si>
  <si>
    <t>Организация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</si>
  <si>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61204S2080</t>
  </si>
  <si>
    <t>Основное мероприятие: Реализация инициативных проектов Черемховского районного муниципального образования</t>
  </si>
  <si>
    <t>6120600000</t>
  </si>
  <si>
    <t>Финансовая поддержка реализации инициативных проектов (Реализация инициативного проекта "Мхатик-дошколенок")</t>
  </si>
  <si>
    <t>61206S2381</t>
  </si>
  <si>
    <t>Финансовая поддержка реализации инициативных проектов (Реализация инициативного проекта "Перспектива Движения Первых")</t>
  </si>
  <si>
    <t>61206S2382</t>
  </si>
  <si>
    <t>Финансовая поддержка реализации инициативных проектов (Реализация инициативного проекта "Семейный очаг")</t>
  </si>
  <si>
    <t>61206S2383</t>
  </si>
  <si>
    <t>Финансовая поддержка реализации инициативных проектов (Реализация инициативного проекта "ИГРОГРАД")</t>
  </si>
  <si>
    <t>61206S2384</t>
  </si>
  <si>
    <t>Финансовая поддержка реализации инициативных проектов (Реализация инициативного проекта "Центр детских инициатив")</t>
  </si>
  <si>
    <t>61206S2385</t>
  </si>
  <si>
    <t>Основное мероприятие: Содействие в кадровом обеспечении учреждений образования Черемховского районного муниципального образования</t>
  </si>
  <si>
    <t>6120700000</t>
  </si>
  <si>
    <t>Выплата стипендии студентам по целевому обучению</t>
  </si>
  <si>
    <t>6120720348</t>
  </si>
  <si>
    <t>612Ю600000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</si>
  <si>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</si>
  <si>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612Ю651791</t>
  </si>
  <si>
    <t xml:space="preserve">Муниципальная программа "Сохранение и развитие культуры в Черемховском районном муниципальном образовании " </t>
  </si>
  <si>
    <t>6200000000</t>
  </si>
  <si>
    <t xml:space="preserve">Подпрограмма "Укрепление единого культурного пространства на территории Черемховского районного муниципального образования" </t>
  </si>
  <si>
    <t>6210000000</t>
  </si>
  <si>
    <t>Основное мероприятие: Музейное дело</t>
  </si>
  <si>
    <t>6210100000</t>
  </si>
  <si>
    <t>6210120100</t>
  </si>
  <si>
    <t>6210120290</t>
  </si>
  <si>
    <t>Культура</t>
  </si>
  <si>
    <t>Финансовая поддержка реализации инициативных проектов (Реализация инициативного проекта "Резной палисад")</t>
  </si>
  <si>
    <t>62101S2387</t>
  </si>
  <si>
    <t>Основное мероприятие: Организация библиотечного обслуживания</t>
  </si>
  <si>
    <t>6210200000</t>
  </si>
  <si>
    <t>6210220290</t>
  </si>
  <si>
    <t>Государственная поддержка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</si>
  <si>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62102L519A</t>
  </si>
  <si>
    <t>Основное мероприятие: Развитие культурно-досуговой деятельности</t>
  </si>
  <si>
    <t>6210300000</t>
  </si>
  <si>
    <t>Повышение объема, качества и доступности культурно-досуговых мероприятий, сохранение традиций и развитие культурного туризма</t>
  </si>
  <si>
    <t>6210320009</t>
  </si>
  <si>
    <t>6210320100</t>
  </si>
  <si>
    <t>6210320290</t>
  </si>
  <si>
    <t>Государственная поддержка лучших сельских учреждений культуры</t>
  </si>
  <si>
    <t>62103L519Б</t>
  </si>
  <si>
    <t>Государственная поддержка лучших работников сельских учреждений культуры</t>
  </si>
  <si>
    <t>62103L519В</t>
  </si>
  <si>
    <t>62103S2370</t>
  </si>
  <si>
    <t>Финансовая поддержка реализации инициативных проектов (Реализация инициативного проекта "Живи ярко")</t>
  </si>
  <si>
    <t>62103S2386</t>
  </si>
  <si>
    <t>Обеспечение развития и укрепления материально - технической базы домов культуры в населенных пунктах с числом жителей до 50 тысяч человек</t>
  </si>
  <si>
    <t>62103S2907</t>
  </si>
  <si>
    <t>Основное мероприятие: Организация дополнительного образования детей в области искусств</t>
  </si>
  <si>
    <t>6210400000</t>
  </si>
  <si>
    <t>Поддержка одаренных детей и талантливой молодежи</t>
  </si>
  <si>
    <t>6210420010</t>
  </si>
  <si>
    <t>6210420100</t>
  </si>
  <si>
    <t>6210420290</t>
  </si>
  <si>
    <t>Подпрограмма "Обеспечение реализации муниципальной программы и прочие мероприятия в области культуры"</t>
  </si>
  <si>
    <t>6220000000</t>
  </si>
  <si>
    <t>Основное мероприятие: Муниципальное управление в сфере культуры</t>
  </si>
  <si>
    <t>6220100000</t>
  </si>
  <si>
    <t>Обеспечение функций органов местного самоуправления</t>
  </si>
  <si>
    <t>6220120190</t>
  </si>
  <si>
    <t>Другие вопросы в области культуры, кинематографии</t>
  </si>
  <si>
    <t xml:space="preserve">Муниципальная программа "Жилищно-коммунальный комплекс и развитие инфраструктуры в Черемховском районном муниципальном образовании" </t>
  </si>
  <si>
    <t>6300000000</t>
  </si>
  <si>
    <t xml:space="preserve">Подпрограмма "Устойчивое развитие сельских территорий Черемховского районного муниципального образования" </t>
  </si>
  <si>
    <t>6310000000</t>
  </si>
  <si>
    <t>Основное мероприятие: Комплексное обустройство населенных пунктов объектами социальной и инженерной инфраструктуры</t>
  </si>
  <si>
    <t>6310100000</t>
  </si>
  <si>
    <t>Мероприятия по капитальному ремонту объектов муниципальной собственности в сфере культуры</t>
  </si>
  <si>
    <t>63101S2120</t>
  </si>
  <si>
    <t>Другие общегосударственные вопросы</t>
  </si>
  <si>
    <t>Создание и (или) модернизация инфраструктуры в сфере культуры муниципальной собственности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</si>
  <si>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63101А1101</t>
  </si>
  <si>
    <t>Капитальные вложения в объекты государственной (муниципальной) собственности</t>
  </si>
  <si>
    <t>400</t>
  </si>
  <si>
    <t>Основное мероприятие: Поощрение лучших работающих в агропромышленном комплексе трудовых коллективов и передовых работников за высокие производственные показатели</t>
  </si>
  <si>
    <t>6310200000</t>
  </si>
  <si>
    <t>Проведение районного трудового соревнования (конкурса) в сфере агропромышленного комплекса</t>
  </si>
  <si>
    <t>6310220011</t>
  </si>
  <si>
    <t>Основное мероприятие: Поощрение общественных инициатив для активизации деятельности территориального общественного самоуправления</t>
  </si>
  <si>
    <t>6310300000</t>
  </si>
  <si>
    <t>Проведение конкурса "Лучший проект территориального общественного самоуправления на территории Черемховского районного муниципального образования"</t>
  </si>
  <si>
    <t>6310320069</t>
  </si>
  <si>
    <t xml:space="preserve">Подпрограмма "Охрана окружающей среды на территории Черемховского районного муниципального образования" </t>
  </si>
  <si>
    <t>6320000000</t>
  </si>
  <si>
    <t>Основное мероприятие: Снижение негативного влияния отходов на состояние окружающей среды</t>
  </si>
  <si>
    <t>6320200000</t>
  </si>
  <si>
    <t>Мероприятия по сбору, транспортированию и утилизации (захоронение) твердых коммунальных отходов с несанкционированных мест размещения отходов</t>
  </si>
  <si>
    <t>6320220012</t>
  </si>
  <si>
    <t>Другие вопросы в области охраны окружающей среды</t>
  </si>
  <si>
    <t>Предоставление иных межбюджетных трансфертов, передаваемых для осуществления части полномочий по участию в организации деятельности по накоплению (в том числе раздельному накоплению) и транспортированию твердых коммунальных отходов</t>
  </si>
  <si>
    <t>6320224008</t>
  </si>
  <si>
    <t>Межбюджетные трансферты</t>
  </si>
  <si>
    <t>500</t>
  </si>
  <si>
    <t xml:space="preserve">Основное мероприятие: Осуществление отдельных областных государственных полномочий </t>
  </si>
  <si>
    <t>6320300000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</si>
  <si>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</t>
  </si>
  <si>
    <t>6320373120</t>
  </si>
  <si>
    <t>Другие вопросы в области жилищно-коммунального хозяйства</t>
  </si>
  <si>
    <t>Сельское хозяйство и рыболовство</t>
  </si>
  <si>
    <t>Основное мероприятие: Осуществление мероприятий по предотвращению негативного воздействия вод</t>
  </si>
  <si>
    <t>6320500000</t>
  </si>
  <si>
    <t>Организация деятельности по определению соответствия гидротехнических сооружений критериям безопасности</t>
  </si>
  <si>
    <t>6320520112</t>
  </si>
  <si>
    <t>Водное хозяйство</t>
  </si>
  <si>
    <t>Разработка и утверждение санитарно-защитных зон объектов водоснабжения</t>
  </si>
  <si>
    <t>6320524009</t>
  </si>
  <si>
    <t>Коммунальное хозяйство</t>
  </si>
  <si>
    <t xml:space="preserve">Подпрограмма "Энергосбережение и повышение энергетической эффективности на территории Черемховского районного муниципального образования" </t>
  </si>
  <si>
    <t>6330000000</t>
  </si>
  <si>
    <t>Основное мероприятие: Содействие в реализации мероприятий в области энергосбережения и повышения энергетической эффективности</t>
  </si>
  <si>
    <t>6330100000</t>
  </si>
  <si>
    <t>6330129999</t>
  </si>
  <si>
    <t xml:space="preserve">Подпрограмма "Обеспечение реализации муниципальной программы и прочие мероприятия в области жилищно-коммунального хозяйства" </t>
  </si>
  <si>
    <t>6340000000</t>
  </si>
  <si>
    <t>Основное мероприятие: Муниципальное управление в области жилищно-коммунального хозяйства</t>
  </si>
  <si>
    <t>6340100000</t>
  </si>
  <si>
    <t>6340120190</t>
  </si>
  <si>
    <t>Основное мероприятие: Финансовое обеспечение деятельности МКУ "Проект-сметСервис"</t>
  </si>
  <si>
    <t>6340400000</t>
  </si>
  <si>
    <t>6340420290</t>
  </si>
  <si>
    <t>Основное мероприятие: Реализация полномочий органов местного самоуправления в отношении имущества, находящегося в муниципальной собственности</t>
  </si>
  <si>
    <t>6340500000</t>
  </si>
  <si>
    <t>Осуществление мероприятий,связанных с эксплуатацией и содержанием имущества, находящегося в муниципальной собственности</t>
  </si>
  <si>
    <t>6340520119</t>
  </si>
  <si>
    <t>Подпрограмма "Развитие жилищно-коммунального хозяйства на территории Черемховского районного муниципального образования"</t>
  </si>
  <si>
    <t>6360000000</t>
  </si>
  <si>
    <t>Основное мероприятие: Модернизация, строительство, реконструкция, ремонт и содержание объектов теплоснабжения</t>
  </si>
  <si>
    <t>6360100000</t>
  </si>
  <si>
    <t>Замена котельного и котельно-вспомогательного оборудования</t>
  </si>
  <si>
    <t>6360124001</t>
  </si>
  <si>
    <t>Основное мероприятие: Модернизация, строительство, реконструкция, ремонт и содержание объектов водоснабжения и водоотведения</t>
  </si>
  <si>
    <t>6360200000</t>
  </si>
  <si>
    <t>Текущий и капитальный ремонт объектов и сетей водоснабжения и водоотведения</t>
  </si>
  <si>
    <t>6360224002</t>
  </si>
  <si>
    <t>Реализация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</si>
  <si>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63602S2200</t>
  </si>
  <si>
    <t>Основное мероприятие: Реализация иных полномочий в сфере электро-, тепло-, газо- и водоснабжения, водоотведения</t>
  </si>
  <si>
    <t>6360300000</t>
  </si>
  <si>
    <t>Предоставление иных межбюджетных трансфертов, передаваемых на исполнение части полномочий по организации в границах поселения электро-, тепло-, газо- и водоснабжения населения, водоотведения, снабжения населения топливом</t>
  </si>
  <si>
    <t>6360324006</t>
  </si>
  <si>
    <t xml:space="preserve">Муниципальная программа "Управление муниципальными финансами Черемховского районного муниципального образования" </t>
  </si>
  <si>
    <t>6400000000</t>
  </si>
  <si>
    <t xml:space="preserve">Подпрограмма "Управление муниципальными финансами Черемховского районного муниципального образования, организация составления, исполнения и контроля за исполнением районного бюджета" </t>
  </si>
  <si>
    <t>6410000000</t>
  </si>
  <si>
    <t>Основное мероприятие: Обеспечение эффективного управления муниципальными финансами, организация составления, исполнения и контроля за исполнением районного бюджета, реализация возложенных на финансовое управление бюджетных полномочий</t>
  </si>
  <si>
    <t>6410100000</t>
  </si>
  <si>
    <t>6410120100</t>
  </si>
  <si>
    <t>6410120190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</si>
  <si>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</si>
  <si>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6410120290</t>
  </si>
  <si>
    <t>Осуществление областных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области, бюджетам поселений за счет средств областного бюджета</t>
  </si>
  <si>
    <t>6410173200</t>
  </si>
  <si>
    <t>Основное мероприятие: Управление муниципальным долгом</t>
  </si>
  <si>
    <t>6410200000</t>
  </si>
  <si>
    <t>Обслуживание муниципального долга</t>
  </si>
  <si>
    <t>6410220013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</si>
  <si>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</si>
  <si>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</si>
  <si>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</si>
  <si>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 xml:space="preserve">Подпрограмма "Создание условий для эффективного и ответственного управления муниципальными финансами, повышение устойчивости бюджетов поселений Черемховского района" </t>
  </si>
  <si>
    <t>6420000000</t>
  </si>
  <si>
    <t>Основное мероприятие: Повышение финансовой устойчивости бюджетов поселений Черемховского района</t>
  </si>
  <si>
    <t>6420100000</t>
  </si>
  <si>
    <t>Выравнивание уровня бюджетной обеспеченности поселений</t>
  </si>
  <si>
    <t>6420120014</t>
  </si>
  <si>
    <t>Дотации на выравнивание бюджетной обеспеченности субъектов Российской Федерации и муниципальных образований</t>
  </si>
  <si>
    <t>Предоставление иных межбюджетных трансфертов бюджетам поселений на поддержку мер по обеспечению сбалансированности местных бюджетов</t>
  </si>
  <si>
    <t>6420120015</t>
  </si>
  <si>
    <t>Прочие межбюджетные трансферты общего характера</t>
  </si>
  <si>
    <t>6420173200</t>
  </si>
  <si>
    <t xml:space="preserve">Муниципальная программа "Управление муниципальным имуществом Черемховского районного муниципального образования" </t>
  </si>
  <si>
    <t>6500000000</t>
  </si>
  <si>
    <t>Подпрограмма "Совершенствование качества управления муниципальным имуществом и земельными ресурсами в Черемховском районном муниципальном образовании"</t>
  </si>
  <si>
    <t>6510000000</t>
  </si>
  <si>
    <t>Основное мероприятие: Реализация функций по управлению и распоряжению муниципальным имуществом</t>
  </si>
  <si>
    <t>6510100000</t>
  </si>
  <si>
    <t>Инвентаризация объектов недвижимости и земельных участков</t>
  </si>
  <si>
    <t>6510120016</t>
  </si>
  <si>
    <t>Определение рыночной стоимости муниципального имущества</t>
  </si>
  <si>
    <t>6510120017</t>
  </si>
  <si>
    <t>Формирование земельных участков, государственная собственность на которые не разграничена (межевание, установление границ на местности)</t>
  </si>
  <si>
    <t>6510120018</t>
  </si>
  <si>
    <t>Другие вопросы в области национальной экономики</t>
  </si>
  <si>
    <t>Содержание муниципального имущества</t>
  </si>
  <si>
    <t>6510120019</t>
  </si>
  <si>
    <t>Взносы на капитальный ремонт общего имущества в многоквартирных домах</t>
  </si>
  <si>
    <t>6510120020</t>
  </si>
  <si>
    <t>Жилищное хозяйство</t>
  </si>
  <si>
    <t>Проведение комплексных кадастровых работ</t>
  </si>
  <si>
    <t>65101S2854</t>
  </si>
  <si>
    <t>Подпрограмма "Обеспечение деятельности муниципальных бюджетных и казенных учреждений, муниципальных унитарных предприятий Черемховского районного муниципального образования"</t>
  </si>
  <si>
    <t>6520000000</t>
  </si>
  <si>
    <t>Основное мероприятие: Финансовое обеспечение муниципального задания на оказание муниципальных услуг (выполнение работ) муниципальными бюджетными учреждениями</t>
  </si>
  <si>
    <t>6520100000</t>
  </si>
  <si>
    <t>Финансовое обеспечение муниципального задания МБУ "Автоцентр"</t>
  </si>
  <si>
    <t>6520120021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</si>
  <si>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</si>
  <si>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</si>
  <si>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мероприятие: Финансовое обеспечение деятельности МКУ ЧРМО "Газета "Мое село, край Черемховский"</t>
  </si>
  <si>
    <t>6520300000</t>
  </si>
  <si>
    <t>6520320290</t>
  </si>
  <si>
    <t>Периодическая печать и издательства</t>
  </si>
  <si>
    <t>Подпрограмма "Осуществление полномочий Комитета по управлению муниципальным имуществом Черемховского районного муниципального образования"</t>
  </si>
  <si>
    <t>6530000000</t>
  </si>
  <si>
    <t>Основное мероприятие: Управление муниципальной собственностью</t>
  </si>
  <si>
    <t>6530100000</t>
  </si>
  <si>
    <t>6530120100</t>
  </si>
  <si>
    <t>6530120190</t>
  </si>
  <si>
    <t xml:space="preserve">Муниципальная программа "Муниципальное управление в Черемховском районном муниципальном образовании" </t>
  </si>
  <si>
    <t>6600000000</t>
  </si>
  <si>
    <t>Подпрограмма "Развитие системы управления муниципальным образованием"</t>
  </si>
  <si>
    <t>6610000000</t>
  </si>
  <si>
    <t>Основное мероприятие: Определение потребности и организация обучения, подготовки и повышения квалификации муниципальных служащих и работников</t>
  </si>
  <si>
    <t>6610100000</t>
  </si>
  <si>
    <t>Обучение в сфере контрактной системы с целью повышения эффективности противодействия коррупции</t>
  </si>
  <si>
    <t>6610120024</t>
  </si>
  <si>
    <t>Обучение по программам дополнительного профессионального образования муниципальных служащих и работников</t>
  </si>
  <si>
    <t>6610120025</t>
  </si>
  <si>
    <t>Обучение муниципальных служащих антикоррупционному поведению, знаниям законодательства в области противодействия коррупции</t>
  </si>
  <si>
    <t>6610120026</t>
  </si>
  <si>
    <t>Основное мероприятие: Доплаты к пенсиям, дополнительное пенсионное обеспечение</t>
  </si>
  <si>
    <t>6610200000</t>
  </si>
  <si>
    <t>Выплата пенсии за выслугу лет гражданам, замещавшим должности муниципальной службы в органах местного самоуправления Черемховского районного муниципального образования, ежемесячной доплаты к трудовой пенсии выборным лицам администрации и Думы Черемховского районного муниципального образования</t>
  </si>
  <si>
    <t>6610223490</t>
  </si>
  <si>
    <t>Пенсионное обеспечение</t>
  </si>
  <si>
    <t>Основное мероприятие: Льготы, предоставляемые гражданам, удостоенным звания "Почетный гражданин Черемховского района"</t>
  </si>
  <si>
    <t>6610300000</t>
  </si>
  <si>
    <t>Ежемесячные выплаты в соответствии с Решением Думы Черемховского районного муниципального образования от 27.06.2012 №213 "Об утверждении положения "О Почетном звании Почетный гражданин Черемховского района""</t>
  </si>
  <si>
    <t>6610323500</t>
  </si>
  <si>
    <t>Единовременная денежная выплата лицу, удостоенному звания "Почетный гражданин Черемховского района"</t>
  </si>
  <si>
    <t>6610323600</t>
  </si>
  <si>
    <t>Основное мероприятие: Членские взносы</t>
  </si>
  <si>
    <t>6610400000</t>
  </si>
  <si>
    <t xml:space="preserve"> Ежегодные членские взносы в некоммерческую организацию "Ассоциация муниципальных образований Иркутской области"</t>
  </si>
  <si>
    <t>6610420027</t>
  </si>
  <si>
    <t>Основное мероприятие: Осуществление функций администрации муниципального района</t>
  </si>
  <si>
    <t>6610500000</t>
  </si>
  <si>
    <t>6610520190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</si>
  <si>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</si>
  <si>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мероприятие: Обеспечение деятельности мэра муниципального района</t>
  </si>
  <si>
    <t>6610600000</t>
  </si>
  <si>
    <t>6610620190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</si>
  <si>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</si>
  <si>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мероприятие: Осуществление отдельных государственных полномочий</t>
  </si>
  <si>
    <t>6610700000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</si>
  <si>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</si>
  <si>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6610751200</t>
  </si>
  <si>
    <t>Судебная система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</si>
  <si>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</si>
  <si>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6610773150</t>
  </si>
  <si>
    <t>Осуществление отдельных областных государственных полномочий в сфере труда</t>
  </si>
  <si>
    <t>6610773310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</si>
  <si>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</si>
  <si>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6610773320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</si>
  <si>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</si>
  <si>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6610773330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</si>
  <si>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</si>
  <si>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6610773340</t>
  </si>
  <si>
    <t>Подпрограмма "Развитие предпринимательства"</t>
  </si>
  <si>
    <t>6620000000</t>
  </si>
  <si>
    <t>Основное мероприятие: Оказание административно-организационной поддержки субъектам малого и среднего предпринимательства</t>
  </si>
  <si>
    <t>6620100000</t>
  </si>
  <si>
    <t>Проведение тематических конкурсных мероприятий</t>
  </si>
  <si>
    <t>6620120028</t>
  </si>
  <si>
    <t>Муниципальная программа "Безопасность жизнедеятельности в Черемховском районном муниципальном образовании"</t>
  </si>
  <si>
    <t>6700000000</t>
  </si>
  <si>
    <t>Подпрограмма "Повышение безопасности дорожного движения в Черемховском районном муниципальном образовании"</t>
  </si>
  <si>
    <t>6710000000</t>
  </si>
  <si>
    <t>Основное мероприятие: Обеспечение безопасности участников дорожного движения и развитие сети искусственных сооружений</t>
  </si>
  <si>
    <t>6710100000</t>
  </si>
  <si>
    <t>Приобретение методической литературы и проведение районных мероприятий по предупреждению детского дорожно-транспортного травматизма</t>
  </si>
  <si>
    <t>6710120030</t>
  </si>
  <si>
    <t>Ремонт и содержание автомобильных дорог общего пользования местного значения</t>
  </si>
  <si>
    <t>671019Д001</t>
  </si>
  <si>
    <t>Дорожное хозяйство (дорожные фонды)</t>
  </si>
  <si>
    <t>Предоставление иных межбюджетных трансфертов на обеспечение дорожной деятельности в отношении автомобильных дорог местного значения в границах населенных пунктов поселения и обеспечение безопасности дорожного движения на них</t>
  </si>
  <si>
    <t>671019Д002</t>
  </si>
  <si>
    <t>Государственная экспертиза проектной документации по капитальному ремонту автомобильных дорог общего пользования местного значения</t>
  </si>
  <si>
    <t>671019Д003</t>
  </si>
  <si>
    <t>Финансовая поддержка реализации инициативных проектов (Реализация инициативного проекта "Ремонт дороги деревни Красный Брод")</t>
  </si>
  <si>
    <t>67101S2388</t>
  </si>
  <si>
    <t>Подпрограмма "Улучшение условий и охраны труда в Черемховском районном муниципальном образовании"</t>
  </si>
  <si>
    <t>6720000000</t>
  </si>
  <si>
    <t>Основное мероприятие: Реализация превентивных мер, направленных на улучшение условий труда, снижение уровня производственного травматизма и профессиональной заболеваемости</t>
  </si>
  <si>
    <t>6720100000</t>
  </si>
  <si>
    <t>Проведение конкурсных мероприятий в области охраны труда</t>
  </si>
  <si>
    <t>6720120032</t>
  </si>
  <si>
    <t>Приобретение средств индивидуальной защиты</t>
  </si>
  <si>
    <t>6720120033</t>
  </si>
  <si>
    <t>Подпрограмма "Обеспечение общественной безопасности в Черемховском районном муниципальном образовании"</t>
  </si>
  <si>
    <t>6730000000</t>
  </si>
  <si>
    <t>Основное мероприятие: Мероприятия по профилактике правонарушений и повышению уровня безопасности граждан на территории Черемховского района</t>
  </si>
  <si>
    <t>6730100000</t>
  </si>
  <si>
    <t>Разработка и распространение среди населения агитационных материалов, посвященных профилактике правонарушений</t>
  </si>
  <si>
    <t>6730120034</t>
  </si>
  <si>
    <t>Противодействие терроризму и экстремизму посредством распространения среди населения агитационных материалов</t>
  </si>
  <si>
    <t>6730120035</t>
  </si>
  <si>
    <t>Стимулирование работы участковых уполномоченных полиции по профилактике и предупреждению правонарушений в рамках проводимого МО МВД России «Черемховский» конкурса «Лучший участковый уполномоченный полиции»</t>
  </si>
  <si>
    <t>6730120036</t>
  </si>
  <si>
    <t>Проведение конкурсных мероприятий, направленных на профилактику правонарушений и повышение уровня безопасности граждан</t>
  </si>
  <si>
    <t>6730120136</t>
  </si>
  <si>
    <t>Межведомственная профилактическая комплексная акция, направленная на профилактику безнадзорности и правонарушений несовершеннолетних "Акцент на главном"</t>
  </si>
  <si>
    <t>6730120236</t>
  </si>
  <si>
    <t>Основное мероприятие: Расходы на обеспечение деятельности Муниципального казенного учреждения "Единая дежурно-диспетчерская служба Черемховского района"</t>
  </si>
  <si>
    <t>6730200000</t>
  </si>
  <si>
    <t>6730220100</t>
  </si>
  <si>
    <t>6730220290</t>
  </si>
  <si>
    <t>Другие вопросы в области национальной безопасности и правоохранительной деятельности</t>
  </si>
  <si>
    <t>Основное мероприятие: Организация системы оповещения населения о чрезвычайных ситуациях</t>
  </si>
  <si>
    <t>6730300000</t>
  </si>
  <si>
    <t>67303S2370</t>
  </si>
  <si>
    <t>Подпрограмма "Реализация государственной Национальной политики в Черемховском районном муниципальном образовании"</t>
  </si>
  <si>
    <t>6740000000</t>
  </si>
  <si>
    <t>Основное мероприятие: Проведение мероприятий, направленных на формирование гражданского самосознания, патриотизма и солидарности народов, укрепление единства наций, проживающих на территории Черемховского района</t>
  </si>
  <si>
    <t>6740100000</t>
  </si>
  <si>
    <t>Мероприятия, посвященные Дню народного единства (4 ноября)</t>
  </si>
  <si>
    <t>6740120072</t>
  </si>
  <si>
    <t>Основное мероприятие: Проведение мероприятий, направленных на сохранение традиций и культурных ценностей коренных народов Сибири</t>
  </si>
  <si>
    <t>6740200000</t>
  </si>
  <si>
    <t>Проведение культурно-массовых мероприятий, направленных на укрепление межнациональных отношений</t>
  </si>
  <si>
    <t>6740220073</t>
  </si>
  <si>
    <t>Основное мероприятие: Реализация мер, направленных на формирование у граждан толерантного сознания и поведения, противодействие экстремизму, профилактику и предупреждение межэтнических, межконфессиональных конфликтов</t>
  </si>
  <si>
    <t>6740300000</t>
  </si>
  <si>
    <t>Выставки в школьных библиотеках материалов СМИ по вопросам противодействия экстремизму и терроризму на тему "Будущее без терроризма, терроризм без будущего!"</t>
  </si>
  <si>
    <t>6740320075</t>
  </si>
  <si>
    <t>Муниципальная программа "Развитие молодежной политики, физической культуры, спорта и туризма в Черемховском районном муниципальном образовании"</t>
  </si>
  <si>
    <t>6800000000</t>
  </si>
  <si>
    <t>Подпрограмма "Молодежная политика в Черемховском районном муниципальном образовании"</t>
  </si>
  <si>
    <t>6810000000</t>
  </si>
  <si>
    <t>Основное мероприятие: Реализация комплекса мероприятий, направленных на становление, развитие молодых граждан, решение молодежных проблем</t>
  </si>
  <si>
    <t>6810100000</t>
  </si>
  <si>
    <t>Организация районных мероприятий, направленных на реализацию экономического, интеллектуального, профессионального и творческого потенциала молодежи</t>
  </si>
  <si>
    <t>6810120037</t>
  </si>
  <si>
    <t>Молодежная политика</t>
  </si>
  <si>
    <t>Подпрограмма "Развитие физической культуры и спорта в Черемховском районном муниципальном образовании"</t>
  </si>
  <si>
    <t>6820000000</t>
  </si>
  <si>
    <t>Основное мероприятие: Проведение спортивных соревнований и физкультурно-массовых мероприятий</t>
  </si>
  <si>
    <t>6820100000</t>
  </si>
  <si>
    <t>Проведение районных спортивных соревнований и физкультурно-массовых мероприятий</t>
  </si>
  <si>
    <t>6820120040</t>
  </si>
  <si>
    <t>Физическая культура</t>
  </si>
  <si>
    <t>Организация и проведение испытаний Всероссийского физкультурно – спортивного комплекса «Готов к труду и обороне» (ГТО) среди населения</t>
  </si>
  <si>
    <t>6820120042</t>
  </si>
  <si>
    <t>Денежное поощрение спортсменов и тренеров Черемховского районного муниципального образования, достигших высоких результатов в сфере физической культуры и спорта</t>
  </si>
  <si>
    <t>6820120242</t>
  </si>
  <si>
    <t>Основное мероприятие: Развитие спортивной инфраструктуры и материально- технической базы</t>
  </si>
  <si>
    <t>6820200000</t>
  </si>
  <si>
    <t>Проведение районного конкурса социально значимых проектов «Черемховский район – территория спорта»</t>
  </si>
  <si>
    <t>6820220043</t>
  </si>
  <si>
    <t>Приобретение спортивного  инвентаря для организации физкультурной и спортивной работы</t>
  </si>
  <si>
    <t>6820220044</t>
  </si>
  <si>
    <t>Подпрограмма "Молодым семьям – доступное жилье"</t>
  </si>
  <si>
    <t>6830000000</t>
  </si>
  <si>
    <t>Основное мероприятие: Поддержка молодых семей и молодых специалистов в решении жилищной проблемы</t>
  </si>
  <si>
    <t>6830100000</t>
  </si>
  <si>
    <t>Реализация мероприятий по обеспечению жильем молодых семей</t>
  </si>
  <si>
    <t>68301L4970</t>
  </si>
  <si>
    <t>Социальное обеспечение населения</t>
  </si>
  <si>
    <t xml:space="preserve">Подпрограмма "Комплексные меры профилактики  злоупотребления наркотическими средствами и психотропными веществами в Черемховском районном муниципальном образовании" </t>
  </si>
  <si>
    <t>6840000000</t>
  </si>
  <si>
    <t>Основное мероприятие: Осуществление комплексных профилактических мероприятий, направленных на улучшение наркоситуации в Черемховском районе</t>
  </si>
  <si>
    <t>6840100000</t>
  </si>
  <si>
    <t>Организация и проведение комплекса мероприятий по профилактике социально негативных явлений</t>
  </si>
  <si>
    <t>6840120046</t>
  </si>
  <si>
    <t>Выявление и уничтожение площадей произрастания наркосодержащих растений</t>
  </si>
  <si>
    <t>6840120146</t>
  </si>
  <si>
    <t>Подпрограмма "Развитие туризма в Черемховском районном муниципальном образовании"</t>
  </si>
  <si>
    <t>6850000000</t>
  </si>
  <si>
    <t>Основное мероприятие: Вовлечение широких слоев населения в мероприятия туристской направленности</t>
  </si>
  <si>
    <t>6850100000</t>
  </si>
  <si>
    <t>Командное первенство рыболовов по подледной ловле рыбы в Черемховском районе</t>
  </si>
  <si>
    <t>6850120066</t>
  </si>
  <si>
    <t>Событийно-туристический фестиваль в Черемховском районе "Сибирский трофей"</t>
  </si>
  <si>
    <t>6850120067</t>
  </si>
  <si>
    <t>Основное мероприятие: Реализация мероприятий, направленных на информирование и обучение граждан о Черемховском районе</t>
  </si>
  <si>
    <t>6850200000</t>
  </si>
  <si>
    <t>Печать и издание наглядно-демонстрационных материалов и рекламной продукции</t>
  </si>
  <si>
    <t>6850220068</t>
  </si>
  <si>
    <t>Муниципальная программа "Здоровье населения в Черемховском районном муниципальном образовании"</t>
  </si>
  <si>
    <t>6900000000</t>
  </si>
  <si>
    <t>Основное мероприятие: Содействие в кадровом обеспечении учреждений здравоохранения в поселениях Черемховского района</t>
  </si>
  <si>
    <t>6900100000</t>
  </si>
  <si>
    <t>Единовременные выплаты молодым специалистам с высшим или средним профессиональным образованием, работающим в медицинских учреждениях Черемховского района</t>
  </si>
  <si>
    <t>6900120047</t>
  </si>
  <si>
    <t>Другие вопросы в области здравоохранения</t>
  </si>
  <si>
    <t>Обеспечение ГСМ  ОГБУЗ ИОКТБ Черемховский филиал для ежеквартальных выездов медицинских работников</t>
  </si>
  <si>
    <t>6900120048</t>
  </si>
  <si>
    <t>Оплата за обучение студентов в средних специальных учебных заведениях</t>
  </si>
  <si>
    <t>6900120147</t>
  </si>
  <si>
    <t>Муниципальная программа "Социальная поддержка населения Черемховского районного муниципального образования"</t>
  </si>
  <si>
    <t>7000000000</t>
  </si>
  <si>
    <t>Подпрограмма "Доступная среда для инвалидов и других маломобильных групп населения в Черемховском районном муниципальном образовании"</t>
  </si>
  <si>
    <t>7010000000</t>
  </si>
  <si>
    <t>Основное мероприятие: Проведение мероприятий по повышению доступности социально значимых объектов и услуг для инвалидов и других маломобильных групп населения Черемховского района</t>
  </si>
  <si>
    <t>7010100000</t>
  </si>
  <si>
    <t>Реализация мероприятий по подготовке учреждений культуры к обслуживанию людей с ограниченными возможностями</t>
  </si>
  <si>
    <t>7010120050</t>
  </si>
  <si>
    <t>Основное мероприятие: Проведение комплекса мероприятий, направленных на создание условий для достижения социальной адаптации и самореализации инвалидов и других маломобильных групп населения Черемховского района</t>
  </si>
  <si>
    <t>7010200000</t>
  </si>
  <si>
    <t>Проведение районных конкурсов, спортивных мероприятий, благотворительных акций</t>
  </si>
  <si>
    <t>7010220052</t>
  </si>
  <si>
    <t>Другие вопросы в области социальной политики</t>
  </si>
  <si>
    <t>Подпрограмма "Поддержка мероприятий, проводимых для пожилых людей на территории Черемховского районного муниципального образования"</t>
  </si>
  <si>
    <t>7020000000</t>
  </si>
  <si>
    <t>Основное мероприятие: Организация досуговых мероприятий, в том числе, приуроченных к праздникам и памятным датам</t>
  </si>
  <si>
    <t>7020100000</t>
  </si>
  <si>
    <t>Проведение мероприятий, посвященных празднованию Дня защитника Отечества</t>
  </si>
  <si>
    <t>7020120054</t>
  </si>
  <si>
    <t>Проведение мероприятий, посвященных празднованию Дня Победы</t>
  </si>
  <si>
    <t>7020120056</t>
  </si>
  <si>
    <t>Проведение мероприятий, посвященных Международному дню пожилых людей</t>
  </si>
  <si>
    <t>7020120057</t>
  </si>
  <si>
    <t>Проведение мероприятий, приуроченных к Декаде инвалидов</t>
  </si>
  <si>
    <t>7020120058</t>
  </si>
  <si>
    <t>Чествование участников ВОВ и ветеранов администрации в юбилейные даты</t>
  </si>
  <si>
    <t>7020120059</t>
  </si>
  <si>
    <t>Чествование тружеников тыла, вдов участников ВОВ, детей войны, ветеранов труда, почетных граждан Черемховского районного муниципального образования в юбилейные даты с 80 лет, а также лиц старше 90 лет ежегодно в дни рождения</t>
  </si>
  <si>
    <t>7020120159</t>
  </si>
  <si>
    <t>Непрограммные расходы</t>
  </si>
  <si>
    <t>8000000000</t>
  </si>
  <si>
    <t>Обеспечение деятельности Думы Черемховского районного муниципального образования</t>
  </si>
  <si>
    <t>8010000000</t>
  </si>
  <si>
    <t>Председатель представительного органа муниципального образования</t>
  </si>
  <si>
    <t>8010100000</t>
  </si>
  <si>
    <t>8010120190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</si>
  <si>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</si>
  <si>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Аппарат управления представительного органа муниципального образования</t>
  </si>
  <si>
    <t>8010200000</t>
  </si>
  <si>
    <t>8010220190</t>
  </si>
  <si>
    <t>Обеспечение деятельности Контрольно-счетной палаты Черемховского районного муниципального образования</t>
  </si>
  <si>
    <t>8020000000</t>
  </si>
  <si>
    <t>Руководитель контрольно-счетной палаты муниципального образования</t>
  </si>
  <si>
    <t>8020100000</t>
  </si>
  <si>
    <t>8020120190</t>
  </si>
  <si>
    <t>Аппарат управления контрольно - счетной палаты муниципального образования</t>
  </si>
  <si>
    <t>8020200000</t>
  </si>
  <si>
    <t>8020220190</t>
  </si>
  <si>
    <t>Осуществление полномочий поселений по внешнему муниципальному финансовому контролю</t>
  </si>
  <si>
    <t>8020220191</t>
  </si>
  <si>
    <t>Резервные фонды местных администраций</t>
  </si>
  <si>
    <t>8040000000</t>
  </si>
  <si>
    <t>Резервный фонд Администрации Черемховского районного муниципального образования</t>
  </si>
  <si>
    <t>8040100000</t>
  </si>
  <si>
    <t>Резервные фонды</t>
  </si>
  <si>
    <t>Мобилизационная подготовка Черемховского районного муниципального образования</t>
  </si>
  <si>
    <t>8050000000</t>
  </si>
  <si>
    <t>Реализация мероприятий, направленных на обеспечение режима секретности и защиты государственной тайны в администрации Черемховского районного муниципального образования</t>
  </si>
  <si>
    <t>8050100000</t>
  </si>
  <si>
    <t>8050129999</t>
  </si>
  <si>
    <t>Мобилизационная подготовка экономики</t>
  </si>
  <si>
    <t>Непрограммные расходы  органов местного самоуправления Черемховского районного муниципального образования</t>
  </si>
  <si>
    <t>8060000000</t>
  </si>
  <si>
    <t xml:space="preserve">Представительские и иные расходы, связанные с представительской деятельностью </t>
  </si>
  <si>
    <t>8060200000</t>
  </si>
  <si>
    <t>Представительские и иные расходы, связанные с представительской деятельностью органов местного самоуправления Черемховского районного муниципального образования</t>
  </si>
  <si>
    <t>8060225000</t>
  </si>
  <si>
    <t>Организация и осуществление мероприятий по гражданской обороне, защите населения и территории муниципального района от чрезвычайных ситуаций природного и техногенного характера</t>
  </si>
  <si>
    <t>8080000000</t>
  </si>
  <si>
    <t>Обеспечение создания, хранения, использования и восполнения резерва материальных ресурсов для ликвидации последствий чрезвычайных ситуаций природного и техногенного характера, а также в целях гражданской обороны</t>
  </si>
  <si>
    <t>8080100000</t>
  </si>
  <si>
    <t>Реализация направлений расходов основного мероприятия подпрограммы муниципальной программы, а также непрограммных направлений расходов органов местного самоуправления</t>
  </si>
  <si>
    <t>8080129999</t>
  </si>
  <si>
    <t>ИТОГО</t>
  </si>
  <si>
    <t>Начальник финансового управления</t>
  </si>
  <si>
    <t>Ю.Н. Гайдук</t>
  </si>
  <si>
    <t>раздела</t>
  </si>
  <si>
    <t>подраздела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</si>
  <si>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</si>
  <si>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</si>
  <si>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</si>
  <si>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</si>
  <si>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</si>
  <si>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</si>
  <si>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</si>
  <si>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</si>
  <si>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</si>
  <si>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</si>
  <si>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</si>
  <si>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</si>
  <si>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</si>
  <si>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</si>
  <si>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ГРБС</t>
  </si>
  <si>
    <t>Отдел по культуре и библиотечному обслуживанию АЧРМО</t>
  </si>
  <si>
    <t>Отдел образования АЧРМО</t>
  </si>
  <si>
    <t>Финансовое управление администрации ЧРМО</t>
  </si>
  <si>
    <t>Комитет по управлению муниципальным имуществом ЧРМО</t>
  </si>
  <si>
    <t>Дума ЧРМО</t>
  </si>
  <si>
    <t>Администрация ЧРМО</t>
  </si>
  <si>
    <t>Управление жилищно-коммунального хозяйства, строительства, транспорта, связи и экологии АЧРМО</t>
  </si>
  <si>
    <t>Контрольно-счетная палата ЧРМО</t>
  </si>
  <si>
    <t>№п/п</t>
  </si>
  <si>
    <t>Наименование городских и сельских поселений</t>
  </si>
  <si>
    <t>План на год, тыс. руб.</t>
  </si>
  <si>
    <t xml:space="preserve">Алехинское </t>
  </si>
  <si>
    <t>Бельское</t>
  </si>
  <si>
    <t xml:space="preserve">Булайское </t>
  </si>
  <si>
    <t xml:space="preserve">Голуметское </t>
  </si>
  <si>
    <t xml:space="preserve">Зерновское </t>
  </si>
  <si>
    <t xml:space="preserve">Каменно-Ангарское </t>
  </si>
  <si>
    <t xml:space="preserve">Лоховское </t>
  </si>
  <si>
    <t>Михайловское</t>
  </si>
  <si>
    <t xml:space="preserve">Нижнеиретское </t>
  </si>
  <si>
    <t>Новогромовское</t>
  </si>
  <si>
    <t xml:space="preserve">Новостроевское </t>
  </si>
  <si>
    <t xml:space="preserve">Онотское </t>
  </si>
  <si>
    <t xml:space="preserve">Парфеновское </t>
  </si>
  <si>
    <t xml:space="preserve">Саянское </t>
  </si>
  <si>
    <t>Тальниковское</t>
  </si>
  <si>
    <t xml:space="preserve">Тунгусское </t>
  </si>
  <si>
    <t>Узколугское</t>
  </si>
  <si>
    <t xml:space="preserve">Черемховское </t>
  </si>
  <si>
    <t xml:space="preserve">Начальник финансового управления </t>
  </si>
  <si>
    <t>Поддержка мер по обеспечению сбалансированности местных бюджетов</t>
  </si>
  <si>
    <t>План на год</t>
  </si>
  <si>
    <t>Наименование</t>
  </si>
  <si>
    <t>Сумма, тыс. руб.</t>
  </si>
  <si>
    <t>1. Размер бюджетных ассигнований резервного фонда</t>
  </si>
  <si>
    <t>Отчет об исполнении бюджета Черемховского районного муниципального образования  
за 1 полугодие 2025 года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</t>
  </si>
  <si>
    <t>Отчет об исполнении бюджетных ассигнований за 1 полугодие 2025 года по разделам и подразделам классификации расходов бюджетов</t>
  </si>
  <si>
    <t>Отчет об исполнении бюджета за 1 полугодие 2025 года по ведомственной структуре расходов бюджета Черемховского районного муниципального образования</t>
  </si>
  <si>
    <t>Отчет об использовании бюджетных ассигнований резервного фонда администрации Черемховского районного муниципального образования за  1 полугодие 2025 года</t>
  </si>
  <si>
    <t>2. Распределение бюджетных ассигнований резервного фонда на 01.07.2025 г.</t>
  </si>
  <si>
    <t>4. Нераспределенный остаток бюджетных ассигнований резервного фонда на 01.07.2025 г.</t>
  </si>
  <si>
    <t>3. Фактическое использование средств резервного фонда на 01.07.2025 г.</t>
  </si>
  <si>
    <t>Отчет об исполнении дотации на выравнивание бюджетной обеспеченности поселений Черемховского районного муниципального образования за 1 полугодие 2025 года</t>
  </si>
  <si>
    <t>Отчет о предоставлении иных межбюджетных трансфертов бюджетам поселений, входящих в состав Черемховского районного муниципального образования, на поддержку мер по обеспечению сбалансированности местных бюджетов 
за 1 полугодие 2025 года</t>
  </si>
  <si>
    <t>Источники внутреннего финансирования дефицита бюджета</t>
  </si>
  <si>
    <t>000 01 00 00 00 00 0000 000</t>
  </si>
  <si>
    <t>Кредиты кредитных организаций в валюте Российской Федерации</t>
  </si>
  <si>
    <t>910 01 02 00 00 00 0000 000</t>
  </si>
  <si>
    <t>Привлечение кредитов от кредитных организаций в валюте Российской Федерации</t>
  </si>
  <si>
    <t>910 01 02 00 00 00 0000 700</t>
  </si>
  <si>
    <t>Привлечение  муниципальными районами кредитов   от кредитных организаций в в валюте Российской Федерации</t>
  </si>
  <si>
    <t>910 01 02 00 00 05 0000 710</t>
  </si>
  <si>
    <t>Погашение кредитов от кредитных организаций в валюте Российской Федерации</t>
  </si>
  <si>
    <t>910 01 02 00 00 00 0000 800</t>
  </si>
  <si>
    <t>Погашение муниципальными районами  кредитов от кредитных организаций в валюте Российской Федерации</t>
  </si>
  <si>
    <t>910 01 02 00 00 05 0000 810</t>
  </si>
  <si>
    <t>Бюджетные кредиты от других бюджетов бюджетной системы Российской Федерации</t>
  </si>
  <si>
    <t>910 01 03 00 00 00 0000 000</t>
  </si>
  <si>
    <t>Привлечение  кредитов из других бюджетов бюджетной системы Российской Федерации в валюте Российской Федерации</t>
  </si>
  <si>
    <t>910 01 03 00 00 00 0000 700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</si>
  <si>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</si>
  <si>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910 01 03 00 00 05 0000 710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</si>
  <si>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</si>
  <si>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910 01 03 00 00 00 0000 800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</si>
  <si>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</si>
  <si>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910 01 03 00 00 05 0000 810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</si>
  <si>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</si>
  <si>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</si>
  <si>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</si>
  <si>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</si>
  <si>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 средств бюджетов</t>
  </si>
  <si>
    <t>000 01 05 02 00 00 0000 500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</si>
  <si>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</si>
  <si>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</si>
  <si>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</si>
  <si>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</si>
  <si>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 xml:space="preserve">Отчет об исполнении бюджета Черемховского районного муниципального образования за 1 полугодие 2025 года по источникам внутреннего финансирования дефицита бюджета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</si>
</sst>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р_._-;\-* #,##0.00_р_._-;_-* &quot;-&quot;??_р_._-;_-@_-"/>
    <numFmt numFmtId="165" formatCode="0.0"/>
    <numFmt numFmtId="166" formatCode="#,##0.0"/>
    <numFmt numFmtId="167" formatCode="000\.00\.000\.0"/>
    <numFmt numFmtId="168" formatCode="0000000000;[Red]\-0000000000;&quot;&quot;"/>
    <numFmt numFmtId="169" formatCode="000;[Red]\-000;&quot;&quot;"/>
    <numFmt numFmtId="170" formatCode="0000;[Red]\-0000;&quot;&quot;"/>
    <numFmt numFmtId="171" formatCode="#,##0.0;[Red]\-#,##0.0;0.0"/>
    <numFmt numFmtId="172" formatCode="0.0%"/>
    <numFmt numFmtId="173" formatCode="000"/>
    <numFmt numFmtId="174" formatCode="00;[Red]\-00;&quot;&quot;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6" fillId="0" borderId="0"/>
    <xf numFmtId="0" fontId="1" fillId="0" borderId="0"/>
    <xf numFmtId="0" fontId="5" fillId="0" borderId="0"/>
    <xf numFmtId="0" fontId="6" fillId="0" borderId="0"/>
    <xf numFmtId="0" fontId="8" fillId="0" borderId="0"/>
    <xf numFmtId="0" fontId="6" fillId="0" borderId="0"/>
    <xf numFmtId="9" fontId="5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11" fillId="0" borderId="0"/>
    <xf numFmtId="0" fontId="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5" fillId="0" borderId="0" xfId="6" applyFont="1" applyAlignment="1">
      <alignment horizontal="center"/>
    </xf>
    <xf numFmtId="0" fontId="15" fillId="0" borderId="0" xfId="14" applyFont="1" applyFill="1" applyAlignment="1">
      <alignment horizontal="right"/>
    </xf>
    <xf numFmtId="0" fontId="7" fillId="0" borderId="0" xfId="97" applyFont="1" applyFill="1" applyAlignment="1">
      <alignment horizontal="center"/>
    </xf>
    <xf numFmtId="166" fontId="15" fillId="2" borderId="0" xfId="14" applyNumberFormat="1" applyFont="1" applyFill="1" applyAlignment="1">
      <alignment horizontal="center"/>
    </xf>
    <xf numFmtId="165" fontId="15" fillId="0" borderId="0" xfId="6" applyNumberFormat="1" applyFont="1" applyAlignment="1"/>
    <xf numFmtId="0" fontId="15" fillId="3" borderId="0" xfId="6" applyFont="1" applyFill="1" applyAlignment="1">
      <alignment horizontal="center"/>
    </xf>
    <xf numFmtId="0" fontId="19" fillId="2" borderId="0" xfId="97" applyFont="1" applyFill="1" applyAlignment="1">
      <alignment horizontal="center" vertical="center" wrapText="1"/>
    </xf>
    <xf numFmtId="0" fontId="20" fillId="0" borderId="1" xfId="97" applyFont="1" applyFill="1" applyBorder="1" applyAlignment="1">
      <alignment horizontal="center" vertical="center" wrapText="1"/>
    </xf>
    <xf numFmtId="0" fontId="19" fillId="0" borderId="1" xfId="97" applyFont="1" applyFill="1" applyBorder="1"/>
    <xf numFmtId="0" fontId="19" fillId="0" borderId="1" xfId="97" applyFont="1" applyFill="1" applyBorder="1" applyAlignment="1">
      <alignment horizontal="center" vertical="center"/>
    </xf>
    <xf numFmtId="166" fontId="21" fillId="2" borderId="1" xfId="97" applyNumberFormat="1" applyFont="1" applyFill="1" applyBorder="1" applyAlignment="1">
      <alignment vertical="center"/>
    </xf>
    <xf numFmtId="0" fontId="21" fillId="0" borderId="0" xfId="6" applyFont="1" applyAlignment="1">
      <alignment horizontal="center"/>
    </xf>
    <xf numFmtId="0" fontId="3" fillId="0" borderId="1" xfId="6" applyFont="1" applyBorder="1"/>
    <xf numFmtId="0" fontId="15" fillId="0" borderId="1" xfId="6" applyFont="1" applyBorder="1" applyAlignment="1">
      <alignment horizontal="center"/>
    </xf>
    <xf numFmtId="166" fontId="15" fillId="2" borderId="1" xfId="97" applyNumberFormat="1" applyFont="1" applyFill="1" applyBorder="1" applyAlignment="1">
      <alignment vertical="center"/>
    </xf>
    <xf numFmtId="0" fontId="21" fillId="0" borderId="1" xfId="6" applyFont="1" applyBorder="1" applyAlignment="1">
      <alignment horizontal="left" wrapText="1"/>
    </xf>
    <xf numFmtId="0" fontId="15" fillId="0" borderId="0" xfId="131" applyFont="1" applyAlignment="1">
      <alignment horizontal="center"/>
    </xf>
    <xf numFmtId="0" fontId="15" fillId="0" borderId="1" xfId="132" applyFont="1" applyBorder="1" applyAlignment="1" applyProtection="1">
      <alignment wrapText="1"/>
    </xf>
    <xf numFmtId="0" fontId="15" fillId="0" borderId="1" xfId="6" applyFont="1" applyBorder="1" applyAlignment="1">
      <alignment horizontal="center" vertical="center" wrapText="1"/>
    </xf>
    <xf numFmtId="0" fontId="19" fillId="0" borderId="1" xfId="97" applyFont="1" applyFill="1" applyBorder="1" applyAlignment="1"/>
    <xf numFmtId="0" fontId="7" fillId="0" borderId="1" xfId="132" applyFont="1" applyBorder="1" applyAlignment="1" applyProtection="1">
      <alignment wrapText="1"/>
    </xf>
    <xf numFmtId="0" fontId="15" fillId="0" borderId="1" xfId="97" applyFont="1" applyFill="1" applyBorder="1" applyAlignment="1">
      <alignment horizontal="left" vertical="center" wrapText="1"/>
    </xf>
    <xf numFmtId="0" fontId="7" fillId="0" borderId="1" xfId="97" applyFont="1" applyFill="1" applyBorder="1" applyAlignment="1">
      <alignment horizontal="center" vertical="center"/>
    </xf>
    <xf numFmtId="0" fontId="19" fillId="0" borderId="1" xfId="97" applyFont="1" applyFill="1" applyBorder="1" applyAlignment="1">
      <alignment horizontal="left" vertical="center" wrapText="1"/>
    </xf>
    <xf numFmtId="0" fontId="7" fillId="2" borderId="1" xfId="97" applyFont="1" applyFill="1" applyBorder="1" applyAlignment="1">
      <alignment horizontal="center" vertical="center"/>
    </xf>
    <xf numFmtId="0" fontId="21" fillId="2" borderId="0" xfId="6" applyFont="1" applyFill="1" applyAlignment="1">
      <alignment horizontal="center"/>
    </xf>
    <xf numFmtId="0" fontId="19" fillId="2" borderId="1" xfId="97" applyFont="1" applyFill="1" applyBorder="1" applyAlignment="1">
      <alignment wrapText="1"/>
    </xf>
    <xf numFmtId="0" fontId="19" fillId="2" borderId="1" xfId="97" applyFont="1" applyFill="1" applyBorder="1" applyAlignment="1">
      <alignment horizontal="center" vertical="center"/>
    </xf>
    <xf numFmtId="0" fontId="15" fillId="2" borderId="0" xfId="6" applyFont="1" applyFill="1" applyAlignment="1">
      <alignment horizontal="center"/>
    </xf>
    <xf numFmtId="0" fontId="19" fillId="0" borderId="1" xfId="97" applyFont="1" applyFill="1" applyBorder="1" applyAlignment="1">
      <alignment wrapText="1"/>
    </xf>
    <xf numFmtId="0" fontId="15" fillId="0" borderId="1" xfId="6" applyFont="1" applyBorder="1" applyAlignment="1">
      <alignment wrapText="1"/>
    </xf>
    <xf numFmtId="0" fontId="15" fillId="2" borderId="1" xfId="97" applyFont="1" applyFill="1" applyBorder="1" applyAlignment="1">
      <alignment vertical="top" wrapText="1"/>
    </xf>
    <xf numFmtId="0" fontId="15" fillId="0" borderId="1" xfId="97" applyFont="1" applyFill="1" applyBorder="1" applyAlignment="1">
      <alignment wrapText="1"/>
    </xf>
    <xf numFmtId="166" fontId="21" fillId="0" borderId="1" xfId="6" applyNumberFormat="1" applyFont="1" applyFill="1" applyBorder="1" applyAlignment="1">
      <alignment vertical="center" wrapText="1"/>
    </xf>
    <xf numFmtId="166" fontId="21" fillId="0" borderId="1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Fill="1" applyBorder="1" applyAlignment="1">
      <alignment horizontal="justify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justify" vertical="center" wrapText="1"/>
    </xf>
    <xf numFmtId="0" fontId="7" fillId="2" borderId="1" xfId="21" applyFont="1" applyFill="1" applyBorder="1" applyAlignment="1">
      <alignment horizontal="left" vertical="center" wrapText="1"/>
    </xf>
    <xf numFmtId="0" fontId="19" fillId="0" borderId="1" xfId="97" applyFont="1" applyFill="1" applyBorder="1" applyAlignment="1">
      <alignment vertical="center" wrapText="1"/>
    </xf>
    <xf numFmtId="0" fontId="7" fillId="0" borderId="0" xfId="97" applyFont="1" applyFill="1"/>
    <xf numFmtId="0" fontId="23" fillId="0" borderId="0" xfId="97" applyFont="1" applyFill="1" applyAlignment="1">
      <alignment horizontal="left"/>
    </xf>
    <xf numFmtId="0" fontId="4" fillId="0" borderId="0" xfId="6" applyFont="1" applyAlignment="1">
      <alignment horizontal="center"/>
    </xf>
    <xf numFmtId="0" fontId="20" fillId="0" borderId="1" xfId="97" applyFont="1" applyFill="1" applyBorder="1" applyAlignment="1">
      <alignment horizontal="center" vertical="center"/>
    </xf>
    <xf numFmtId="0" fontId="14" fillId="2" borderId="1" xfId="14" applyNumberFormat="1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166" fontId="15" fillId="0" borderId="1" xfId="6" applyNumberFormat="1" applyFont="1" applyBorder="1" applyAlignment="1">
      <alignment vertical="center" wrapText="1"/>
    </xf>
    <xf numFmtId="166" fontId="15" fillId="2" borderId="1" xfId="6" applyNumberFormat="1" applyFont="1" applyFill="1" applyBorder="1" applyAlignment="1">
      <alignment vertical="center"/>
    </xf>
    <xf numFmtId="166" fontId="21" fillId="2" borderId="1" xfId="97" applyNumberFormat="1" applyFont="1" applyFill="1" applyBorder="1" applyAlignment="1">
      <alignment horizontal="right" vertical="center"/>
    </xf>
    <xf numFmtId="166" fontId="7" fillId="2" borderId="1" xfId="97" applyNumberFormat="1" applyFont="1" applyFill="1" applyBorder="1" applyAlignment="1">
      <alignment vertical="center"/>
    </xf>
    <xf numFmtId="166" fontId="15" fillId="2" borderId="1" xfId="6" applyNumberFormat="1" applyFont="1" applyFill="1" applyBorder="1" applyAlignment="1">
      <alignment horizontal="right" vertical="center"/>
    </xf>
    <xf numFmtId="166" fontId="21" fillId="2" borderId="1" xfId="6" applyNumberFormat="1" applyFont="1" applyFill="1" applyBorder="1" applyAlignment="1">
      <alignment horizontal="right" vertical="center"/>
    </xf>
    <xf numFmtId="0" fontId="15" fillId="0" borderId="1" xfId="6" applyFont="1" applyFill="1" applyBorder="1" applyAlignment="1">
      <alignment horizontal="justify" wrapText="1"/>
    </xf>
    <xf numFmtId="0" fontId="1" fillId="0" borderId="0" xfId="136"/>
    <xf numFmtId="0" fontId="4" fillId="0" borderId="0" xfId="134" applyFont="1"/>
    <xf numFmtId="0" fontId="4" fillId="0" borderId="0" xfId="134" applyFont="1" applyAlignment="1" applyProtection="1">
      <alignment horizontal="centerContinuous"/>
      <protection hidden="1"/>
    </xf>
    <xf numFmtId="0" fontId="4" fillId="0" borderId="0" xfId="134" applyFont="1" applyAlignment="1" applyProtection="1">
      <alignment horizontal="center"/>
      <protection hidden="1"/>
    </xf>
    <xf numFmtId="0" fontId="4" fillId="0" borderId="0" xfId="134" applyFont="1" applyProtection="1">
      <protection hidden="1"/>
    </xf>
    <xf numFmtId="0" fontId="26" fillId="0" borderId="0" xfId="134" applyFont="1"/>
    <xf numFmtId="0" fontId="14" fillId="0" borderId="1" xfId="137" applyFont="1" applyBorder="1" applyAlignment="1" applyProtection="1">
      <alignment horizontal="center" vertical="center" wrapText="1"/>
      <protection hidden="1"/>
    </xf>
    <xf numFmtId="0" fontId="14" fillId="0" borderId="1" xfId="101" applyFont="1" applyBorder="1" applyAlignment="1" applyProtection="1">
      <alignment horizontal="center" vertical="center" wrapText="1"/>
      <protection hidden="1"/>
    </xf>
    <xf numFmtId="0" fontId="14" fillId="0" borderId="1" xfId="101" applyFont="1" applyBorder="1" applyAlignment="1" applyProtection="1">
      <alignment horizontal="center"/>
      <protection hidden="1"/>
    </xf>
    <xf numFmtId="167" fontId="26" fillId="0" borderId="1" xfId="134" applyNumberFormat="1" applyFont="1" applyBorder="1" applyAlignment="1" applyProtection="1">
      <alignment wrapText="1"/>
      <protection hidden="1"/>
    </xf>
    <xf numFmtId="168" fontId="26" fillId="0" borderId="1" xfId="134" applyNumberFormat="1" applyFont="1" applyBorder="1" applyAlignment="1" applyProtection="1">
      <alignment horizontal="center"/>
      <protection hidden="1"/>
    </xf>
    <xf numFmtId="169" fontId="26" fillId="0" borderId="1" xfId="134" applyNumberFormat="1" applyFont="1" applyBorder="1" applyAlignment="1" applyProtection="1">
      <alignment horizontal="center"/>
      <protection hidden="1"/>
    </xf>
    <xf numFmtId="170" fontId="26" fillId="0" borderId="1" xfId="134" applyNumberFormat="1" applyFont="1" applyBorder="1" applyAlignment="1" applyProtection="1">
      <alignment horizontal="center"/>
      <protection hidden="1"/>
    </xf>
    <xf numFmtId="171" fontId="26" fillId="0" borderId="1" xfId="134" applyNumberFormat="1" applyFont="1" applyBorder="1" applyProtection="1">
      <protection hidden="1"/>
    </xf>
    <xf numFmtId="172" fontId="26" fillId="0" borderId="1" xfId="134" applyNumberFormat="1" applyFont="1" applyBorder="1" applyProtection="1">
      <protection hidden="1"/>
    </xf>
    <xf numFmtId="167" fontId="4" fillId="0" borderId="1" xfId="134" applyNumberFormat="1" applyFont="1" applyBorder="1" applyAlignment="1" applyProtection="1">
      <alignment wrapText="1"/>
      <protection hidden="1"/>
    </xf>
    <xf numFmtId="168" fontId="4" fillId="0" borderId="1" xfId="134" applyNumberFormat="1" applyFont="1" applyBorder="1" applyAlignment="1" applyProtection="1">
      <alignment horizontal="center"/>
      <protection hidden="1"/>
    </xf>
    <xf numFmtId="169" fontId="4" fillId="0" borderId="1" xfId="134" applyNumberFormat="1" applyFont="1" applyBorder="1" applyAlignment="1" applyProtection="1">
      <alignment horizontal="center"/>
      <protection hidden="1"/>
    </xf>
    <xf numFmtId="170" fontId="4" fillId="0" borderId="1" xfId="134" applyNumberFormat="1" applyFont="1" applyBorder="1" applyAlignment="1" applyProtection="1">
      <alignment horizontal="center"/>
      <protection hidden="1"/>
    </xf>
    <xf numFmtId="171" fontId="4" fillId="0" borderId="1" xfId="134" applyNumberFormat="1" applyFont="1" applyBorder="1" applyProtection="1">
      <protection hidden="1"/>
    </xf>
    <xf numFmtId="172" fontId="4" fillId="0" borderId="1" xfId="134" applyNumberFormat="1" applyFont="1" applyBorder="1" applyProtection="1">
      <protection hidden="1"/>
    </xf>
    <xf numFmtId="0" fontId="4" fillId="0" borderId="0" xfId="134" applyFont="1" applyAlignment="1" applyProtection="1">
      <alignment horizontal="left"/>
      <protection hidden="1"/>
    </xf>
    <xf numFmtId="0" fontId="4" fillId="0" borderId="0" xfId="134" applyFont="1" applyAlignment="1">
      <alignment horizontal="center"/>
    </xf>
    <xf numFmtId="0" fontId="4" fillId="0" borderId="0" xfId="133" applyFont="1"/>
    <xf numFmtId="0" fontId="4" fillId="0" borderId="0" xfId="133" applyFont="1" applyProtection="1">
      <protection hidden="1"/>
    </xf>
    <xf numFmtId="0" fontId="4" fillId="0" borderId="0" xfId="108" applyFont="1" applyProtection="1">
      <protection hidden="1"/>
    </xf>
    <xf numFmtId="0" fontId="15" fillId="0" borderId="0" xfId="138" applyFont="1" applyAlignment="1">
      <alignment horizontal="right"/>
    </xf>
    <xf numFmtId="0" fontId="27" fillId="0" borderId="1" xfId="137" applyFont="1" applyBorder="1" applyAlignment="1" applyProtection="1">
      <alignment horizontal="center" vertical="center" wrapText="1"/>
      <protection hidden="1"/>
    </xf>
    <xf numFmtId="0" fontId="27" fillId="0" borderId="1" xfId="137" applyFont="1" applyBorder="1" applyAlignment="1" applyProtection="1">
      <alignment horizontal="center" vertical="center"/>
      <protection hidden="1"/>
    </xf>
    <xf numFmtId="0" fontId="27" fillId="0" borderId="1" xfId="101" applyFont="1" applyBorder="1" applyAlignment="1" applyProtection="1">
      <alignment horizontal="center" vertical="center"/>
      <protection hidden="1"/>
    </xf>
    <xf numFmtId="173" fontId="26" fillId="0" borderId="1" xfId="133" applyNumberFormat="1" applyFont="1" applyBorder="1" applyAlignment="1" applyProtection="1">
      <alignment wrapText="1"/>
      <protection hidden="1"/>
    </xf>
    <xf numFmtId="174" fontId="26" fillId="0" borderId="1" xfId="133" applyNumberFormat="1" applyFont="1" applyBorder="1" applyAlignment="1" applyProtection="1">
      <alignment horizontal="center"/>
      <protection hidden="1"/>
    </xf>
    <xf numFmtId="171" fontId="26" fillId="0" borderId="1" xfId="133" applyNumberFormat="1" applyFont="1" applyBorder="1" applyAlignment="1" applyProtection="1">
      <alignment horizontal="right"/>
      <protection hidden="1"/>
    </xf>
    <xf numFmtId="172" fontId="26" fillId="0" borderId="1" xfId="133" applyNumberFormat="1" applyFont="1" applyBorder="1" applyAlignment="1" applyProtection="1">
      <alignment horizontal="right"/>
      <protection hidden="1"/>
    </xf>
    <xf numFmtId="173" fontId="4" fillId="0" borderId="1" xfId="133" applyNumberFormat="1" applyFont="1" applyBorder="1" applyAlignment="1" applyProtection="1">
      <alignment wrapText="1"/>
      <protection hidden="1"/>
    </xf>
    <xf numFmtId="174" fontId="4" fillId="0" borderId="1" xfId="133" applyNumberFormat="1" applyFont="1" applyBorder="1" applyAlignment="1" applyProtection="1">
      <alignment horizontal="center"/>
      <protection hidden="1"/>
    </xf>
    <xf numFmtId="171" fontId="4" fillId="0" borderId="1" xfId="133" applyNumberFormat="1" applyFont="1" applyBorder="1" applyAlignment="1" applyProtection="1">
      <alignment horizontal="right"/>
      <protection hidden="1"/>
    </xf>
    <xf numFmtId="172" fontId="4" fillId="0" borderId="1" xfId="133" applyNumberFormat="1" applyFont="1" applyBorder="1" applyAlignment="1" applyProtection="1">
      <alignment horizontal="right"/>
      <protection hidden="1"/>
    </xf>
    <xf numFmtId="0" fontId="26" fillId="0" borderId="0" xfId="134" applyFont="1" applyProtection="1">
      <protection hidden="1"/>
    </xf>
    <xf numFmtId="172" fontId="4" fillId="0" borderId="0" xfId="134" applyNumberFormat="1" applyFont="1" applyProtection="1">
      <protection hidden="1"/>
    </xf>
    <xf numFmtId="0" fontId="14" fillId="0" borderId="1" xfId="125" applyFont="1" applyBorder="1" applyAlignment="1" applyProtection="1">
      <alignment horizontal="center" vertical="center" wrapText="1"/>
      <protection hidden="1"/>
    </xf>
    <xf numFmtId="0" fontId="14" fillId="0" borderId="1" xfId="125" applyFont="1" applyBorder="1" applyAlignment="1" applyProtection="1">
      <alignment horizontal="center"/>
      <protection hidden="1"/>
    </xf>
    <xf numFmtId="173" fontId="26" fillId="0" borderId="1" xfId="134" applyNumberFormat="1" applyFont="1" applyBorder="1" applyAlignment="1" applyProtection="1">
      <alignment wrapText="1"/>
      <protection hidden="1"/>
    </xf>
    <xf numFmtId="173" fontId="26" fillId="0" borderId="1" xfId="134" applyNumberFormat="1" applyFont="1" applyBorder="1" applyAlignment="1" applyProtection="1">
      <alignment horizontal="center"/>
      <protection hidden="1"/>
    </xf>
    <xf numFmtId="174" fontId="26" fillId="0" borderId="1" xfId="134" applyNumberFormat="1" applyFont="1" applyBorder="1" applyAlignment="1" applyProtection="1">
      <alignment horizontal="center"/>
      <protection hidden="1"/>
    </xf>
    <xf numFmtId="173" fontId="4" fillId="0" borderId="1" xfId="134" applyNumberFormat="1" applyFont="1" applyBorder="1" applyAlignment="1" applyProtection="1">
      <alignment wrapText="1"/>
      <protection hidden="1"/>
    </xf>
    <xf numFmtId="173" fontId="4" fillId="0" borderId="1" xfId="134" applyNumberFormat="1" applyFont="1" applyBorder="1" applyAlignment="1" applyProtection="1">
      <alignment horizontal="center"/>
      <protection hidden="1"/>
    </xf>
    <xf numFmtId="174" fontId="4" fillId="0" borderId="1" xfId="134" applyNumberFormat="1" applyFont="1" applyBorder="1" applyAlignment="1" applyProtection="1">
      <alignment horizontal="center"/>
      <protection hidden="1"/>
    </xf>
    <xf numFmtId="172" fontId="4" fillId="0" borderId="0" xfId="134" applyNumberFormat="1" applyFont="1"/>
    <xf numFmtId="0" fontId="7" fillId="0" borderId="0" xfId="135" applyFont="1"/>
    <xf numFmtId="0" fontId="7" fillId="0" borderId="0" xfId="4" applyFont="1" applyAlignment="1">
      <alignment horizontal="left"/>
    </xf>
    <xf numFmtId="0" fontId="3" fillId="0" borderId="0" xfId="101" applyFont="1"/>
    <xf numFmtId="0" fontId="3" fillId="0" borderId="0" xfId="6" applyFont="1"/>
    <xf numFmtId="0" fontId="3" fillId="0" borderId="0" xfId="6" applyFont="1" applyAlignment="1">
      <alignment horizontal="center"/>
    </xf>
    <xf numFmtId="0" fontId="30" fillId="0" borderId="0" xfId="6" applyFont="1" applyAlignment="1">
      <alignment horizontal="center"/>
    </xf>
    <xf numFmtId="0" fontId="31" fillId="0" borderId="5" xfId="6" applyFont="1" applyBorder="1" applyAlignment="1">
      <alignment vertical="center"/>
    </xf>
    <xf numFmtId="0" fontId="26" fillId="0" borderId="5" xfId="139" applyFont="1" applyBorder="1" applyAlignment="1">
      <alignment horizontal="center" vertical="center" wrapText="1"/>
    </xf>
    <xf numFmtId="0" fontId="26" fillId="0" borderId="1" xfId="139" applyFont="1" applyBorder="1" applyAlignment="1">
      <alignment horizontal="center" vertical="center" wrapText="1"/>
    </xf>
    <xf numFmtId="0" fontId="31" fillId="0" borderId="1" xfId="128" applyFont="1" applyBorder="1" applyAlignment="1">
      <alignment horizontal="center" vertical="center" wrapText="1"/>
    </xf>
    <xf numFmtId="0" fontId="31" fillId="0" borderId="5" xfId="128" applyFont="1" applyBorder="1" applyAlignment="1">
      <alignment horizontal="center" vertical="center" wrapText="1"/>
    </xf>
    <xf numFmtId="0" fontId="32" fillId="0" borderId="1" xfId="6" applyFont="1" applyBorder="1" applyAlignment="1">
      <alignment horizontal="center" vertical="center"/>
    </xf>
    <xf numFmtId="0" fontId="33" fillId="0" borderId="1" xfId="135" applyFont="1" applyBorder="1"/>
    <xf numFmtId="166" fontId="33" fillId="0" borderId="1" xfId="6" applyNumberFormat="1" applyFont="1" applyBorder="1" applyAlignment="1">
      <alignment horizontal="center" vertical="center" wrapText="1"/>
    </xf>
    <xf numFmtId="172" fontId="33" fillId="0" borderId="1" xfId="119" applyNumberFormat="1" applyFont="1" applyBorder="1" applyAlignment="1">
      <alignment horizontal="center" vertical="center"/>
    </xf>
    <xf numFmtId="166" fontId="25" fillId="0" borderId="1" xfId="6" applyNumberFormat="1" applyFont="1" applyBorder="1" applyAlignment="1">
      <alignment horizontal="center" vertical="center" wrapText="1"/>
    </xf>
    <xf numFmtId="172" fontId="25" fillId="0" borderId="1" xfId="119" applyNumberFormat="1" applyFont="1" applyBorder="1" applyAlignment="1">
      <alignment horizontal="center" vertical="center"/>
    </xf>
    <xf numFmtId="0" fontId="30" fillId="0" borderId="0" xfId="6" applyFont="1"/>
    <xf numFmtId="0" fontId="7" fillId="0" borderId="0" xfId="135" applyFont="1" applyAlignment="1">
      <alignment horizontal="center"/>
    </xf>
    <xf numFmtId="0" fontId="4" fillId="0" borderId="0" xfId="101" applyFont="1"/>
    <xf numFmtId="0" fontId="4" fillId="0" borderId="0" xfId="127" applyFont="1"/>
    <xf numFmtId="0" fontId="7" fillId="0" borderId="0" xfId="140" applyFont="1"/>
    <xf numFmtId="0" fontId="7" fillId="0" borderId="0" xfId="4" applyFont="1" applyAlignment="1">
      <alignment wrapText="1"/>
    </xf>
    <xf numFmtId="0" fontId="7" fillId="0" borderId="0" xfId="140" applyFont="1" applyAlignment="1">
      <alignment horizontal="center"/>
    </xf>
    <xf numFmtId="0" fontId="31" fillId="0" borderId="1" xfId="128" applyFont="1" applyBorder="1" applyAlignment="1">
      <alignment horizontal="center" vertical="center"/>
    </xf>
    <xf numFmtId="0" fontId="33" fillId="0" borderId="1" xfId="140" applyFont="1" applyBorder="1"/>
    <xf numFmtId="166" fontId="32" fillId="0" borderId="1" xfId="6" applyNumberFormat="1" applyFont="1" applyBorder="1" applyAlignment="1">
      <alignment horizontal="center" vertical="center"/>
    </xf>
    <xf numFmtId="0" fontId="4" fillId="0" borderId="0" xfId="101" applyFont="1" applyAlignment="1">
      <alignment horizontal="right"/>
    </xf>
    <xf numFmtId="0" fontId="2" fillId="0" borderId="0" xfId="129"/>
    <xf numFmtId="0" fontId="1" fillId="0" borderId="0" xfId="141"/>
    <xf numFmtId="0" fontId="7" fillId="0" borderId="0" xfId="141" applyFont="1" applyAlignment="1">
      <alignment horizontal="left" readingOrder="2"/>
    </xf>
    <xf numFmtId="0" fontId="3" fillId="0" borderId="0" xfId="80" applyFont="1"/>
    <xf numFmtId="0" fontId="28" fillId="0" borderId="0" xfId="129" applyFont="1" applyAlignment="1">
      <alignment horizontal="center" vertical="center" wrapText="1"/>
    </xf>
    <xf numFmtId="0" fontId="34" fillId="0" borderId="0" xfId="129" applyFont="1" applyAlignment="1">
      <alignment horizontal="center" vertical="center" wrapText="1"/>
    </xf>
    <xf numFmtId="0" fontId="4" fillId="0" borderId="0" xfId="129" applyFont="1"/>
    <xf numFmtId="0" fontId="4" fillId="0" borderId="0" xfId="129" applyFont="1" applyAlignment="1">
      <alignment horizontal="center"/>
    </xf>
    <xf numFmtId="0" fontId="28" fillId="0" borderId="1" xfId="129" applyFont="1" applyBorder="1" applyAlignment="1">
      <alignment horizontal="center" vertical="center" wrapText="1"/>
    </xf>
    <xf numFmtId="0" fontId="35" fillId="0" borderId="1" xfId="129" applyFont="1" applyBorder="1" applyAlignment="1">
      <alignment horizontal="left" vertical="center" wrapText="1"/>
    </xf>
    <xf numFmtId="0" fontId="36" fillId="0" borderId="0" xfId="129" applyFont="1"/>
    <xf numFmtId="0" fontId="33" fillId="0" borderId="0" xfId="129" applyFont="1"/>
    <xf numFmtId="0" fontId="37" fillId="0" borderId="0" xfId="141" applyFont="1"/>
    <xf numFmtId="0" fontId="32" fillId="0" borderId="0" xfId="97" applyFont="1" applyAlignment="1">
      <alignment horizontal="left"/>
    </xf>
    <xf numFmtId="166" fontId="4" fillId="2" borderId="0" xfId="141" applyNumberFormat="1" applyFont="1" applyFill="1"/>
    <xf numFmtId="167" fontId="4" fillId="0" borderId="6" xfId="134" applyNumberFormat="1" applyFont="1" applyBorder="1" applyAlignment="1" applyProtection="1">
      <alignment wrapText="1"/>
      <protection hidden="1"/>
    </xf>
    <xf numFmtId="168" fontId="4" fillId="0" borderId="6" xfId="134" applyNumberFormat="1" applyFont="1" applyBorder="1" applyAlignment="1" applyProtection="1">
      <alignment horizontal="center"/>
      <protection hidden="1"/>
    </xf>
    <xf numFmtId="169" fontId="4" fillId="0" borderId="6" xfId="134" applyNumberFormat="1" applyFont="1" applyBorder="1" applyAlignment="1" applyProtection="1">
      <alignment horizontal="center"/>
      <protection hidden="1"/>
    </xf>
    <xf numFmtId="170" fontId="4" fillId="0" borderId="6" xfId="134" applyNumberFormat="1" applyFont="1" applyBorder="1" applyAlignment="1" applyProtection="1">
      <alignment horizontal="center"/>
      <protection hidden="1"/>
    </xf>
    <xf numFmtId="171" fontId="4" fillId="0" borderId="6" xfId="134" applyNumberFormat="1" applyFont="1" applyBorder="1" applyProtection="1">
      <protection hidden="1"/>
    </xf>
    <xf numFmtId="172" fontId="4" fillId="0" borderId="6" xfId="134" applyNumberFormat="1" applyFont="1" applyBorder="1" applyProtection="1">
      <protection hidden="1"/>
    </xf>
    <xf numFmtId="167" fontId="4" fillId="0" borderId="0" xfId="134" applyNumberFormat="1" applyFont="1" applyBorder="1" applyAlignment="1" applyProtection="1">
      <alignment wrapText="1"/>
      <protection hidden="1"/>
    </xf>
    <xf numFmtId="168" fontId="4" fillId="0" borderId="0" xfId="134" applyNumberFormat="1" applyFont="1" applyBorder="1" applyAlignment="1" applyProtection="1">
      <alignment horizontal="center"/>
      <protection hidden="1"/>
    </xf>
    <xf numFmtId="169" fontId="4" fillId="0" borderId="0" xfId="134" applyNumberFormat="1" applyFont="1" applyBorder="1" applyAlignment="1" applyProtection="1">
      <alignment horizontal="center"/>
      <protection hidden="1"/>
    </xf>
    <xf numFmtId="170" fontId="4" fillId="0" borderId="0" xfId="134" applyNumberFormat="1" applyFont="1" applyBorder="1" applyAlignment="1" applyProtection="1">
      <alignment horizontal="center"/>
      <protection hidden="1"/>
    </xf>
    <xf numFmtId="171" fontId="4" fillId="0" borderId="0" xfId="134" applyNumberFormat="1" applyFont="1" applyBorder="1" applyProtection="1">
      <protection hidden="1"/>
    </xf>
    <xf numFmtId="172" fontId="4" fillId="0" borderId="0" xfId="134" applyNumberFormat="1" applyFont="1" applyBorder="1" applyProtection="1">
      <protection hidden="1"/>
    </xf>
    <xf numFmtId="173" fontId="4" fillId="0" borderId="1" xfId="134" applyNumberFormat="1" applyFont="1" applyBorder="1" applyAlignment="1" applyProtection="1">
      <alignment vertical="center" wrapText="1"/>
      <protection hidden="1"/>
    </xf>
    <xf numFmtId="0" fontId="4" fillId="0" borderId="0" xfId="101" applyFont="1" applyAlignment="1"/>
    <xf numFmtId="0" fontId="3" fillId="0" borderId="0" xfId="12" applyNumberFormat="1" applyFont="1" applyBorder="1"/>
    <xf numFmtId="0" fontId="3" fillId="0" borderId="0" xfId="12" applyNumberFormat="1" applyFont="1" applyBorder="1" applyAlignment="1">
      <alignment wrapText="1"/>
    </xf>
    <xf numFmtId="0" fontId="3" fillId="0" borderId="0" xfId="12" applyNumberFormat="1" applyFont="1" applyBorder="1" applyAlignment="1"/>
    <xf numFmtId="0" fontId="3" fillId="0" borderId="0" xfId="0" applyFont="1"/>
    <xf numFmtId="0" fontId="30" fillId="0" borderId="0" xfId="12" applyNumberFormat="1" applyFont="1" applyBorder="1"/>
    <xf numFmtId="0" fontId="27" fillId="0" borderId="0" xfId="12" applyNumberFormat="1" applyFont="1" applyBorder="1" applyAlignment="1">
      <alignment horizontal="center" vertical="center" wrapText="1"/>
    </xf>
    <xf numFmtId="0" fontId="3" fillId="0" borderId="0" xfId="12" applyNumberFormat="1" applyFont="1" applyBorder="1" applyAlignment="1">
      <alignment horizontal="center"/>
    </xf>
    <xf numFmtId="0" fontId="21" fillId="0" borderId="1" xfId="12" applyNumberFormat="1" applyFont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0" fontId="21" fillId="0" borderId="1" xfId="12" applyNumberFormat="1" applyFont="1" applyBorder="1" applyAlignment="1" applyProtection="1">
      <alignment horizontal="center" vertical="center" wrapText="1"/>
      <protection hidden="1"/>
    </xf>
    <xf numFmtId="0" fontId="21" fillId="0" borderId="1" xfId="12" applyNumberFormat="1" applyFont="1" applyBorder="1" applyAlignment="1">
      <alignment horizontal="left" vertical="center" wrapText="1"/>
    </xf>
    <xf numFmtId="0" fontId="21" fillId="0" borderId="1" xfId="12" applyNumberFormat="1" applyFont="1" applyBorder="1" applyAlignment="1">
      <alignment horizontal="center" vertical="center"/>
    </xf>
    <xf numFmtId="166" fontId="21" fillId="0" borderId="1" xfId="12" applyNumberFormat="1" applyFont="1" applyBorder="1" applyAlignment="1">
      <alignment horizontal="center" vertical="center"/>
    </xf>
    <xf numFmtId="166" fontId="21" fillId="3" borderId="1" xfId="12" applyNumberFormat="1" applyFont="1" applyFill="1" applyBorder="1" applyAlignment="1">
      <alignment horizontal="center" vertical="center"/>
    </xf>
    <xf numFmtId="165" fontId="21" fillId="0" borderId="1" xfId="12" applyNumberFormat="1" applyFont="1" applyBorder="1" applyAlignment="1">
      <alignment horizontal="center" vertical="center" wrapText="1"/>
    </xf>
    <xf numFmtId="0" fontId="15" fillId="0" borderId="1" xfId="11" applyFont="1" applyBorder="1" applyAlignment="1">
      <alignment vertical="center" wrapText="1"/>
    </xf>
    <xf numFmtId="0" fontId="15" fillId="0" borderId="1" xfId="12" applyNumberFormat="1" applyFont="1" applyBorder="1" applyAlignment="1">
      <alignment horizontal="center" vertical="center"/>
    </xf>
    <xf numFmtId="166" fontId="15" fillId="0" borderId="1" xfId="12" applyNumberFormat="1" applyFont="1" applyBorder="1" applyAlignment="1">
      <alignment horizontal="center" vertical="center"/>
    </xf>
    <xf numFmtId="165" fontId="15" fillId="0" borderId="1" xfId="12" applyNumberFormat="1" applyFont="1" applyBorder="1" applyAlignment="1">
      <alignment horizontal="center" vertical="center" wrapText="1"/>
    </xf>
    <xf numFmtId="0" fontId="15" fillId="0" borderId="1" xfId="12" applyNumberFormat="1" applyFont="1" applyBorder="1" applyAlignment="1">
      <alignment horizontal="left" vertical="center" wrapText="1"/>
    </xf>
    <xf numFmtId="166" fontId="15" fillId="0" borderId="1" xfId="12" applyNumberFormat="1" applyFont="1" applyBorder="1" applyAlignment="1">
      <alignment horizontal="center" vertical="center" wrapText="1"/>
    </xf>
    <xf numFmtId="166" fontId="21" fillId="0" borderId="1" xfId="12" applyNumberFormat="1" applyFont="1" applyBorder="1" applyAlignment="1">
      <alignment horizontal="center" vertical="center" wrapText="1"/>
    </xf>
    <xf numFmtId="0" fontId="35" fillId="0" borderId="0" xfId="12" applyNumberFormat="1" applyFont="1" applyBorder="1"/>
    <xf numFmtId="0" fontId="35" fillId="0" borderId="0" xfId="0" applyFont="1"/>
    <xf numFmtId="0" fontId="19" fillId="0" borderId="1" xfId="97" applyFont="1" applyFill="1" applyBorder="1" applyAlignment="1">
      <alignment horizontal="center" wrapText="1"/>
    </xf>
    <xf numFmtId="166" fontId="15" fillId="2" borderId="0" xfId="14" applyNumberFormat="1" applyFont="1" applyFill="1" applyAlignment="1">
      <alignment horizontal="right"/>
    </xf>
    <xf numFmtId="166" fontId="4" fillId="2" borderId="0" xfId="14" applyNumberFormat="1" applyFont="1" applyFill="1" applyAlignment="1">
      <alignment horizontal="right"/>
    </xf>
    <xf numFmtId="0" fontId="16" fillId="3" borderId="0" xfId="97" applyFont="1" applyFill="1" applyAlignment="1">
      <alignment horizontal="center" vertical="center" wrapText="1"/>
    </xf>
    <xf numFmtId="0" fontId="20" fillId="0" borderId="1" xfId="97" applyFont="1" applyFill="1" applyBorder="1" applyAlignment="1">
      <alignment horizontal="center" vertical="center"/>
    </xf>
    <xf numFmtId="0" fontId="20" fillId="0" borderId="1" xfId="97" applyFont="1" applyFill="1" applyBorder="1" applyAlignment="1">
      <alignment horizontal="center" vertical="center" wrapText="1"/>
    </xf>
    <xf numFmtId="0" fontId="14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85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6" applyFont="1" applyBorder="1" applyAlignment="1">
      <alignment horizontal="center" vertical="center" wrapText="1"/>
    </xf>
    <xf numFmtId="167" fontId="26" fillId="0" borderId="2" xfId="134" applyNumberFormat="1" applyFont="1" applyBorder="1" applyAlignment="1" applyProtection="1">
      <alignment horizontal="center" wrapText="1"/>
      <protection hidden="1"/>
    </xf>
    <xf numFmtId="167" fontId="26" fillId="0" borderId="3" xfId="134" applyNumberFormat="1" applyFont="1" applyBorder="1" applyAlignment="1" applyProtection="1">
      <alignment horizontal="center" wrapText="1"/>
      <protection hidden="1"/>
    </xf>
    <xf numFmtId="167" fontId="26" fillId="0" borderId="4" xfId="134" applyNumberFormat="1" applyFont="1" applyBorder="1" applyAlignment="1" applyProtection="1">
      <alignment horizontal="center" wrapText="1"/>
      <protection hidden="1"/>
    </xf>
    <xf numFmtId="0" fontId="25" fillId="0" borderId="0" xfId="101" applyFont="1" applyAlignment="1">
      <alignment horizontal="center" wrapText="1"/>
    </xf>
    <xf numFmtId="0" fontId="14" fillId="0" borderId="1" xfId="137" applyFont="1" applyBorder="1" applyAlignment="1" applyProtection="1">
      <alignment horizontal="center" vertical="center" wrapText="1"/>
      <protection hidden="1"/>
    </xf>
    <xf numFmtId="0" fontId="14" fillId="0" borderId="1" xfId="101" applyFont="1" applyBorder="1" applyAlignment="1" applyProtection="1">
      <alignment horizontal="center" vertical="top" wrapText="1"/>
      <protection hidden="1"/>
    </xf>
    <xf numFmtId="0" fontId="14" fillId="0" borderId="1" xfId="6" applyFont="1" applyBorder="1" applyAlignment="1" applyProtection="1">
      <alignment horizontal="center" vertical="center" wrapText="1"/>
      <protection hidden="1"/>
    </xf>
    <xf numFmtId="0" fontId="14" fillId="0" borderId="1" xfId="85" applyFont="1" applyBorder="1" applyAlignment="1" applyProtection="1">
      <alignment horizontal="center" vertical="center" wrapText="1"/>
      <protection hidden="1"/>
    </xf>
    <xf numFmtId="0" fontId="4" fillId="0" borderId="0" xfId="134" applyFont="1" applyAlignment="1" applyProtection="1">
      <alignment horizontal="center"/>
      <protection hidden="1"/>
    </xf>
    <xf numFmtId="173" fontId="26" fillId="0" borderId="2" xfId="133" applyNumberFormat="1" applyFont="1" applyBorder="1" applyAlignment="1" applyProtection="1">
      <alignment horizontal="center" wrapText="1"/>
      <protection hidden="1"/>
    </xf>
    <xf numFmtId="173" fontId="26" fillId="0" borderId="3" xfId="133" applyNumberFormat="1" applyFont="1" applyBorder="1" applyAlignment="1" applyProtection="1">
      <alignment horizontal="center" wrapText="1"/>
      <protection hidden="1"/>
    </xf>
    <xf numFmtId="173" fontId="26" fillId="0" borderId="4" xfId="133" applyNumberFormat="1" applyFont="1" applyBorder="1" applyAlignment="1" applyProtection="1">
      <alignment horizontal="center" wrapText="1"/>
      <protection hidden="1"/>
    </xf>
    <xf numFmtId="0" fontId="26" fillId="0" borderId="0" xfId="124" applyFont="1" applyAlignment="1" applyProtection="1">
      <alignment horizontal="center" wrapText="1"/>
      <protection hidden="1"/>
    </xf>
    <xf numFmtId="0" fontId="27" fillId="0" borderId="1" xfId="137" applyFont="1" applyBorder="1" applyAlignment="1" applyProtection="1">
      <alignment horizontal="center" vertical="center" wrapText="1"/>
      <protection hidden="1"/>
    </xf>
    <xf numFmtId="173" fontId="26" fillId="0" borderId="2" xfId="134" applyNumberFormat="1" applyFont="1" applyBorder="1" applyAlignment="1" applyProtection="1">
      <alignment horizontal="center" wrapText="1"/>
      <protection hidden="1"/>
    </xf>
    <xf numFmtId="173" fontId="26" fillId="0" borderId="3" xfId="134" applyNumberFormat="1" applyFont="1" applyBorder="1" applyAlignment="1" applyProtection="1">
      <alignment horizontal="center" wrapText="1"/>
      <protection hidden="1"/>
    </xf>
    <xf numFmtId="173" fontId="26" fillId="0" borderId="4" xfId="134" applyNumberFormat="1" applyFont="1" applyBorder="1" applyAlignment="1" applyProtection="1">
      <alignment horizontal="center" wrapText="1"/>
      <protection hidden="1"/>
    </xf>
    <xf numFmtId="0" fontId="4" fillId="0" borderId="0" xfId="101" applyFont="1" applyAlignment="1">
      <alignment horizontal="center"/>
    </xf>
    <xf numFmtId="0" fontId="28" fillId="0" borderId="0" xfId="134" applyFont="1" applyAlignment="1" applyProtection="1">
      <alignment horizontal="center" wrapText="1"/>
      <protection hidden="1"/>
    </xf>
    <xf numFmtId="0" fontId="14" fillId="0" borderId="1" xfId="125" applyFont="1" applyBorder="1" applyAlignment="1" applyProtection="1">
      <alignment horizontal="center" vertical="center" wrapText="1"/>
      <protection hidden="1"/>
    </xf>
    <xf numFmtId="0" fontId="29" fillId="0" borderId="1" xfId="81" applyFont="1" applyBorder="1" applyAlignment="1">
      <alignment vertical="center"/>
    </xf>
    <xf numFmtId="0" fontId="14" fillId="0" borderId="1" xfId="125" applyFont="1" applyBorder="1" applyAlignment="1" applyProtection="1">
      <alignment horizontal="center" vertical="center"/>
      <protection hidden="1"/>
    </xf>
    <xf numFmtId="0" fontId="14" fillId="0" borderId="1" xfId="81" applyFont="1" applyBorder="1" applyAlignment="1">
      <alignment horizontal="center" vertical="center"/>
    </xf>
    <xf numFmtId="172" fontId="14" fillId="0" borderId="1" xfId="85" applyNumberFormat="1" applyFont="1" applyBorder="1" applyAlignment="1" applyProtection="1">
      <alignment horizontal="center" vertical="center" wrapText="1"/>
      <protection hidden="1"/>
    </xf>
    <xf numFmtId="0" fontId="7" fillId="0" borderId="0" xfId="4" applyFont="1" applyAlignment="1">
      <alignment horizontal="left" wrapText="1"/>
    </xf>
    <xf numFmtId="0" fontId="7" fillId="0" borderId="0" xfId="4" applyFont="1" applyAlignment="1">
      <alignment horizontal="left"/>
    </xf>
    <xf numFmtId="0" fontId="28" fillId="0" borderId="0" xfId="6" applyFont="1" applyAlignment="1">
      <alignment horizontal="center" vertical="center" wrapText="1"/>
    </xf>
    <xf numFmtId="0" fontId="16" fillId="0" borderId="2" xfId="6" applyFont="1" applyBorder="1" applyAlignment="1">
      <alignment horizontal="left"/>
    </xf>
    <xf numFmtId="0" fontId="16" fillId="0" borderId="4" xfId="6" applyFont="1" applyBorder="1" applyAlignment="1">
      <alignment horizontal="left"/>
    </xf>
    <xf numFmtId="0" fontId="4" fillId="0" borderId="0" xfId="101" applyFont="1" applyAlignment="1">
      <alignment horizontal="right"/>
    </xf>
    <xf numFmtId="0" fontId="31" fillId="0" borderId="1" xfId="6" applyFont="1" applyBorder="1" applyAlignment="1">
      <alignment horizontal="center" vertical="center"/>
    </xf>
    <xf numFmtId="0" fontId="26" fillId="0" borderId="1" xfId="139" applyFont="1" applyBorder="1" applyAlignment="1">
      <alignment horizontal="center" vertical="center" wrapText="1"/>
    </xf>
    <xf numFmtId="0" fontId="28" fillId="0" borderId="0" xfId="12" applyNumberFormat="1" applyFont="1" applyBorder="1" applyAlignment="1">
      <alignment horizontal="center" vertical="center" wrapText="1"/>
    </xf>
    <xf numFmtId="0" fontId="35" fillId="0" borderId="0" xfId="12" applyNumberFormat="1" applyFont="1" applyBorder="1" applyAlignment="1">
      <alignment horizontal="right"/>
    </xf>
    <xf numFmtId="165" fontId="35" fillId="0" borderId="1" xfId="129" applyNumberFormat="1" applyFont="1" applyBorder="1" applyAlignment="1">
      <alignment horizontal="center" vertical="center" wrapText="1"/>
    </xf>
    <xf numFmtId="166" fontId="33" fillId="2" borderId="0" xfId="141" applyNumberFormat="1" applyFont="1" applyFill="1" applyAlignment="1">
      <alignment horizontal="right"/>
    </xf>
    <xf numFmtId="0" fontId="25" fillId="0" borderId="0" xfId="129" applyFont="1" applyAlignment="1">
      <alignment horizontal="center" vertical="center" wrapText="1"/>
    </xf>
    <xf numFmtId="0" fontId="28" fillId="0" borderId="1" xfId="129" applyFont="1" applyBorder="1" applyAlignment="1">
      <alignment horizontal="center" vertical="center" wrapText="1"/>
    </xf>
  </cellXfs>
  <cellStyles count="142">
    <cellStyle name="Excel Built-in Обычный 10" xfId="11" xr:uid="{00000000-0005-0000-0000-000000000000}"/>
    <cellStyle name="TableStyleLight1" xfId="12" xr:uid="{00000000-0005-0000-0000-000001000000}"/>
    <cellStyle name="Гиперссылка" xfId="132" builtinId="8"/>
    <cellStyle name="Обычный" xfId="0" builtinId="0"/>
    <cellStyle name="Обычный 10" xfId="6" xr:uid="{00000000-0005-0000-0000-000004000000}"/>
    <cellStyle name="Обычный 11" xfId="13" xr:uid="{00000000-0005-0000-0000-000005000000}"/>
    <cellStyle name="Обычный 12" xfId="14" xr:uid="{00000000-0005-0000-0000-000006000000}"/>
    <cellStyle name="Обычный 12 2" xfId="90" xr:uid="{00000000-0005-0000-0000-000007000000}"/>
    <cellStyle name="Обычный 12 3" xfId="103" xr:uid="{00000000-0005-0000-0000-000008000000}"/>
    <cellStyle name="Обычный 12 4" xfId="138" xr:uid="{00000000-0005-0000-0000-000009000000}"/>
    <cellStyle name="Обычный 13" xfId="4" xr:uid="{00000000-0005-0000-0000-00000A000000}"/>
    <cellStyle name="Обычный 14" xfId="15" xr:uid="{00000000-0005-0000-0000-00000B000000}"/>
    <cellStyle name="Обычный 14 2" xfId="124" xr:uid="{00000000-0005-0000-0000-00000C000000}"/>
    <cellStyle name="Обычный 15" xfId="16" xr:uid="{00000000-0005-0000-0000-00000D000000}"/>
    <cellStyle name="Обычный 16" xfId="92" xr:uid="{00000000-0005-0000-0000-00000E000000}"/>
    <cellStyle name="Обычный 17" xfId="17" xr:uid="{00000000-0005-0000-0000-00000F000000}"/>
    <cellStyle name="Обычный 17 2" xfId="126" xr:uid="{00000000-0005-0000-0000-000010000000}"/>
    <cellStyle name="Обычный 18" xfId="18" xr:uid="{00000000-0005-0000-0000-000011000000}"/>
    <cellStyle name="Обычный 19" xfId="7" xr:uid="{00000000-0005-0000-0000-000012000000}"/>
    <cellStyle name="Обычный 19 2" xfId="128" xr:uid="{00000000-0005-0000-0000-000013000000}"/>
    <cellStyle name="Обычный 2" xfId="1" xr:uid="{00000000-0005-0000-0000-000014000000}"/>
    <cellStyle name="Обычный 2 10" xfId="5" xr:uid="{00000000-0005-0000-0000-000015000000}"/>
    <cellStyle name="Обычный 2 10 2" xfId="19" xr:uid="{00000000-0005-0000-0000-000016000000}"/>
    <cellStyle name="Обычный 2 10 3" xfId="101" xr:uid="{00000000-0005-0000-0000-000017000000}"/>
    <cellStyle name="Обычный 2 11" xfId="20" xr:uid="{00000000-0005-0000-0000-000018000000}"/>
    <cellStyle name="Обычный 2 11 2" xfId="10" xr:uid="{00000000-0005-0000-0000-000019000000}"/>
    <cellStyle name="Обычный 2 11 2 2" xfId="127" xr:uid="{00000000-0005-0000-0000-00001A000000}"/>
    <cellStyle name="Обычный 2 11 3" xfId="21" xr:uid="{00000000-0005-0000-0000-00001B000000}"/>
    <cellStyle name="Обычный 2 11 4" xfId="22" xr:uid="{00000000-0005-0000-0000-00001C000000}"/>
    <cellStyle name="Обычный 2 11 4 2" xfId="23" xr:uid="{00000000-0005-0000-0000-00001D000000}"/>
    <cellStyle name="Обычный 2 11 5" xfId="24" xr:uid="{00000000-0005-0000-0000-00001E000000}"/>
    <cellStyle name="Обычный 2 12" xfId="25" xr:uid="{00000000-0005-0000-0000-00001F000000}"/>
    <cellStyle name="Обычный 2 12 2" xfId="26" xr:uid="{00000000-0005-0000-0000-000020000000}"/>
    <cellStyle name="Обычный 2 12 3" xfId="27" xr:uid="{00000000-0005-0000-0000-000021000000}"/>
    <cellStyle name="Обычный 2 12 3 2" xfId="28" xr:uid="{00000000-0005-0000-0000-000022000000}"/>
    <cellStyle name="Обычный 2 12 3 2 2" xfId="29" xr:uid="{00000000-0005-0000-0000-000023000000}"/>
    <cellStyle name="Обычный 2 12 3 2 2 2" xfId="30" xr:uid="{00000000-0005-0000-0000-000024000000}"/>
    <cellStyle name="Обычный 2 13" xfId="31" xr:uid="{00000000-0005-0000-0000-000025000000}"/>
    <cellStyle name="Обычный 2 14" xfId="32" xr:uid="{00000000-0005-0000-0000-000026000000}"/>
    <cellStyle name="Обычный 2 14 2" xfId="33" xr:uid="{00000000-0005-0000-0000-000027000000}"/>
    <cellStyle name="Обычный 2 14 2 2" xfId="34" xr:uid="{00000000-0005-0000-0000-000028000000}"/>
    <cellStyle name="Обычный 2 14 3" xfId="35" xr:uid="{00000000-0005-0000-0000-000029000000}"/>
    <cellStyle name="Обычный 2 15" xfId="36" xr:uid="{00000000-0005-0000-0000-00002A000000}"/>
    <cellStyle name="Обычный 2 15 2" xfId="37" xr:uid="{00000000-0005-0000-0000-00002B000000}"/>
    <cellStyle name="Обычный 2 16" xfId="38" xr:uid="{00000000-0005-0000-0000-00002C000000}"/>
    <cellStyle name="Обычный 2 17" xfId="39" xr:uid="{00000000-0005-0000-0000-00002D000000}"/>
    <cellStyle name="Обычный 2 17 2" xfId="125" xr:uid="{00000000-0005-0000-0000-00002E000000}"/>
    <cellStyle name="Обычный 2 18" xfId="40" xr:uid="{00000000-0005-0000-0000-00002F000000}"/>
    <cellStyle name="Обычный 2 19" xfId="41" xr:uid="{00000000-0005-0000-0000-000030000000}"/>
    <cellStyle name="Обычный 2 2" xfId="2" xr:uid="{00000000-0005-0000-0000-000031000000}"/>
    <cellStyle name="Обычный 2 2 2" xfId="42" xr:uid="{00000000-0005-0000-0000-000032000000}"/>
    <cellStyle name="Обычный 2 2 2 2" xfId="43" xr:uid="{00000000-0005-0000-0000-000033000000}"/>
    <cellStyle name="Обычный 2 2 2 3" xfId="44" xr:uid="{00000000-0005-0000-0000-000034000000}"/>
    <cellStyle name="Обычный 2 2 3" xfId="45" xr:uid="{00000000-0005-0000-0000-000035000000}"/>
    <cellStyle name="Обычный 2 2 4" xfId="46" xr:uid="{00000000-0005-0000-0000-000036000000}"/>
    <cellStyle name="Обычный 2 2 5" xfId="47" xr:uid="{00000000-0005-0000-0000-000037000000}"/>
    <cellStyle name="Обычный 2 2 6" xfId="48" xr:uid="{00000000-0005-0000-0000-000038000000}"/>
    <cellStyle name="Обычный 2 2 6 2" xfId="49" xr:uid="{00000000-0005-0000-0000-000039000000}"/>
    <cellStyle name="Обычный 2 2 6 2 2" xfId="131" xr:uid="{00000000-0005-0000-0000-00003A000000}"/>
    <cellStyle name="Обычный 2 2 7" xfId="102" xr:uid="{00000000-0005-0000-0000-00003B000000}"/>
    <cellStyle name="Обычный 2 20" xfId="50" xr:uid="{00000000-0005-0000-0000-00003C000000}"/>
    <cellStyle name="Обычный 2 21" xfId="51" xr:uid="{00000000-0005-0000-0000-00003D000000}"/>
    <cellStyle name="Обычный 2 22" xfId="52" xr:uid="{00000000-0005-0000-0000-00003E000000}"/>
    <cellStyle name="Обычный 2 23" xfId="53" xr:uid="{00000000-0005-0000-0000-00003F000000}"/>
    <cellStyle name="Обычный 2 24" xfId="54" xr:uid="{00000000-0005-0000-0000-000040000000}"/>
    <cellStyle name="Обычный 2 25" xfId="55" xr:uid="{00000000-0005-0000-0000-000041000000}"/>
    <cellStyle name="Обычный 2 26" xfId="56" xr:uid="{00000000-0005-0000-0000-000042000000}"/>
    <cellStyle name="Обычный 2 27" xfId="57" xr:uid="{00000000-0005-0000-0000-000043000000}"/>
    <cellStyle name="Обычный 2 28" xfId="58" xr:uid="{00000000-0005-0000-0000-000044000000}"/>
    <cellStyle name="Обычный 2 29" xfId="59" xr:uid="{00000000-0005-0000-0000-000045000000}"/>
    <cellStyle name="Обычный 2 3" xfId="60" xr:uid="{00000000-0005-0000-0000-000046000000}"/>
    <cellStyle name="Обычный 2 30" xfId="61" xr:uid="{00000000-0005-0000-0000-000047000000}"/>
    <cellStyle name="Обычный 2 31" xfId="93" xr:uid="{00000000-0005-0000-0000-000048000000}"/>
    <cellStyle name="Обычный 2 32" xfId="98" xr:uid="{00000000-0005-0000-0000-000049000000}"/>
    <cellStyle name="Обычный 2 32 2" xfId="133" xr:uid="{00000000-0005-0000-0000-00004A000000}"/>
    <cellStyle name="Обычный 2 33" xfId="104" xr:uid="{00000000-0005-0000-0000-00004B000000}"/>
    <cellStyle name="Обычный 2 34" xfId="105" xr:uid="{00000000-0005-0000-0000-00004C000000}"/>
    <cellStyle name="Обычный 2 35" xfId="99" xr:uid="{00000000-0005-0000-0000-00004D000000}"/>
    <cellStyle name="Обычный 2 36" xfId="106" xr:uid="{00000000-0005-0000-0000-00004E000000}"/>
    <cellStyle name="Обычный 2 37" xfId="107" xr:uid="{00000000-0005-0000-0000-00004F000000}"/>
    <cellStyle name="Обычный 2 38" xfId="108" xr:uid="{00000000-0005-0000-0000-000050000000}"/>
    <cellStyle name="Обычный 2 39" xfId="109" xr:uid="{00000000-0005-0000-0000-000051000000}"/>
    <cellStyle name="Обычный 2 4" xfId="62" xr:uid="{00000000-0005-0000-0000-000052000000}"/>
    <cellStyle name="Обычный 2 40" xfId="110" xr:uid="{00000000-0005-0000-0000-000053000000}"/>
    <cellStyle name="Обычный 2 41" xfId="111" xr:uid="{00000000-0005-0000-0000-000054000000}"/>
    <cellStyle name="Обычный 2 42" xfId="130" xr:uid="{00000000-0005-0000-0000-000055000000}"/>
    <cellStyle name="Обычный 2 44" xfId="63" xr:uid="{00000000-0005-0000-0000-000056000000}"/>
    <cellStyle name="Обычный 2 5" xfId="64" xr:uid="{00000000-0005-0000-0000-000057000000}"/>
    <cellStyle name="Обычный 2 6" xfId="65" xr:uid="{00000000-0005-0000-0000-000058000000}"/>
    <cellStyle name="Обычный 2 7" xfId="66" xr:uid="{00000000-0005-0000-0000-000059000000}"/>
    <cellStyle name="Обычный 2 8" xfId="67" xr:uid="{00000000-0005-0000-0000-00005A000000}"/>
    <cellStyle name="Обычный 2 9" xfId="68" xr:uid="{00000000-0005-0000-0000-00005B000000}"/>
    <cellStyle name="Обычный 20" xfId="112" xr:uid="{00000000-0005-0000-0000-00005C000000}"/>
    <cellStyle name="Обычный 21" xfId="69" xr:uid="{00000000-0005-0000-0000-00005D000000}"/>
    <cellStyle name="Обычный 21 2" xfId="70" xr:uid="{00000000-0005-0000-0000-00005E000000}"/>
    <cellStyle name="Обычный 21 2 2" xfId="129" xr:uid="{00000000-0005-0000-0000-00005F000000}"/>
    <cellStyle name="Обычный 22" xfId="71" xr:uid="{00000000-0005-0000-0000-000060000000}"/>
    <cellStyle name="Обычный 23" xfId="134" xr:uid="{00000000-0005-0000-0000-000061000000}"/>
    <cellStyle name="Обычный 24" xfId="136" xr:uid="{00000000-0005-0000-0000-000062000000}"/>
    <cellStyle name="Обычный 25" xfId="100" xr:uid="{00000000-0005-0000-0000-000063000000}"/>
    <cellStyle name="Обычный 3" xfId="96" xr:uid="{00000000-0005-0000-0000-000064000000}"/>
    <cellStyle name="Обычный 3 10" xfId="113" xr:uid="{00000000-0005-0000-0000-000065000000}"/>
    <cellStyle name="Обычный 3 2" xfId="72" xr:uid="{00000000-0005-0000-0000-000066000000}"/>
    <cellStyle name="Обычный 3 2 2" xfId="73" xr:uid="{00000000-0005-0000-0000-000067000000}"/>
    <cellStyle name="Обычный 3 2 2 2" xfId="114" xr:uid="{00000000-0005-0000-0000-000068000000}"/>
    <cellStyle name="Обычный 3 2 2 2 2" xfId="141" xr:uid="{00000000-0005-0000-0000-000069000000}"/>
    <cellStyle name="Обычный 3 2 3" xfId="95" xr:uid="{00000000-0005-0000-0000-00006A000000}"/>
    <cellStyle name="Обычный 3 3" xfId="74" xr:uid="{00000000-0005-0000-0000-00006B000000}"/>
    <cellStyle name="Обычный 3 4" xfId="75" xr:uid="{00000000-0005-0000-0000-00006C000000}"/>
    <cellStyle name="Обычный 3 5" xfId="76" xr:uid="{00000000-0005-0000-0000-00006D000000}"/>
    <cellStyle name="Обычный 3 5 2" xfId="91" xr:uid="{00000000-0005-0000-0000-00006E000000}"/>
    <cellStyle name="Обычный 3 5 3" xfId="115" xr:uid="{00000000-0005-0000-0000-00006F000000}"/>
    <cellStyle name="Обычный 3 6" xfId="94" xr:uid="{00000000-0005-0000-0000-000070000000}"/>
    <cellStyle name="Обычный 3 7" xfId="116" xr:uid="{00000000-0005-0000-0000-000071000000}"/>
    <cellStyle name="Обычный 3 8" xfId="117" xr:uid="{00000000-0005-0000-0000-000072000000}"/>
    <cellStyle name="Обычный 3 9" xfId="118" xr:uid="{00000000-0005-0000-0000-000073000000}"/>
    <cellStyle name="Обычный 4" xfId="77" xr:uid="{00000000-0005-0000-0000-000074000000}"/>
    <cellStyle name="Обычный 4 2" xfId="78" xr:uid="{00000000-0005-0000-0000-000075000000}"/>
    <cellStyle name="Обычный 4 3" xfId="79" xr:uid="{00000000-0005-0000-0000-000076000000}"/>
    <cellStyle name="Обычный 4 3 2" xfId="3" xr:uid="{00000000-0005-0000-0000-000077000000}"/>
    <cellStyle name="Обычный 4 3 2 2" xfId="135" xr:uid="{00000000-0005-0000-0000-000078000000}"/>
    <cellStyle name="Обычный 4 3 2 4" xfId="140" xr:uid="{00000000-0005-0000-0000-000079000000}"/>
    <cellStyle name="Обычный 4 3_дотация районная ноябрь на 18-20" xfId="9" xr:uid="{00000000-0005-0000-0000-00007A000000}"/>
    <cellStyle name="Обычный 4 4" xfId="80" xr:uid="{00000000-0005-0000-0000-00007B000000}"/>
    <cellStyle name="Обычный 5" xfId="81" xr:uid="{00000000-0005-0000-0000-00007C000000}"/>
    <cellStyle name="Обычный 6" xfId="82" xr:uid="{00000000-0005-0000-0000-00007D000000}"/>
    <cellStyle name="Обычный 6 2" xfId="83" xr:uid="{00000000-0005-0000-0000-00007E000000}"/>
    <cellStyle name="Обычный 7" xfId="84" xr:uid="{00000000-0005-0000-0000-00007F000000}"/>
    <cellStyle name="Обычный 8" xfId="85" xr:uid="{00000000-0005-0000-0000-000080000000}"/>
    <cellStyle name="Обычный 9" xfId="86" xr:uid="{00000000-0005-0000-0000-000081000000}"/>
    <cellStyle name="Обычный_tmp" xfId="137" xr:uid="{00000000-0005-0000-0000-000082000000}"/>
    <cellStyle name="Обычный_Лист1" xfId="139" xr:uid="{00000000-0005-0000-0000-000083000000}"/>
    <cellStyle name="Обычный_Лист1 2" xfId="97" xr:uid="{00000000-0005-0000-0000-000084000000}"/>
    <cellStyle name="Процентный 2" xfId="8" xr:uid="{00000000-0005-0000-0000-000085000000}"/>
    <cellStyle name="Процентный 2 2" xfId="119" xr:uid="{00000000-0005-0000-0000-000086000000}"/>
    <cellStyle name="Процентный 2 3" xfId="120" xr:uid="{00000000-0005-0000-0000-000087000000}"/>
    <cellStyle name="Процентный 2 4" xfId="121" xr:uid="{00000000-0005-0000-0000-000088000000}"/>
    <cellStyle name="Процентный 2 5" xfId="122" xr:uid="{00000000-0005-0000-0000-000089000000}"/>
    <cellStyle name="Процентный 2 6" xfId="123" xr:uid="{00000000-0005-0000-0000-00008A000000}"/>
    <cellStyle name="Стиль 1" xfId="87" xr:uid="{00000000-0005-0000-0000-00008B000000}"/>
    <cellStyle name="Стиль 1 2" xfId="88" xr:uid="{00000000-0005-0000-0000-00008C000000}"/>
    <cellStyle name="Финансовый 2" xfId="89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400050</xdr:colOff>
      <xdr:row>5</xdr:row>
      <xdr:rowOff>238125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952500"/>
          <a:ext cx="400050" cy="1905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1143001</xdr:colOff>
      <xdr:row>0</xdr:row>
      <xdr:rowOff>0</xdr:rowOff>
    </xdr:from>
    <xdr:to>
      <xdr:col>5</xdr:col>
      <xdr:colOff>19050</xdr:colOff>
      <xdr:row>8</xdr:row>
      <xdr:rowOff>64770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86351" y="0"/>
          <a:ext cx="3362324" cy="139827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1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l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l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полугодие 2025 года" 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22.07.2025</a:t>
          </a:r>
          <a:r>
            <a:rPr lang="ru-RU" sz="1200" b="0" i="0" u="none" strike="noStrike" baseline="0">
              <a:latin typeface="Times New Roman" pitchFamily="18" charset="0"/>
              <a:ea typeface="+mn-ea"/>
              <a:cs typeface="Times New Roman" pitchFamily="18" charset="0"/>
            </a:rPr>
            <a:t> № 505-п</a:t>
          </a:r>
          <a:endParaRPr lang="ru-RU" sz="12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7</xdr:col>
      <xdr:colOff>0</xdr:colOff>
      <xdr:row>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6E486BF-CF43-4BBE-A5EF-898AD986A1C0}"/>
            </a:ext>
          </a:extLst>
        </xdr:cNvPr>
        <xdr:cNvSpPr txBox="1">
          <a:spLocks noChangeArrowheads="1"/>
        </xdr:cNvSpPr>
      </xdr:nvSpPr>
      <xdr:spPr bwMode="auto">
        <a:xfrm>
          <a:off x="4371975" y="0"/>
          <a:ext cx="3333750" cy="15144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2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</a:t>
          </a:r>
          <a:r>
            <a:rPr lang="ru-RU" sz="1200" b="0" i="0" u="none" strike="noStrike" baseline="0">
              <a:latin typeface="Times New Roman" pitchFamily="18" charset="0"/>
              <a:ea typeface="+mn-ea"/>
              <a:cs typeface="Times New Roman" pitchFamily="18" charset="0"/>
            </a:rPr>
            <a:t> 1 полугодие</a:t>
          </a: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2025 года"</a:t>
          </a:r>
        </a:p>
        <a:p>
          <a:pPr rtl="1"/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6</xdr:col>
      <xdr:colOff>0</xdr:colOff>
      <xdr:row>7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4353BFE-A950-481E-8CEB-1D2F66499599}"/>
            </a:ext>
          </a:extLst>
        </xdr:cNvPr>
        <xdr:cNvSpPr txBox="1">
          <a:spLocks noChangeArrowheads="1"/>
        </xdr:cNvSpPr>
      </xdr:nvSpPr>
      <xdr:spPr bwMode="auto">
        <a:xfrm>
          <a:off x="4257675" y="28575"/>
          <a:ext cx="3486150" cy="16002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3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 1 полугодие 2025 года" </a:t>
          </a:r>
        </a:p>
        <a:p>
          <a:pPr rtl="1"/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0</xdr:row>
      <xdr:rowOff>0</xdr:rowOff>
    </xdr:from>
    <xdr:to>
      <xdr:col>9</xdr:col>
      <xdr:colOff>1</xdr:colOff>
      <xdr:row>9</xdr:row>
      <xdr:rowOff>57149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30A7A3A-4BF6-4127-8A5B-D961F3C145B0}"/>
            </a:ext>
          </a:extLst>
        </xdr:cNvPr>
        <xdr:cNvSpPr txBox="1">
          <a:spLocks noChangeArrowheads="1"/>
        </xdr:cNvSpPr>
      </xdr:nvSpPr>
      <xdr:spPr bwMode="auto">
        <a:xfrm>
          <a:off x="4705351" y="0"/>
          <a:ext cx="3581400" cy="1609724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4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 1 полугодие 2025 года"</a:t>
          </a:r>
        </a:p>
        <a:p>
          <a:pPr rtl="1"/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133351</xdr:colOff>
      <xdr:row>0</xdr:row>
      <xdr:rowOff>1</xdr:rowOff>
    </xdr:from>
    <xdr:to>
      <xdr:col>4</xdr:col>
      <xdr:colOff>1066800</xdr:colOff>
      <xdr:row>7</xdr:row>
      <xdr:rowOff>9526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A671836-EC16-497A-B9D5-B28C1C50F81D}"/>
            </a:ext>
          </a:extLst>
        </xdr:cNvPr>
        <xdr:cNvSpPr txBox="1">
          <a:spLocks noChangeArrowheads="1"/>
        </xdr:cNvSpPr>
      </xdr:nvSpPr>
      <xdr:spPr bwMode="auto">
        <a:xfrm>
          <a:off x="3295651" y="1"/>
          <a:ext cx="3286124" cy="1543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5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полугодие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0</xdr:rowOff>
    </xdr:from>
    <xdr:to>
      <xdr:col>4</xdr:col>
      <xdr:colOff>1162049</xdr:colOff>
      <xdr:row>5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3C51F29-54AD-4423-9FB8-CBF1D676E7DC}"/>
            </a:ext>
          </a:extLst>
        </xdr:cNvPr>
        <xdr:cNvSpPr txBox="1">
          <a:spLocks noChangeArrowheads="1"/>
        </xdr:cNvSpPr>
      </xdr:nvSpPr>
      <xdr:spPr bwMode="auto">
        <a:xfrm>
          <a:off x="3495675" y="0"/>
          <a:ext cx="3305174" cy="13144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6 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полугодие 2025 года" 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0</xdr:row>
      <xdr:rowOff>0</xdr:rowOff>
    </xdr:from>
    <xdr:to>
      <xdr:col>4</xdr:col>
      <xdr:colOff>876299</xdr:colOff>
      <xdr:row>9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229225" y="0"/>
          <a:ext cx="3219449" cy="15430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7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за 1 полугодие 2025года"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4114800</xdr:colOff>
      <xdr:row>0</xdr:row>
      <xdr:rowOff>0</xdr:rowOff>
    </xdr:from>
    <xdr:to>
      <xdr:col>2</xdr:col>
      <xdr:colOff>933450</xdr:colOff>
      <xdr:row>6</xdr:row>
      <xdr:rowOff>169333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3D11616-B1F3-4546-9DB2-E51C6D41F638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409950" cy="15790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Приложение № 8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к постановлению администрации Черемховского районного муниципального образования</a:t>
          </a:r>
          <a:endParaRPr lang="ru-RU" sz="1200">
            <a:latin typeface="Times New Roman" pitchFamily="18" charset="0"/>
            <a:cs typeface="Times New Roman" pitchFamily="18" charset="0"/>
          </a:endParaRP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"Об исполнении бюджета Черемховского районного муниципального образования  за 1 полугодие 2025 года"</a:t>
          </a:r>
        </a:p>
        <a:p>
          <a:pPr algn="r" rtl="1">
            <a:defRPr sz="1000"/>
          </a:pPr>
          <a:r>
            <a:rPr lang="ru-RU" sz="1200" b="0" i="0" u="none" strike="noStrike"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rtl="1"/>
          <a:r>
            <a:rPr lang="ru-RU" sz="1100" b="0" i="0">
              <a:effectLst/>
              <a:latin typeface="+mn-lt"/>
              <a:ea typeface="+mn-ea"/>
              <a:cs typeface="+mn-cs"/>
            </a:rPr>
            <a:t>22.07.2025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 № 505-п</a:t>
          </a:r>
          <a:endParaRPr lang="ru-RU" sz="1200">
            <a:effectLst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sultant.ru/document/cons_doc_LAW_355717/" TargetMode="External"/><Relationship Id="rId2" Type="http://schemas.openxmlformats.org/officeDocument/2006/relationships/hyperlink" Target="http://www.consultant.ru/cons/cgi/online.cgi?req=doc&amp;base=LAW&amp;n=208015&amp;rnd=235642.514532630&amp;dst=103572&amp;fld=134" TargetMode="External"/><Relationship Id="rId1" Type="http://schemas.openxmlformats.org/officeDocument/2006/relationships/hyperlink" Target="http://www.consultant.ru/cons/cgi/online.cgi?req=doc&amp;base=LAW&amp;n=198941&amp;rnd=235642.187433877&amp;dst=100606&amp;fld=13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75"/>
  <sheetViews>
    <sheetView zoomScaleNormal="100" workbookViewId="0">
      <selection activeCell="A9" sqref="A9:E10"/>
    </sheetView>
  </sheetViews>
  <sheetFormatPr defaultColWidth="9.140625" defaultRowHeight="15" x14ac:dyDescent="0.25"/>
  <cols>
    <col min="1" max="1" width="59.140625" style="1" customWidth="1"/>
    <col min="2" max="2" width="29" style="4" customWidth="1"/>
    <col min="3" max="3" width="13.7109375" style="1" customWidth="1"/>
    <col min="4" max="4" width="12.85546875" style="5" customWidth="1"/>
    <col min="5" max="5" width="11.7109375" style="1" customWidth="1"/>
    <col min="6" max="6" width="9.140625" style="1"/>
    <col min="7" max="7" width="17.5703125" style="1" bestFit="1" customWidth="1"/>
    <col min="8" max="16384" width="9.140625" style="1"/>
  </cols>
  <sheetData>
    <row r="6" spans="1:5" x14ac:dyDescent="0.25">
      <c r="A6" s="3"/>
    </row>
    <row r="7" spans="1:5" hidden="1" x14ac:dyDescent="0.25">
      <c r="A7" s="3"/>
    </row>
    <row r="8" spans="1:5" x14ac:dyDescent="0.25">
      <c r="A8" s="3"/>
    </row>
    <row r="9" spans="1:5" s="6" customFormat="1" ht="36" customHeight="1" x14ac:dyDescent="0.25">
      <c r="A9" s="188" t="s">
        <v>113</v>
      </c>
      <c r="B9" s="188"/>
      <c r="C9" s="188"/>
      <c r="D9" s="188"/>
      <c r="E9" s="188"/>
    </row>
    <row r="10" spans="1:5" s="6" customFormat="1" ht="12" customHeight="1" x14ac:dyDescent="0.25">
      <c r="A10" s="188"/>
      <c r="B10" s="188"/>
      <c r="C10" s="188"/>
      <c r="D10" s="188"/>
      <c r="E10" s="188"/>
    </row>
    <row r="11" spans="1:5" x14ac:dyDescent="0.25">
      <c r="A11" s="7"/>
      <c r="E11" s="2" t="s">
        <v>2</v>
      </c>
    </row>
    <row r="12" spans="1:5" ht="15" customHeight="1" x14ac:dyDescent="0.25">
      <c r="A12" s="189" t="s">
        <v>1</v>
      </c>
      <c r="B12" s="190" t="s">
        <v>5</v>
      </c>
      <c r="C12" s="191" t="s">
        <v>4</v>
      </c>
      <c r="D12" s="192" t="s">
        <v>3</v>
      </c>
      <c r="E12" s="193" t="s">
        <v>0</v>
      </c>
    </row>
    <row r="13" spans="1:5" x14ac:dyDescent="0.25">
      <c r="A13" s="189"/>
      <c r="B13" s="190"/>
      <c r="C13" s="191"/>
      <c r="D13" s="192"/>
      <c r="E13" s="193"/>
    </row>
    <row r="14" spans="1:5" x14ac:dyDescent="0.25">
      <c r="A14" s="45">
        <v>1</v>
      </c>
      <c r="B14" s="8">
        <v>2</v>
      </c>
      <c r="C14" s="46">
        <v>3</v>
      </c>
      <c r="D14" s="46">
        <v>4</v>
      </c>
      <c r="E14" s="47">
        <v>5</v>
      </c>
    </row>
    <row r="15" spans="1:5" s="12" customFormat="1" ht="18" customHeight="1" x14ac:dyDescent="0.2">
      <c r="A15" s="9" t="s">
        <v>6</v>
      </c>
      <c r="B15" s="10" t="s">
        <v>7</v>
      </c>
      <c r="C15" s="11">
        <f>C16+C20+C25+C27+C29+C31+C34+C37+C41+C18</f>
        <v>275653.913</v>
      </c>
      <c r="D15" s="11">
        <f>D16+D20+D25+D27+D29+D31+D34+D37+D41+D18</f>
        <v>124533.32772</v>
      </c>
      <c r="E15" s="11">
        <f>D15/C15*100</f>
        <v>45.177420615828517</v>
      </c>
    </row>
    <row r="16" spans="1:5" ht="18.75" customHeight="1" x14ac:dyDescent="0.25">
      <c r="A16" s="9" t="s">
        <v>8</v>
      </c>
      <c r="B16" s="10" t="s">
        <v>9</v>
      </c>
      <c r="C16" s="11">
        <f>C17</f>
        <v>185013.8</v>
      </c>
      <c r="D16" s="11">
        <f t="shared" ref="D16" si="0">D17</f>
        <v>80285.547909999994</v>
      </c>
      <c r="E16" s="11">
        <f t="shared" ref="E16:E71" si="1">D16/C16*100</f>
        <v>43.394356480435512</v>
      </c>
    </row>
    <row r="17" spans="1:10" ht="17.25" customHeight="1" x14ac:dyDescent="0.25">
      <c r="A17" s="13" t="s">
        <v>10</v>
      </c>
      <c r="B17" s="14" t="s">
        <v>11</v>
      </c>
      <c r="C17" s="15">
        <v>185013.8</v>
      </c>
      <c r="D17" s="15">
        <v>80285.547909999994</v>
      </c>
      <c r="E17" s="15">
        <f t="shared" si="1"/>
        <v>43.394356480435512</v>
      </c>
    </row>
    <row r="18" spans="1:10" s="17" customFormat="1" ht="43.5" customHeight="1" x14ac:dyDescent="0.25">
      <c r="A18" s="16" t="s">
        <v>12</v>
      </c>
      <c r="B18" s="10" t="s">
        <v>13</v>
      </c>
      <c r="C18" s="11">
        <f>C19</f>
        <v>26986.1</v>
      </c>
      <c r="D18" s="11">
        <f>D19</f>
        <v>10891.864509999999</v>
      </c>
      <c r="E18" s="11">
        <f t="shared" si="1"/>
        <v>40.361017375611894</v>
      </c>
    </row>
    <row r="19" spans="1:10" ht="30" x14ac:dyDescent="0.25">
      <c r="A19" s="18" t="s">
        <v>14</v>
      </c>
      <c r="B19" s="19" t="s">
        <v>15</v>
      </c>
      <c r="C19" s="48">
        <v>26986.1</v>
      </c>
      <c r="D19" s="48">
        <v>10891.864509999999</v>
      </c>
      <c r="E19" s="15">
        <f t="shared" si="1"/>
        <v>40.361017375611894</v>
      </c>
    </row>
    <row r="20" spans="1:10" ht="18.75" customHeight="1" x14ac:dyDescent="0.25">
      <c r="A20" s="20" t="s">
        <v>16</v>
      </c>
      <c r="B20" s="10" t="s">
        <v>17</v>
      </c>
      <c r="C20" s="11">
        <f>C21+C22+C23+C24</f>
        <v>13721.9</v>
      </c>
      <c r="D20" s="11">
        <f t="shared" ref="D20" si="2">D21+D22+D23+D24</f>
        <v>8881.8613100000002</v>
      </c>
      <c r="E20" s="11">
        <f t="shared" si="1"/>
        <v>64.727634729884358</v>
      </c>
    </row>
    <row r="21" spans="1:10" ht="29.25" customHeight="1" x14ac:dyDescent="0.25">
      <c r="A21" s="21" t="s">
        <v>18</v>
      </c>
      <c r="B21" s="14" t="s">
        <v>19</v>
      </c>
      <c r="C21" s="15">
        <v>8505.4</v>
      </c>
      <c r="D21" s="15">
        <v>4338.25054</v>
      </c>
      <c r="E21" s="15">
        <f t="shared" si="1"/>
        <v>51.005837938250998</v>
      </c>
    </row>
    <row r="22" spans="1:10" ht="30.75" customHeight="1" x14ac:dyDescent="0.25">
      <c r="A22" s="22" t="s">
        <v>20</v>
      </c>
      <c r="B22" s="23" t="s">
        <v>21</v>
      </c>
      <c r="C22" s="49">
        <v>0</v>
      </c>
      <c r="D22" s="49">
        <v>8.6904900000000005</v>
      </c>
      <c r="E22" s="15">
        <v>0</v>
      </c>
    </row>
    <row r="23" spans="1:10" ht="16.5" customHeight="1" x14ac:dyDescent="0.25">
      <c r="A23" s="22" t="s">
        <v>22</v>
      </c>
      <c r="B23" s="23" t="s">
        <v>23</v>
      </c>
      <c r="C23" s="49">
        <v>1404.5</v>
      </c>
      <c r="D23" s="49">
        <v>1040.9007799999999</v>
      </c>
      <c r="E23" s="15">
        <f t="shared" si="1"/>
        <v>74.111839088643634</v>
      </c>
    </row>
    <row r="24" spans="1:10" ht="29.25" customHeight="1" x14ac:dyDescent="0.25">
      <c r="A24" s="22" t="s">
        <v>24</v>
      </c>
      <c r="B24" s="23" t="s">
        <v>25</v>
      </c>
      <c r="C24" s="49">
        <v>3812</v>
      </c>
      <c r="D24" s="49">
        <v>3494.0194999999999</v>
      </c>
      <c r="E24" s="15">
        <f t="shared" si="1"/>
        <v>91.658433892969569</v>
      </c>
    </row>
    <row r="25" spans="1:10" s="12" customFormat="1" ht="19.5" customHeight="1" x14ac:dyDescent="0.2">
      <c r="A25" s="24" t="s">
        <v>26</v>
      </c>
      <c r="B25" s="10" t="s">
        <v>27</v>
      </c>
      <c r="C25" s="11">
        <f>C26</f>
        <v>140.5</v>
      </c>
      <c r="D25" s="11">
        <f t="shared" ref="D25" si="3">D26</f>
        <v>292.35007000000002</v>
      </c>
      <c r="E25" s="11">
        <f t="shared" si="1"/>
        <v>208.07834163701068</v>
      </c>
    </row>
    <row r="26" spans="1:10" s="26" customFormat="1" ht="31.5" customHeight="1" x14ac:dyDescent="0.2">
      <c r="A26" s="22" t="s">
        <v>28</v>
      </c>
      <c r="B26" s="25" t="s">
        <v>29</v>
      </c>
      <c r="C26" s="49">
        <v>140.5</v>
      </c>
      <c r="D26" s="49">
        <v>292.35007000000002</v>
      </c>
      <c r="E26" s="15">
        <f t="shared" si="1"/>
        <v>208.07834163701068</v>
      </c>
    </row>
    <row r="27" spans="1:10" ht="45" customHeight="1" x14ac:dyDescent="0.25">
      <c r="A27" s="30" t="s">
        <v>30</v>
      </c>
      <c r="B27" s="10" t="s">
        <v>31</v>
      </c>
      <c r="C27" s="11">
        <f>C28</f>
        <v>27267.833999999999</v>
      </c>
      <c r="D27" s="11">
        <f>D28</f>
        <v>12718.296329999999</v>
      </c>
      <c r="E27" s="11">
        <f t="shared" si="1"/>
        <v>46.642121739482498</v>
      </c>
    </row>
    <row r="28" spans="1:10" ht="89.25" customHeight="1" x14ac:dyDescent="0.25">
      <c r="A28" s="36" t="s">
        <v>32</v>
      </c>
      <c r="B28" s="23" t="s">
        <v>33</v>
      </c>
      <c r="C28" s="15">
        <v>27267.833999999999</v>
      </c>
      <c r="D28" s="15">
        <v>12718.296329999999</v>
      </c>
      <c r="E28" s="15">
        <f t="shared" si="1"/>
        <v>46.642121739482498</v>
      </c>
    </row>
    <row r="29" spans="1:10" s="29" customFormat="1" ht="32.25" customHeight="1" x14ac:dyDescent="0.25">
      <c r="A29" s="27" t="s">
        <v>34</v>
      </c>
      <c r="B29" s="28" t="s">
        <v>35</v>
      </c>
      <c r="C29" s="11">
        <f>C30</f>
        <v>1033.69</v>
      </c>
      <c r="D29" s="11">
        <f t="shared" ref="D29" si="4">D30</f>
        <v>776.19433000000004</v>
      </c>
      <c r="E29" s="11">
        <f t="shared" si="1"/>
        <v>75.089662277858935</v>
      </c>
      <c r="F29" s="12"/>
      <c r="G29" s="12"/>
      <c r="H29" s="12"/>
      <c r="I29" s="12"/>
      <c r="J29" s="12"/>
    </row>
    <row r="30" spans="1:10" s="29" customFormat="1" ht="18.75" customHeight="1" x14ac:dyDescent="0.25">
      <c r="A30" s="32" t="s">
        <v>36</v>
      </c>
      <c r="B30" s="25" t="s">
        <v>37</v>
      </c>
      <c r="C30" s="15">
        <v>1033.69</v>
      </c>
      <c r="D30" s="15">
        <v>776.19433000000004</v>
      </c>
      <c r="E30" s="15">
        <f t="shared" si="1"/>
        <v>75.089662277858935</v>
      </c>
      <c r="F30" s="12"/>
      <c r="G30" s="12"/>
      <c r="H30" s="12"/>
      <c r="I30" s="12"/>
      <c r="J30" s="12"/>
    </row>
    <row r="31" spans="1:10" s="29" customFormat="1" ht="30.75" customHeight="1" x14ac:dyDescent="0.25">
      <c r="A31" s="30" t="s">
        <v>38</v>
      </c>
      <c r="B31" s="10" t="s">
        <v>39</v>
      </c>
      <c r="C31" s="11">
        <f>C32+C33</f>
        <v>19673.388999999999</v>
      </c>
      <c r="D31" s="11">
        <f t="shared" ref="D31" si="5">D32+D33</f>
        <v>9712.2483700000012</v>
      </c>
      <c r="E31" s="11">
        <f t="shared" si="1"/>
        <v>49.367439285625885</v>
      </c>
      <c r="F31" s="12"/>
      <c r="G31" s="12"/>
      <c r="H31" s="12"/>
      <c r="I31" s="12"/>
      <c r="J31" s="12"/>
    </row>
    <row r="32" spans="1:10" s="26" customFormat="1" ht="15.75" customHeight="1" x14ac:dyDescent="0.25">
      <c r="A32" s="31" t="s">
        <v>40</v>
      </c>
      <c r="B32" s="25" t="s">
        <v>41</v>
      </c>
      <c r="C32" s="15">
        <v>19407.294999999998</v>
      </c>
      <c r="D32" s="15">
        <v>9404.6908700000004</v>
      </c>
      <c r="E32" s="15">
        <f t="shared" si="1"/>
        <v>48.45956569424024</v>
      </c>
      <c r="F32" s="12"/>
      <c r="G32" s="12"/>
      <c r="H32" s="12"/>
      <c r="I32" s="12"/>
      <c r="J32" s="12"/>
    </row>
    <row r="33" spans="1:10" s="26" customFormat="1" ht="18" customHeight="1" x14ac:dyDescent="0.25">
      <c r="A33" s="31" t="s">
        <v>42</v>
      </c>
      <c r="B33" s="25" t="s">
        <v>43</v>
      </c>
      <c r="C33" s="15">
        <v>266.09399999999999</v>
      </c>
      <c r="D33" s="15">
        <v>307.5575</v>
      </c>
      <c r="E33" s="15">
        <f t="shared" si="1"/>
        <v>115.58227543649988</v>
      </c>
      <c r="F33" s="12"/>
      <c r="G33" s="12"/>
      <c r="H33" s="12"/>
      <c r="I33" s="12"/>
      <c r="J33" s="12"/>
    </row>
    <row r="34" spans="1:10" s="29" customFormat="1" ht="33" customHeight="1" x14ac:dyDescent="0.25">
      <c r="A34" s="30" t="s">
        <v>44</v>
      </c>
      <c r="B34" s="10" t="s">
        <v>45</v>
      </c>
      <c r="C34" s="11">
        <f>C36+C35</f>
        <v>679</v>
      </c>
      <c r="D34" s="11">
        <f>D36+D35</f>
        <v>624.08986999999991</v>
      </c>
      <c r="E34" s="11">
        <f t="shared" si="1"/>
        <v>91.913088365242984</v>
      </c>
      <c r="F34" s="12"/>
      <c r="G34" s="12"/>
      <c r="H34" s="12"/>
      <c r="I34" s="12"/>
      <c r="J34" s="12"/>
    </row>
    <row r="35" spans="1:10" s="29" customFormat="1" ht="74.25" customHeight="1" x14ac:dyDescent="0.25">
      <c r="A35" s="33" t="s">
        <v>114</v>
      </c>
      <c r="B35" s="23" t="s">
        <v>115</v>
      </c>
      <c r="C35" s="15">
        <v>0</v>
      </c>
      <c r="D35" s="15">
        <v>1.05</v>
      </c>
      <c r="E35" s="15">
        <v>0</v>
      </c>
      <c r="F35" s="12"/>
      <c r="G35" s="12"/>
      <c r="H35" s="12"/>
      <c r="I35" s="12"/>
      <c r="J35" s="12"/>
    </row>
    <row r="36" spans="1:10" s="29" customFormat="1" ht="32.25" customHeight="1" x14ac:dyDescent="0.25">
      <c r="A36" s="33" t="s">
        <v>46</v>
      </c>
      <c r="B36" s="23" t="s">
        <v>47</v>
      </c>
      <c r="C36" s="15">
        <v>679</v>
      </c>
      <c r="D36" s="15">
        <v>623.03986999999995</v>
      </c>
      <c r="E36" s="15">
        <f t="shared" si="1"/>
        <v>91.758449189985271</v>
      </c>
      <c r="F36" s="12"/>
      <c r="G36" s="12"/>
      <c r="H36" s="12"/>
      <c r="I36" s="12"/>
      <c r="J36" s="12"/>
    </row>
    <row r="37" spans="1:10" s="29" customFormat="1" ht="22.5" customHeight="1" x14ac:dyDescent="0.25">
      <c r="A37" s="41" t="s">
        <v>48</v>
      </c>
      <c r="B37" s="10" t="s">
        <v>49</v>
      </c>
      <c r="C37" s="11">
        <f>SUM(C38:C40)</f>
        <v>1137.7</v>
      </c>
      <c r="D37" s="11">
        <f>SUM(D38:D40)</f>
        <v>350.87502000000001</v>
      </c>
      <c r="E37" s="11">
        <f t="shared" si="1"/>
        <v>30.840733057923881</v>
      </c>
      <c r="F37" s="12"/>
      <c r="G37" s="12"/>
      <c r="H37" s="12"/>
      <c r="I37" s="12"/>
      <c r="J37" s="12"/>
    </row>
    <row r="38" spans="1:10" s="29" customFormat="1" ht="30.75" customHeight="1" x14ac:dyDescent="0.25">
      <c r="A38" s="33" t="s">
        <v>96</v>
      </c>
      <c r="B38" s="23" t="s">
        <v>95</v>
      </c>
      <c r="C38" s="15">
        <f>11.1+14.7+1.9+7.9</f>
        <v>35.599999999999994</v>
      </c>
      <c r="D38" s="15">
        <f>2.72655+0.77838+0.5+2.5</f>
        <v>6.5049299999999999</v>
      </c>
      <c r="E38" s="15">
        <f t="shared" si="1"/>
        <v>18.272275280898878</v>
      </c>
      <c r="F38" s="12"/>
      <c r="G38" s="12"/>
      <c r="H38" s="12"/>
      <c r="I38" s="12"/>
      <c r="J38" s="12"/>
    </row>
    <row r="39" spans="1:10" s="12" customFormat="1" ht="120" customHeight="1" x14ac:dyDescent="0.2">
      <c r="A39" s="36" t="s">
        <v>50</v>
      </c>
      <c r="B39" s="23" t="s">
        <v>51</v>
      </c>
      <c r="C39" s="15">
        <v>137.9</v>
      </c>
      <c r="D39" s="15">
        <v>10.77661</v>
      </c>
      <c r="E39" s="15">
        <f t="shared" si="1"/>
        <v>7.8148005801305294</v>
      </c>
    </row>
    <row r="40" spans="1:10" x14ac:dyDescent="0.25">
      <c r="A40" s="33" t="s">
        <v>52</v>
      </c>
      <c r="B40" s="23" t="s">
        <v>53</v>
      </c>
      <c r="C40" s="15">
        <v>964.2</v>
      </c>
      <c r="D40" s="15">
        <v>333.59348</v>
      </c>
      <c r="E40" s="15">
        <f t="shared" si="1"/>
        <v>34.597954781165733</v>
      </c>
      <c r="F40" s="12"/>
      <c r="G40" s="12"/>
      <c r="H40" s="12"/>
      <c r="I40" s="12"/>
      <c r="J40" s="12"/>
    </row>
    <row r="41" spans="1:10" ht="18" customHeight="1" x14ac:dyDescent="0.25">
      <c r="A41" s="30" t="s">
        <v>54</v>
      </c>
      <c r="B41" s="10" t="s">
        <v>55</v>
      </c>
      <c r="C41" s="11">
        <f>C42+C43+C44</f>
        <v>0</v>
      </c>
      <c r="D41" s="11">
        <f>D42+D43+D44</f>
        <v>0</v>
      </c>
      <c r="E41" s="11">
        <v>0</v>
      </c>
      <c r="F41" s="12"/>
      <c r="G41" s="12"/>
      <c r="H41" s="12"/>
      <c r="I41" s="12"/>
      <c r="J41" s="12"/>
    </row>
    <row r="42" spans="1:10" ht="17.25" customHeight="1" x14ac:dyDescent="0.25">
      <c r="A42" s="33" t="s">
        <v>56</v>
      </c>
      <c r="B42" s="23" t="s">
        <v>57</v>
      </c>
      <c r="C42" s="49">
        <v>0</v>
      </c>
      <c r="D42" s="49">
        <v>0</v>
      </c>
      <c r="E42" s="15">
        <v>0</v>
      </c>
      <c r="F42" s="12"/>
      <c r="G42" s="12"/>
      <c r="H42" s="12"/>
      <c r="I42" s="12"/>
      <c r="J42" s="12"/>
    </row>
    <row r="43" spans="1:10" x14ac:dyDescent="0.25">
      <c r="A43" s="33" t="s">
        <v>58</v>
      </c>
      <c r="B43" s="23" t="s">
        <v>59</v>
      </c>
      <c r="C43" s="49">
        <v>0</v>
      </c>
      <c r="D43" s="49">
        <v>0</v>
      </c>
      <c r="E43" s="15">
        <v>0</v>
      </c>
      <c r="F43" s="12"/>
      <c r="G43" s="12"/>
      <c r="H43" s="12"/>
      <c r="I43" s="12"/>
      <c r="J43" s="12"/>
    </row>
    <row r="44" spans="1:10" ht="30" x14ac:dyDescent="0.25">
      <c r="A44" s="33" t="s">
        <v>109</v>
      </c>
      <c r="B44" s="23" t="s">
        <v>110</v>
      </c>
      <c r="C44" s="49">
        <v>0</v>
      </c>
      <c r="D44" s="49">
        <v>0</v>
      </c>
      <c r="E44" s="15">
        <v>0</v>
      </c>
      <c r="F44" s="12"/>
      <c r="G44" s="12"/>
      <c r="H44" s="12"/>
      <c r="I44" s="12"/>
      <c r="J44" s="12"/>
    </row>
    <row r="45" spans="1:10" s="26" customFormat="1" ht="18" customHeight="1" x14ac:dyDescent="0.2">
      <c r="A45" s="30" t="s">
        <v>60</v>
      </c>
      <c r="B45" s="10" t="s">
        <v>61</v>
      </c>
      <c r="C45" s="11">
        <f>C46+C69</f>
        <v>1981493.8146900001</v>
      </c>
      <c r="D45" s="11">
        <f>D46+D69</f>
        <v>994596.33853999991</v>
      </c>
      <c r="E45" s="11">
        <f t="shared" si="1"/>
        <v>50.194269150196767</v>
      </c>
      <c r="F45" s="12"/>
      <c r="G45" s="12"/>
      <c r="H45" s="12"/>
      <c r="I45" s="12"/>
      <c r="J45" s="12"/>
    </row>
    <row r="46" spans="1:10" s="29" customFormat="1" ht="30.75" customHeight="1" x14ac:dyDescent="0.25">
      <c r="A46" s="30" t="s">
        <v>62</v>
      </c>
      <c r="B46" s="10" t="s">
        <v>63</v>
      </c>
      <c r="C46" s="11">
        <f>C47+C50+C57+C62</f>
        <v>1981722.8475200001</v>
      </c>
      <c r="D46" s="11">
        <f>D47+D50+D57+D62</f>
        <v>994827.58257999993</v>
      </c>
      <c r="E46" s="11">
        <f t="shared" si="1"/>
        <v>50.200136907386586</v>
      </c>
      <c r="F46" s="12"/>
      <c r="G46" s="12"/>
      <c r="H46" s="12"/>
      <c r="I46" s="12"/>
      <c r="J46" s="12"/>
    </row>
    <row r="47" spans="1:10" s="29" customFormat="1" ht="15" customHeight="1" x14ac:dyDescent="0.25">
      <c r="A47" s="34" t="s">
        <v>64</v>
      </c>
      <c r="B47" s="35" t="s">
        <v>65</v>
      </c>
      <c r="C47" s="11">
        <f>C48+C49</f>
        <v>376881.69999999995</v>
      </c>
      <c r="D47" s="11">
        <f>D48+D49</f>
        <v>173365.58199999999</v>
      </c>
      <c r="E47" s="11">
        <f t="shared" si="1"/>
        <v>46</v>
      </c>
      <c r="F47" s="12"/>
      <c r="G47" s="12"/>
      <c r="H47" s="12"/>
      <c r="I47" s="12"/>
      <c r="J47" s="12"/>
    </row>
    <row r="48" spans="1:10" s="29" customFormat="1" ht="30" customHeight="1" x14ac:dyDescent="0.25">
      <c r="A48" s="36" t="s">
        <v>66</v>
      </c>
      <c r="B48" s="37" t="s">
        <v>67</v>
      </c>
      <c r="C48" s="49">
        <v>299441.8</v>
      </c>
      <c r="D48" s="49">
        <v>137743.228</v>
      </c>
      <c r="E48" s="15">
        <f t="shared" si="1"/>
        <v>46</v>
      </c>
      <c r="F48" s="12"/>
      <c r="G48" s="12"/>
      <c r="H48" s="12"/>
      <c r="I48" s="12"/>
      <c r="J48" s="12"/>
    </row>
    <row r="49" spans="1:10" s="29" customFormat="1" ht="30" x14ac:dyDescent="0.25">
      <c r="A49" s="33" t="s">
        <v>68</v>
      </c>
      <c r="B49" s="23" t="s">
        <v>69</v>
      </c>
      <c r="C49" s="49">
        <v>77439.899999999994</v>
      </c>
      <c r="D49" s="49">
        <v>35622.353999999999</v>
      </c>
      <c r="E49" s="15">
        <f t="shared" si="1"/>
        <v>46</v>
      </c>
      <c r="F49" s="12"/>
      <c r="G49" s="12"/>
      <c r="H49" s="12"/>
      <c r="I49" s="12"/>
      <c r="J49" s="12"/>
    </row>
    <row r="50" spans="1:10" s="12" customFormat="1" ht="29.25" customHeight="1" x14ac:dyDescent="0.25">
      <c r="A50" s="33" t="s">
        <v>70</v>
      </c>
      <c r="B50" s="38" t="s">
        <v>71</v>
      </c>
      <c r="C50" s="11">
        <f>C56+C53+C54+C52+C51+C55</f>
        <v>166479.76017999998</v>
      </c>
      <c r="D50" s="11">
        <f>D56+D53+D54+D52+D51+D55</f>
        <v>45257.985609999996</v>
      </c>
      <c r="E50" s="11">
        <f t="shared" si="1"/>
        <v>27.185277994794383</v>
      </c>
    </row>
    <row r="51" spans="1:10" ht="57.75" customHeight="1" x14ac:dyDescent="0.25">
      <c r="A51" s="33" t="s">
        <v>97</v>
      </c>
      <c r="B51" s="23" t="s">
        <v>98</v>
      </c>
      <c r="C51" s="15">
        <v>25352.3</v>
      </c>
      <c r="D51" s="15">
        <v>11485.70196</v>
      </c>
      <c r="E51" s="15">
        <f t="shared" si="1"/>
        <v>45.304378537647473</v>
      </c>
      <c r="F51" s="12"/>
      <c r="G51" s="12"/>
      <c r="H51" s="12"/>
      <c r="I51" s="12"/>
      <c r="J51" s="12"/>
    </row>
    <row r="52" spans="1:10" s="12" customFormat="1" ht="30" customHeight="1" x14ac:dyDescent="0.25">
      <c r="A52" s="33" t="s">
        <v>72</v>
      </c>
      <c r="B52" s="23" t="s">
        <v>73</v>
      </c>
      <c r="C52" s="15">
        <v>903.03517999999997</v>
      </c>
      <c r="D52" s="15">
        <v>903.03517999999997</v>
      </c>
      <c r="E52" s="15">
        <f t="shared" si="1"/>
        <v>100</v>
      </c>
    </row>
    <row r="53" spans="1:10" ht="33.75" customHeight="1" x14ac:dyDescent="0.25">
      <c r="A53" s="33" t="s">
        <v>74</v>
      </c>
      <c r="B53" s="23" t="s">
        <v>75</v>
      </c>
      <c r="C53" s="15">
        <v>194.76</v>
      </c>
      <c r="D53" s="15">
        <v>194.76</v>
      </c>
      <c r="E53" s="15">
        <f t="shared" si="1"/>
        <v>100</v>
      </c>
      <c r="F53" s="12"/>
      <c r="G53" s="12"/>
      <c r="H53" s="12"/>
      <c r="I53" s="12"/>
      <c r="J53" s="12"/>
    </row>
    <row r="54" spans="1:10" ht="30" x14ac:dyDescent="0.25">
      <c r="A54" s="33" t="s">
        <v>101</v>
      </c>
      <c r="B54" s="23" t="s">
        <v>102</v>
      </c>
      <c r="C54" s="15">
        <v>37240.6</v>
      </c>
      <c r="D54" s="15">
        <v>17513.62285</v>
      </c>
      <c r="E54" s="15">
        <f t="shared" si="1"/>
        <v>47.028304726561871</v>
      </c>
      <c r="F54" s="12"/>
      <c r="G54" s="12"/>
      <c r="H54" s="12"/>
      <c r="I54" s="12"/>
      <c r="J54" s="12"/>
    </row>
    <row r="55" spans="1:10" ht="59.25" customHeight="1" x14ac:dyDescent="0.25">
      <c r="A55" s="36" t="s">
        <v>103</v>
      </c>
      <c r="B55" s="23" t="s">
        <v>104</v>
      </c>
      <c r="C55" s="15">
        <v>13668.5</v>
      </c>
      <c r="D55" s="15">
        <v>1640.1527699999999</v>
      </c>
      <c r="E55" s="15">
        <f t="shared" si="1"/>
        <v>11.999508139152065</v>
      </c>
      <c r="F55" s="12"/>
      <c r="G55" s="12"/>
      <c r="H55" s="12"/>
      <c r="I55" s="12"/>
      <c r="J55" s="12"/>
    </row>
    <row r="56" spans="1:10" ht="17.25" customHeight="1" x14ac:dyDescent="0.25">
      <c r="A56" s="33" t="s">
        <v>76</v>
      </c>
      <c r="B56" s="23" t="s">
        <v>77</v>
      </c>
      <c r="C56" s="15">
        <v>89120.565000000002</v>
      </c>
      <c r="D56" s="15">
        <v>13520.71285</v>
      </c>
      <c r="E56" s="15">
        <f t="shared" si="1"/>
        <v>15.171260247284113</v>
      </c>
      <c r="F56" s="12"/>
      <c r="G56" s="12"/>
      <c r="H56" s="12"/>
      <c r="I56" s="12"/>
      <c r="J56" s="12"/>
    </row>
    <row r="57" spans="1:10" ht="15.75" customHeight="1" x14ac:dyDescent="0.25">
      <c r="A57" s="39" t="s">
        <v>78</v>
      </c>
      <c r="B57" s="10" t="s">
        <v>79</v>
      </c>
      <c r="C57" s="50">
        <f>C58+C61+C59+C60</f>
        <v>1341976.1000000001</v>
      </c>
      <c r="D57" s="50">
        <f>D58+D61+D59+D60</f>
        <v>721466.32334999996</v>
      </c>
      <c r="E57" s="11">
        <f t="shared" si="1"/>
        <v>53.761488252287052</v>
      </c>
      <c r="F57" s="12"/>
      <c r="G57" s="12"/>
      <c r="H57" s="12"/>
      <c r="I57" s="12"/>
      <c r="J57" s="12"/>
    </row>
    <row r="58" spans="1:10" ht="35.25" customHeight="1" x14ac:dyDescent="0.25">
      <c r="A58" s="40" t="s">
        <v>80</v>
      </c>
      <c r="B58" s="23" t="s">
        <v>81</v>
      </c>
      <c r="C58" s="15">
        <v>195524.3</v>
      </c>
      <c r="D58" s="15">
        <v>90440.563219999996</v>
      </c>
      <c r="E58" s="15">
        <f t="shared" si="1"/>
        <v>46.255408263832173</v>
      </c>
      <c r="F58" s="12"/>
      <c r="G58" s="12"/>
      <c r="H58" s="12"/>
      <c r="I58" s="12"/>
      <c r="J58" s="12"/>
    </row>
    <row r="59" spans="1:10" s="12" customFormat="1" ht="59.25" customHeight="1" x14ac:dyDescent="0.2">
      <c r="A59" s="36" t="s">
        <v>82</v>
      </c>
      <c r="B59" s="23" t="s">
        <v>83</v>
      </c>
      <c r="C59" s="15">
        <v>6.7</v>
      </c>
      <c r="D59" s="15">
        <v>6.7</v>
      </c>
      <c r="E59" s="15">
        <f t="shared" si="1"/>
        <v>100</v>
      </c>
    </row>
    <row r="60" spans="1:10" s="12" customFormat="1" ht="30.75" customHeight="1" x14ac:dyDescent="0.2">
      <c r="A60" s="36" t="s">
        <v>116</v>
      </c>
      <c r="B60" s="23" t="s">
        <v>117</v>
      </c>
      <c r="C60" s="15">
        <v>6588.6</v>
      </c>
      <c r="D60" s="15">
        <v>2766.29</v>
      </c>
      <c r="E60" s="15">
        <f t="shared" si="1"/>
        <v>41.986006131803414</v>
      </c>
    </row>
    <row r="61" spans="1:10" s="12" customFormat="1" ht="17.25" customHeight="1" x14ac:dyDescent="0.25">
      <c r="A61" s="33" t="s">
        <v>84</v>
      </c>
      <c r="B61" s="23" t="s">
        <v>85</v>
      </c>
      <c r="C61" s="51">
        <v>1139856.5</v>
      </c>
      <c r="D61" s="51">
        <v>628252.77012999996</v>
      </c>
      <c r="E61" s="15">
        <f t="shared" si="1"/>
        <v>55.116830068521786</v>
      </c>
    </row>
    <row r="62" spans="1:10" ht="17.25" customHeight="1" x14ac:dyDescent="0.25">
      <c r="A62" s="30" t="s">
        <v>86</v>
      </c>
      <c r="B62" s="10" t="s">
        <v>87</v>
      </c>
      <c r="C62" s="11">
        <f>C63+C66+C67+C65+C68+C64</f>
        <v>96385.28734000001</v>
      </c>
      <c r="D62" s="11">
        <f>D63+D66+D67+D65+D68+D64</f>
        <v>54737.691619999998</v>
      </c>
      <c r="E62" s="11">
        <f t="shared" si="1"/>
        <v>56.790505201185191</v>
      </c>
      <c r="F62" s="12"/>
      <c r="G62" s="12"/>
      <c r="H62" s="12"/>
      <c r="I62" s="12"/>
      <c r="J62" s="12"/>
    </row>
    <row r="63" spans="1:10" ht="58.5" customHeight="1" x14ac:dyDescent="0.25">
      <c r="A63" s="36" t="s">
        <v>88</v>
      </c>
      <c r="B63" s="25" t="s">
        <v>89</v>
      </c>
      <c r="C63" s="15">
        <v>2340.1251000000002</v>
      </c>
      <c r="D63" s="15">
        <v>1156.6554799999999</v>
      </c>
      <c r="E63" s="15">
        <f t="shared" si="1"/>
        <v>49.427078919840646</v>
      </c>
      <c r="F63" s="12"/>
      <c r="G63" s="12"/>
      <c r="H63" s="12"/>
      <c r="I63" s="12"/>
      <c r="J63" s="12"/>
    </row>
    <row r="64" spans="1:10" ht="76.5" customHeight="1" x14ac:dyDescent="0.25">
      <c r="A64" s="36" t="s">
        <v>118</v>
      </c>
      <c r="B64" s="25" t="s">
        <v>119</v>
      </c>
      <c r="C64" s="15">
        <v>2109.1999999999998</v>
      </c>
      <c r="D64" s="15">
        <v>1104.9223</v>
      </c>
      <c r="E64" s="15">
        <f t="shared" si="1"/>
        <v>52.385847714773384</v>
      </c>
      <c r="F64" s="12"/>
      <c r="G64" s="12"/>
      <c r="H64" s="12"/>
      <c r="I64" s="12"/>
      <c r="J64" s="12"/>
    </row>
    <row r="65" spans="1:10" ht="80.25" customHeight="1" x14ac:dyDescent="0.25">
      <c r="A65" s="36" t="s">
        <v>105</v>
      </c>
      <c r="B65" s="25" t="s">
        <v>106</v>
      </c>
      <c r="C65" s="15">
        <v>6058.9</v>
      </c>
      <c r="D65" s="15">
        <v>3458.78512</v>
      </c>
      <c r="E65" s="15">
        <f t="shared" si="1"/>
        <v>57.086024195811127</v>
      </c>
      <c r="F65" s="12"/>
      <c r="G65" s="12"/>
      <c r="H65" s="12"/>
      <c r="I65" s="12"/>
      <c r="J65" s="12"/>
    </row>
    <row r="66" spans="1:10" ht="61.5" customHeight="1" x14ac:dyDescent="0.25">
      <c r="A66" s="36" t="s">
        <v>99</v>
      </c>
      <c r="B66" s="25" t="s">
        <v>100</v>
      </c>
      <c r="C66" s="15">
        <v>74806.8</v>
      </c>
      <c r="D66" s="15">
        <v>41977.142</v>
      </c>
      <c r="E66" s="15">
        <f t="shared" si="1"/>
        <v>56.114072517471669</v>
      </c>
      <c r="F66" s="12"/>
      <c r="G66" s="12"/>
      <c r="H66" s="12"/>
      <c r="I66" s="12"/>
      <c r="J66" s="12"/>
    </row>
    <row r="67" spans="1:10" ht="30" x14ac:dyDescent="0.25">
      <c r="A67" s="54" t="s">
        <v>107</v>
      </c>
      <c r="B67" s="25" t="s">
        <v>108</v>
      </c>
      <c r="C67" s="15">
        <v>202.70887999999999</v>
      </c>
      <c r="D67" s="15">
        <v>202.70887999999999</v>
      </c>
      <c r="E67" s="15">
        <f t="shared" si="1"/>
        <v>100</v>
      </c>
      <c r="F67" s="12"/>
      <c r="G67" s="12"/>
      <c r="H67" s="12"/>
      <c r="I67" s="12"/>
      <c r="J67" s="12"/>
    </row>
    <row r="68" spans="1:10" ht="30" x14ac:dyDescent="0.25">
      <c r="A68" s="36" t="s">
        <v>111</v>
      </c>
      <c r="B68" s="25" t="s">
        <v>112</v>
      </c>
      <c r="C68" s="15">
        <v>10867.55336</v>
      </c>
      <c r="D68" s="15">
        <v>6837.4778399999996</v>
      </c>
      <c r="E68" s="15">
        <f t="shared" si="1"/>
        <v>62.916441387502871</v>
      </c>
      <c r="F68" s="12"/>
      <c r="G68" s="12"/>
      <c r="H68" s="12"/>
      <c r="I68" s="12"/>
      <c r="J68" s="12"/>
    </row>
    <row r="69" spans="1:10" s="12" customFormat="1" ht="22.5" customHeight="1" x14ac:dyDescent="0.2">
      <c r="A69" s="41" t="s">
        <v>90</v>
      </c>
      <c r="B69" s="10" t="s">
        <v>91</v>
      </c>
      <c r="C69" s="53">
        <f>C70</f>
        <v>-229.03282999999999</v>
      </c>
      <c r="D69" s="53">
        <f>D70</f>
        <v>-231.24404000000001</v>
      </c>
      <c r="E69" s="11">
        <f t="shared" si="1"/>
        <v>100.96545547640486</v>
      </c>
    </row>
    <row r="70" spans="1:10" ht="31.5" customHeight="1" x14ac:dyDescent="0.25">
      <c r="A70" s="33" t="s">
        <v>92</v>
      </c>
      <c r="B70" s="23" t="s">
        <v>93</v>
      </c>
      <c r="C70" s="52">
        <v>-229.03282999999999</v>
      </c>
      <c r="D70" s="52">
        <v>-231.24404000000001</v>
      </c>
      <c r="E70" s="15">
        <f t="shared" si="1"/>
        <v>100.96545547640486</v>
      </c>
      <c r="F70" s="12"/>
      <c r="G70" s="12"/>
      <c r="H70" s="12"/>
      <c r="I70" s="12"/>
      <c r="J70" s="12"/>
    </row>
    <row r="71" spans="1:10" x14ac:dyDescent="0.25">
      <c r="A71" s="185" t="s">
        <v>94</v>
      </c>
      <c r="B71" s="185"/>
      <c r="C71" s="11">
        <f>C45+C15</f>
        <v>2257147.7276900001</v>
      </c>
      <c r="D71" s="11">
        <f>D45+D15</f>
        <v>1119129.6662599999</v>
      </c>
      <c r="E71" s="11">
        <f t="shared" si="1"/>
        <v>49.581587085810042</v>
      </c>
      <c r="F71" s="12"/>
      <c r="G71" s="12"/>
      <c r="H71" s="12"/>
      <c r="I71" s="12"/>
      <c r="J71" s="12"/>
    </row>
    <row r="72" spans="1:10" s="12" customFormat="1" ht="18" customHeight="1" x14ac:dyDescent="0.2"/>
    <row r="73" spans="1:10" x14ac:dyDescent="0.25">
      <c r="A73" s="42" t="s">
        <v>695</v>
      </c>
      <c r="D73" s="186" t="s">
        <v>696</v>
      </c>
      <c r="E73" s="186"/>
    </row>
    <row r="75" spans="1:10" ht="15.75" x14ac:dyDescent="0.25">
      <c r="A75" s="43"/>
      <c r="B75" s="44"/>
      <c r="C75" s="44"/>
      <c r="D75" s="187"/>
      <c r="E75" s="187"/>
    </row>
  </sheetData>
  <mergeCells count="9">
    <mergeCell ref="A71:B71"/>
    <mergeCell ref="D73:E73"/>
    <mergeCell ref="D75:E75"/>
    <mergeCell ref="A9:E10"/>
    <mergeCell ref="A12:A13"/>
    <mergeCell ref="B12:B13"/>
    <mergeCell ref="C12:C13"/>
    <mergeCell ref="D12:D13"/>
    <mergeCell ref="E12:E13"/>
  </mergeCells>
  <hyperlinks>
    <hyperlink ref="A19" r:id="rId1" display="http://www.consultant.ru/cons/cgi/online.cgi?req=doc&amp;base=LAW&amp;n=198941&amp;rnd=235642.187433877&amp;dst=100606&amp;fld=134" xr:uid="{00000000-0004-0000-0000-000000000000}"/>
    <hyperlink ref="A21" r:id="rId2" display="http://www.consultant.ru/cons/cgi/online.cgi?req=doc&amp;base=LAW&amp;n=208015&amp;rnd=235642.514532630&amp;dst=103572&amp;fld=134" xr:uid="{00000000-0004-0000-0000-000001000000}"/>
    <hyperlink ref="A38" r:id="rId3" location="dst0" display="http://www.consultant.ru/document/cons_doc_LAW_355717/ - dst0" xr:uid="{00000000-0004-0000-0000-000002000000}"/>
  </hyperlinks>
  <pageMargins left="1.1811023622047245" right="0.39370078740157483" top="0.78740157480314965" bottom="0.78740157480314965" header="0" footer="0"/>
  <pageSetup paperSize="9" scale="66" orientation="portrait" r:id="rId4"/>
  <headerFooter differentFirst="1">
    <oddHeader>&amp;C&amp;P</oddHeader>
  </headerFooter>
  <rowBreaks count="1" manualBreakCount="1">
    <brk id="39" max="4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G730"/>
  <sheetViews>
    <sheetView showGridLines="0" view="pageBreakPreview" topLeftCell="A19" zoomScaleSheetLayoutView="100" workbookViewId="0">
      <selection activeCell="E58" sqref="E58"/>
    </sheetView>
  </sheetViews>
  <sheetFormatPr defaultColWidth="9.140625" defaultRowHeight="15.75" x14ac:dyDescent="0.25"/>
  <cols>
    <col min="1" max="1" width="52.7109375" style="56" customWidth="1"/>
    <col min="2" max="2" width="12.85546875" style="77" customWidth="1"/>
    <col min="3" max="3" width="7.42578125" style="77" customWidth="1"/>
    <col min="4" max="4" width="10" style="77" customWidth="1"/>
    <col min="5" max="5" width="11.5703125" style="56" customWidth="1"/>
    <col min="6" max="6" width="11.85546875" style="56" customWidth="1"/>
    <col min="7" max="7" width="10.140625" style="56" customWidth="1"/>
    <col min="8" max="241" width="9.140625" style="56" customWidth="1"/>
    <col min="242" max="16384" width="9.140625" style="56"/>
  </cols>
  <sheetData>
    <row r="8" spans="1:7" x14ac:dyDescent="0.25">
      <c r="A8" s="55"/>
      <c r="B8" s="55"/>
      <c r="C8" s="55"/>
      <c r="D8" s="55"/>
      <c r="E8" s="55"/>
      <c r="F8" s="55"/>
      <c r="G8" s="55"/>
    </row>
    <row r="9" spans="1:7" ht="75.75" customHeight="1" x14ac:dyDescent="0.3">
      <c r="A9" s="197" t="s">
        <v>749</v>
      </c>
      <c r="B9" s="197"/>
      <c r="C9" s="197"/>
      <c r="D9" s="197"/>
      <c r="E9" s="197"/>
      <c r="F9" s="197"/>
      <c r="G9" s="197"/>
    </row>
    <row r="10" spans="1:7" ht="16.5" customHeight="1" x14ac:dyDescent="0.25">
      <c r="A10" s="57"/>
      <c r="B10" s="58"/>
      <c r="C10" s="58"/>
      <c r="D10" s="58"/>
      <c r="E10" s="59"/>
      <c r="F10" s="59"/>
      <c r="G10" s="59"/>
    </row>
    <row r="11" spans="1:7" s="60" customFormat="1" x14ac:dyDescent="0.25">
      <c r="A11" s="198" t="s">
        <v>1</v>
      </c>
      <c r="B11" s="199" t="s">
        <v>120</v>
      </c>
      <c r="C11" s="199"/>
      <c r="D11" s="199"/>
      <c r="E11" s="200" t="s">
        <v>121</v>
      </c>
      <c r="F11" s="201" t="s">
        <v>122</v>
      </c>
      <c r="G11" s="201" t="s">
        <v>0</v>
      </c>
    </row>
    <row r="12" spans="1:7" s="60" customFormat="1" ht="36" x14ac:dyDescent="0.25">
      <c r="A12" s="198"/>
      <c r="B12" s="61" t="s">
        <v>123</v>
      </c>
      <c r="C12" s="61" t="s">
        <v>124</v>
      </c>
      <c r="D12" s="62" t="s">
        <v>125</v>
      </c>
      <c r="E12" s="200"/>
      <c r="F12" s="201"/>
      <c r="G12" s="201"/>
    </row>
    <row r="13" spans="1:7" s="60" customFormat="1" ht="12.75" customHeight="1" x14ac:dyDescent="0.25">
      <c r="A13" s="63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</row>
    <row r="14" spans="1:7" ht="31.5" x14ac:dyDescent="0.25">
      <c r="A14" s="64" t="s">
        <v>126</v>
      </c>
      <c r="B14" s="65" t="s">
        <v>127</v>
      </c>
      <c r="C14" s="66" t="s">
        <v>128</v>
      </c>
      <c r="D14" s="67">
        <v>0</v>
      </c>
      <c r="E14" s="68">
        <v>1584590.3</v>
      </c>
      <c r="F14" s="68">
        <v>848695.9</v>
      </c>
      <c r="G14" s="69">
        <v>0.53559326975559551</v>
      </c>
    </row>
    <row r="15" spans="1:7" ht="31.5" x14ac:dyDescent="0.25">
      <c r="A15" s="70" t="s">
        <v>129</v>
      </c>
      <c r="B15" s="71" t="s">
        <v>130</v>
      </c>
      <c r="C15" s="72" t="s">
        <v>128</v>
      </c>
      <c r="D15" s="73">
        <v>0</v>
      </c>
      <c r="E15" s="74">
        <v>1539315</v>
      </c>
      <c r="F15" s="74">
        <v>831405.3</v>
      </c>
      <c r="G15" s="75">
        <v>0.54011381686009685</v>
      </c>
    </row>
    <row r="16" spans="1:7" ht="31.5" x14ac:dyDescent="0.25">
      <c r="A16" s="70" t="s">
        <v>131</v>
      </c>
      <c r="B16" s="71" t="s">
        <v>132</v>
      </c>
      <c r="C16" s="72" t="s">
        <v>128</v>
      </c>
      <c r="D16" s="73">
        <v>0</v>
      </c>
      <c r="E16" s="74">
        <v>396102.9</v>
      </c>
      <c r="F16" s="74">
        <v>204421.8</v>
      </c>
      <c r="G16" s="75">
        <v>0.51608256339451186</v>
      </c>
    </row>
    <row r="17" spans="1:7" ht="31.5" x14ac:dyDescent="0.25">
      <c r="A17" s="70" t="s">
        <v>133</v>
      </c>
      <c r="B17" s="71" t="s">
        <v>134</v>
      </c>
      <c r="C17" s="72" t="s">
        <v>128</v>
      </c>
      <c r="D17" s="73">
        <v>0</v>
      </c>
      <c r="E17" s="74">
        <v>1071</v>
      </c>
      <c r="F17" s="74">
        <v>235.2</v>
      </c>
      <c r="G17" s="75">
        <v>0.2196078431372549</v>
      </c>
    </row>
    <row r="18" spans="1:7" ht="31.5" x14ac:dyDescent="0.25">
      <c r="A18" s="70" t="s">
        <v>135</v>
      </c>
      <c r="B18" s="71" t="s">
        <v>134</v>
      </c>
      <c r="C18" s="72" t="s">
        <v>136</v>
      </c>
      <c r="D18" s="73">
        <v>0</v>
      </c>
      <c r="E18" s="74">
        <v>1071</v>
      </c>
      <c r="F18" s="74">
        <v>235.2</v>
      </c>
      <c r="G18" s="75">
        <v>0.2196078431372549</v>
      </c>
    </row>
    <row r="19" spans="1:7" x14ac:dyDescent="0.25">
      <c r="A19" s="70" t="s">
        <v>137</v>
      </c>
      <c r="B19" s="71" t="s">
        <v>134</v>
      </c>
      <c r="C19" s="72" t="s">
        <v>136</v>
      </c>
      <c r="D19" s="73">
        <v>701</v>
      </c>
      <c r="E19" s="74">
        <v>1071</v>
      </c>
      <c r="F19" s="74">
        <v>235.2</v>
      </c>
      <c r="G19" s="75">
        <v>0.2196078431372549</v>
      </c>
    </row>
    <row r="20" spans="1:7" ht="31.5" x14ac:dyDescent="0.25">
      <c r="A20" s="70" t="s">
        <v>138</v>
      </c>
      <c r="B20" s="71" t="s">
        <v>139</v>
      </c>
      <c r="C20" s="72" t="s">
        <v>128</v>
      </c>
      <c r="D20" s="73">
        <v>0</v>
      </c>
      <c r="E20" s="74">
        <v>448.4</v>
      </c>
      <c r="F20" s="74">
        <v>313.89999999999998</v>
      </c>
      <c r="G20" s="75">
        <v>0.7000446030330062</v>
      </c>
    </row>
    <row r="21" spans="1:7" ht="31.5" x14ac:dyDescent="0.25">
      <c r="A21" s="70" t="s">
        <v>135</v>
      </c>
      <c r="B21" s="71" t="s">
        <v>139</v>
      </c>
      <c r="C21" s="72" t="s">
        <v>136</v>
      </c>
      <c r="D21" s="73">
        <v>0</v>
      </c>
      <c r="E21" s="74">
        <v>448.4</v>
      </c>
      <c r="F21" s="74">
        <v>313.89999999999998</v>
      </c>
      <c r="G21" s="75">
        <v>0.7000446030330062</v>
      </c>
    </row>
    <row r="22" spans="1:7" x14ac:dyDescent="0.25">
      <c r="A22" s="70" t="s">
        <v>137</v>
      </c>
      <c r="B22" s="71" t="s">
        <v>139</v>
      </c>
      <c r="C22" s="72" t="s">
        <v>136</v>
      </c>
      <c r="D22" s="73">
        <v>701</v>
      </c>
      <c r="E22" s="74">
        <v>448.4</v>
      </c>
      <c r="F22" s="74">
        <v>313.89999999999998</v>
      </c>
      <c r="G22" s="75">
        <v>0.7000446030330062</v>
      </c>
    </row>
    <row r="23" spans="1:7" ht="31.5" x14ac:dyDescent="0.25">
      <c r="A23" s="70" t="s">
        <v>140</v>
      </c>
      <c r="B23" s="71" t="s">
        <v>141</v>
      </c>
      <c r="C23" s="72" t="s">
        <v>128</v>
      </c>
      <c r="D23" s="73">
        <v>0</v>
      </c>
      <c r="E23" s="74">
        <v>148.80000000000001</v>
      </c>
      <c r="F23" s="74">
        <v>0</v>
      </c>
      <c r="G23" s="75">
        <v>0</v>
      </c>
    </row>
    <row r="24" spans="1:7" ht="31.5" x14ac:dyDescent="0.25">
      <c r="A24" s="70" t="s">
        <v>135</v>
      </c>
      <c r="B24" s="71" t="s">
        <v>141</v>
      </c>
      <c r="C24" s="72" t="s">
        <v>136</v>
      </c>
      <c r="D24" s="73">
        <v>0</v>
      </c>
      <c r="E24" s="74">
        <v>148.80000000000001</v>
      </c>
      <c r="F24" s="74">
        <v>0</v>
      </c>
      <c r="G24" s="75">
        <v>0</v>
      </c>
    </row>
    <row r="25" spans="1:7" ht="31.5" x14ac:dyDescent="0.25">
      <c r="A25" s="70" t="s">
        <v>142</v>
      </c>
      <c r="B25" s="71" t="s">
        <v>141</v>
      </c>
      <c r="C25" s="72" t="s">
        <v>136</v>
      </c>
      <c r="D25" s="73">
        <v>705</v>
      </c>
      <c r="E25" s="74">
        <v>148.80000000000001</v>
      </c>
      <c r="F25" s="74">
        <v>0</v>
      </c>
      <c r="G25" s="75">
        <v>0</v>
      </c>
    </row>
    <row r="26" spans="1:7" ht="31.5" x14ac:dyDescent="0.25">
      <c r="A26" s="70" t="s">
        <v>143</v>
      </c>
      <c r="B26" s="71" t="s">
        <v>144</v>
      </c>
      <c r="C26" s="72" t="s">
        <v>128</v>
      </c>
      <c r="D26" s="73">
        <v>0</v>
      </c>
      <c r="E26" s="74">
        <v>56591.199999999997</v>
      </c>
      <c r="F26" s="74">
        <v>23892.9</v>
      </c>
      <c r="G26" s="75">
        <v>0.42220168506764305</v>
      </c>
    </row>
    <row r="27" spans="1:7" ht="31.5" x14ac:dyDescent="0.25">
      <c r="A27" s="70" t="s">
        <v>135</v>
      </c>
      <c r="B27" s="71" t="s">
        <v>144</v>
      </c>
      <c r="C27" s="72" t="s">
        <v>136</v>
      </c>
      <c r="D27" s="73">
        <v>0</v>
      </c>
      <c r="E27" s="74">
        <v>56234.7</v>
      </c>
      <c r="F27" s="74">
        <v>23849.1</v>
      </c>
      <c r="G27" s="75">
        <v>0.42409935502456669</v>
      </c>
    </row>
    <row r="28" spans="1:7" x14ac:dyDescent="0.25">
      <c r="A28" s="70" t="s">
        <v>137</v>
      </c>
      <c r="B28" s="71" t="s">
        <v>144</v>
      </c>
      <c r="C28" s="72" t="s">
        <v>136</v>
      </c>
      <c r="D28" s="73">
        <v>701</v>
      </c>
      <c r="E28" s="74">
        <v>56234.7</v>
      </c>
      <c r="F28" s="74">
        <v>23849.1</v>
      </c>
      <c r="G28" s="75">
        <v>0.42409935502456669</v>
      </c>
    </row>
    <row r="29" spans="1:7" x14ac:dyDescent="0.25">
      <c r="A29" s="70" t="s">
        <v>145</v>
      </c>
      <c r="B29" s="71" t="s">
        <v>144</v>
      </c>
      <c r="C29" s="72" t="s">
        <v>146</v>
      </c>
      <c r="D29" s="73">
        <v>0</v>
      </c>
      <c r="E29" s="74">
        <v>356.5</v>
      </c>
      <c r="F29" s="74">
        <v>43.8</v>
      </c>
      <c r="G29" s="75">
        <v>0.12286115007012621</v>
      </c>
    </row>
    <row r="30" spans="1:7" x14ac:dyDescent="0.25">
      <c r="A30" s="70" t="s">
        <v>137</v>
      </c>
      <c r="B30" s="71" t="s">
        <v>144</v>
      </c>
      <c r="C30" s="72" t="s">
        <v>146</v>
      </c>
      <c r="D30" s="73">
        <v>701</v>
      </c>
      <c r="E30" s="74">
        <v>356.5</v>
      </c>
      <c r="F30" s="74">
        <v>43.8</v>
      </c>
      <c r="G30" s="75">
        <v>0.12286115007012621</v>
      </c>
    </row>
    <row r="31" spans="1:7" ht="78.75" x14ac:dyDescent="0.25">
      <c r="A31" s="70" t="s">
        <v>147</v>
      </c>
      <c r="B31" s="71" t="s">
        <v>148</v>
      </c>
      <c r="C31" s="72" t="s">
        <v>128</v>
      </c>
      <c r="D31" s="73">
        <v>0</v>
      </c>
      <c r="E31" s="74">
        <v>337267</v>
      </c>
      <c r="F31" s="74">
        <v>179403.3</v>
      </c>
      <c r="G31" s="75">
        <v>0.53193256381442588</v>
      </c>
    </row>
    <row r="32" spans="1:7" ht="78.75" x14ac:dyDescent="0.25">
      <c r="A32" s="70" t="s">
        <v>149</v>
      </c>
      <c r="B32" s="71" t="s">
        <v>148</v>
      </c>
      <c r="C32" s="72" t="s">
        <v>150</v>
      </c>
      <c r="D32" s="73">
        <v>0</v>
      </c>
      <c r="E32" s="74">
        <v>333685.3</v>
      </c>
      <c r="F32" s="74">
        <v>178679.9</v>
      </c>
      <c r="G32" s="75">
        <v>0.53547429269434399</v>
      </c>
    </row>
    <row r="33" spans="1:7" x14ac:dyDescent="0.25">
      <c r="A33" s="70" t="s">
        <v>137</v>
      </c>
      <c r="B33" s="71" t="s">
        <v>148</v>
      </c>
      <c r="C33" s="72" t="s">
        <v>150</v>
      </c>
      <c r="D33" s="73">
        <v>701</v>
      </c>
      <c r="E33" s="74">
        <v>333685.3</v>
      </c>
      <c r="F33" s="74">
        <v>178679.9</v>
      </c>
      <c r="G33" s="75">
        <v>0.53547429269434399</v>
      </c>
    </row>
    <row r="34" spans="1:7" ht="31.5" x14ac:dyDescent="0.25">
      <c r="A34" s="70" t="s">
        <v>135</v>
      </c>
      <c r="B34" s="71" t="s">
        <v>148</v>
      </c>
      <c r="C34" s="72" t="s">
        <v>136</v>
      </c>
      <c r="D34" s="73">
        <v>0</v>
      </c>
      <c r="E34" s="74">
        <v>3314.6</v>
      </c>
      <c r="F34" s="74">
        <v>552.6</v>
      </c>
      <c r="G34" s="75">
        <v>0.16671694925481206</v>
      </c>
    </row>
    <row r="35" spans="1:7" x14ac:dyDescent="0.25">
      <c r="A35" s="70" t="s">
        <v>137</v>
      </c>
      <c r="B35" s="71" t="s">
        <v>148</v>
      </c>
      <c r="C35" s="72" t="s">
        <v>136</v>
      </c>
      <c r="D35" s="73">
        <v>701</v>
      </c>
      <c r="E35" s="74">
        <v>2202</v>
      </c>
      <c r="F35" s="74">
        <v>423</v>
      </c>
      <c r="G35" s="75">
        <v>0.19209809264305178</v>
      </c>
    </row>
    <row r="36" spans="1:7" ht="31.5" x14ac:dyDescent="0.25">
      <c r="A36" s="70" t="s">
        <v>142</v>
      </c>
      <c r="B36" s="71" t="s">
        <v>148</v>
      </c>
      <c r="C36" s="72" t="s">
        <v>136</v>
      </c>
      <c r="D36" s="73">
        <v>705</v>
      </c>
      <c r="E36" s="74">
        <v>1112.5999999999999</v>
      </c>
      <c r="F36" s="74">
        <v>129.6</v>
      </c>
      <c r="G36" s="75">
        <v>0.11648391155851159</v>
      </c>
    </row>
    <row r="37" spans="1:7" ht="31.5" x14ac:dyDescent="0.25">
      <c r="A37" s="70" t="s">
        <v>151</v>
      </c>
      <c r="B37" s="71" t="s">
        <v>148</v>
      </c>
      <c r="C37" s="72" t="s">
        <v>152</v>
      </c>
      <c r="D37" s="73">
        <v>0</v>
      </c>
      <c r="E37" s="74">
        <v>267.10000000000002</v>
      </c>
      <c r="F37" s="74">
        <v>170.9</v>
      </c>
      <c r="G37" s="75">
        <v>0.63983526769000376</v>
      </c>
    </row>
    <row r="38" spans="1:7" x14ac:dyDescent="0.25">
      <c r="A38" s="70" t="s">
        <v>137</v>
      </c>
      <c r="B38" s="71" t="s">
        <v>148</v>
      </c>
      <c r="C38" s="72" t="s">
        <v>152</v>
      </c>
      <c r="D38" s="73">
        <v>701</v>
      </c>
      <c r="E38" s="74">
        <v>267.10000000000002</v>
      </c>
      <c r="F38" s="74">
        <v>170.9</v>
      </c>
      <c r="G38" s="75">
        <v>0.63983526769000376</v>
      </c>
    </row>
    <row r="39" spans="1:7" ht="31.5" x14ac:dyDescent="0.25">
      <c r="A39" s="70" t="s">
        <v>153</v>
      </c>
      <c r="B39" s="71" t="s">
        <v>154</v>
      </c>
      <c r="C39" s="72" t="s">
        <v>128</v>
      </c>
      <c r="D39" s="73">
        <v>0</v>
      </c>
      <c r="E39" s="74">
        <v>576.5</v>
      </c>
      <c r="F39" s="74">
        <v>576.5</v>
      </c>
      <c r="G39" s="75">
        <v>1</v>
      </c>
    </row>
    <row r="40" spans="1:7" ht="31.5" x14ac:dyDescent="0.25">
      <c r="A40" s="70" t="s">
        <v>135</v>
      </c>
      <c r="B40" s="71" t="s">
        <v>154</v>
      </c>
      <c r="C40" s="72" t="s">
        <v>136</v>
      </c>
      <c r="D40" s="73">
        <v>0</v>
      </c>
      <c r="E40" s="74">
        <v>576.5</v>
      </c>
      <c r="F40" s="74">
        <v>576.5</v>
      </c>
      <c r="G40" s="75">
        <v>1</v>
      </c>
    </row>
    <row r="41" spans="1:7" x14ac:dyDescent="0.25">
      <c r="A41" s="70" t="s">
        <v>137</v>
      </c>
      <c r="B41" s="71" t="s">
        <v>154</v>
      </c>
      <c r="C41" s="72" t="s">
        <v>136</v>
      </c>
      <c r="D41" s="73">
        <v>701</v>
      </c>
      <c r="E41" s="74">
        <v>576.5</v>
      </c>
      <c r="F41" s="74">
        <v>576.5</v>
      </c>
      <c r="G41" s="75">
        <v>1</v>
      </c>
    </row>
    <row r="42" spans="1:7" ht="31.5" x14ac:dyDescent="0.25">
      <c r="A42" s="70" t="s">
        <v>155</v>
      </c>
      <c r="B42" s="71" t="s">
        <v>156</v>
      </c>
      <c r="C42" s="72" t="s">
        <v>128</v>
      </c>
      <c r="D42" s="73">
        <v>0</v>
      </c>
      <c r="E42" s="74">
        <v>937424.5</v>
      </c>
      <c r="F42" s="74">
        <v>521077.6</v>
      </c>
      <c r="G42" s="75">
        <v>0.555860871995558</v>
      </c>
    </row>
    <row r="43" spans="1:7" ht="31.5" x14ac:dyDescent="0.25">
      <c r="A43" s="70" t="s">
        <v>133</v>
      </c>
      <c r="B43" s="71" t="s">
        <v>157</v>
      </c>
      <c r="C43" s="72" t="s">
        <v>128</v>
      </c>
      <c r="D43" s="73">
        <v>0</v>
      </c>
      <c r="E43" s="74">
        <v>1701.7</v>
      </c>
      <c r="F43" s="74">
        <v>386.7</v>
      </c>
      <c r="G43" s="75">
        <v>0.22724334489040371</v>
      </c>
    </row>
    <row r="44" spans="1:7" ht="31.5" x14ac:dyDescent="0.25">
      <c r="A44" s="70" t="s">
        <v>135</v>
      </c>
      <c r="B44" s="71" t="s">
        <v>157</v>
      </c>
      <c r="C44" s="72" t="s">
        <v>136</v>
      </c>
      <c r="D44" s="73">
        <v>0</v>
      </c>
      <c r="E44" s="74">
        <v>1701.7</v>
      </c>
      <c r="F44" s="74">
        <v>386.7</v>
      </c>
      <c r="G44" s="75">
        <v>0.22724334489040371</v>
      </c>
    </row>
    <row r="45" spans="1:7" x14ac:dyDescent="0.25">
      <c r="A45" s="70" t="s">
        <v>158</v>
      </c>
      <c r="B45" s="71" t="s">
        <v>157</v>
      </c>
      <c r="C45" s="72" t="s">
        <v>136</v>
      </c>
      <c r="D45" s="73">
        <v>702</v>
      </c>
      <c r="E45" s="74">
        <v>1701.7</v>
      </c>
      <c r="F45" s="74">
        <v>386.7</v>
      </c>
      <c r="G45" s="75">
        <v>0.22724334489040371</v>
      </c>
    </row>
    <row r="46" spans="1:7" ht="31.5" x14ac:dyDescent="0.25">
      <c r="A46" s="70" t="s">
        <v>159</v>
      </c>
      <c r="B46" s="71" t="s">
        <v>160</v>
      </c>
      <c r="C46" s="72" t="s">
        <v>128</v>
      </c>
      <c r="D46" s="73">
        <v>0</v>
      </c>
      <c r="E46" s="74">
        <v>2632</v>
      </c>
      <c r="F46" s="74">
        <v>0</v>
      </c>
      <c r="G46" s="75">
        <v>0</v>
      </c>
    </row>
    <row r="47" spans="1:7" ht="31.5" x14ac:dyDescent="0.25">
      <c r="A47" s="70" t="s">
        <v>135</v>
      </c>
      <c r="B47" s="71" t="s">
        <v>160</v>
      </c>
      <c r="C47" s="72" t="s">
        <v>136</v>
      </c>
      <c r="D47" s="73">
        <v>0</v>
      </c>
      <c r="E47" s="74">
        <v>2632</v>
      </c>
      <c r="F47" s="74">
        <v>0</v>
      </c>
      <c r="G47" s="75">
        <v>0</v>
      </c>
    </row>
    <row r="48" spans="1:7" x14ac:dyDescent="0.25">
      <c r="A48" s="70" t="s">
        <v>158</v>
      </c>
      <c r="B48" s="71" t="s">
        <v>160</v>
      </c>
      <c r="C48" s="72" t="s">
        <v>136</v>
      </c>
      <c r="D48" s="73">
        <v>702</v>
      </c>
      <c r="E48" s="74">
        <v>2632</v>
      </c>
      <c r="F48" s="74">
        <v>0</v>
      </c>
      <c r="G48" s="75">
        <v>0</v>
      </c>
    </row>
    <row r="49" spans="1:7" ht="31.5" x14ac:dyDescent="0.25">
      <c r="A49" s="70" t="s">
        <v>138</v>
      </c>
      <c r="B49" s="71" t="s">
        <v>161</v>
      </c>
      <c r="C49" s="72" t="s">
        <v>128</v>
      </c>
      <c r="D49" s="73">
        <v>0</v>
      </c>
      <c r="E49" s="74">
        <v>529.9</v>
      </c>
      <c r="F49" s="74">
        <v>282.39999999999998</v>
      </c>
      <c r="G49" s="75">
        <v>0.53293074164936782</v>
      </c>
    </row>
    <row r="50" spans="1:7" ht="31.5" x14ac:dyDescent="0.25">
      <c r="A50" s="70" t="s">
        <v>135</v>
      </c>
      <c r="B50" s="71" t="s">
        <v>161</v>
      </c>
      <c r="C50" s="72" t="s">
        <v>136</v>
      </c>
      <c r="D50" s="73">
        <v>0</v>
      </c>
      <c r="E50" s="74">
        <v>529.9</v>
      </c>
      <c r="F50" s="74">
        <v>282.39999999999998</v>
      </c>
      <c r="G50" s="75">
        <v>0.53293074164936782</v>
      </c>
    </row>
    <row r="51" spans="1:7" x14ac:dyDescent="0.25">
      <c r="A51" s="70" t="s">
        <v>158</v>
      </c>
      <c r="B51" s="71" t="s">
        <v>161</v>
      </c>
      <c r="C51" s="72" t="s">
        <v>136</v>
      </c>
      <c r="D51" s="73">
        <v>702</v>
      </c>
      <c r="E51" s="74">
        <v>529.9</v>
      </c>
      <c r="F51" s="74">
        <v>282.39999999999998</v>
      </c>
      <c r="G51" s="75">
        <v>0.53293074164936782</v>
      </c>
    </row>
    <row r="52" spans="1:7" ht="31.5" x14ac:dyDescent="0.25">
      <c r="A52" s="70" t="s">
        <v>162</v>
      </c>
      <c r="B52" s="71" t="s">
        <v>163</v>
      </c>
      <c r="C52" s="72" t="s">
        <v>128</v>
      </c>
      <c r="D52" s="73">
        <v>0</v>
      </c>
      <c r="E52" s="74">
        <v>11518</v>
      </c>
      <c r="F52" s="74">
        <v>8616.7000000000007</v>
      </c>
      <c r="G52" s="75">
        <v>0.74810731029692656</v>
      </c>
    </row>
    <row r="53" spans="1:7" ht="31.5" x14ac:dyDescent="0.25">
      <c r="A53" s="70" t="s">
        <v>135</v>
      </c>
      <c r="B53" s="71" t="s">
        <v>163</v>
      </c>
      <c r="C53" s="72" t="s">
        <v>136</v>
      </c>
      <c r="D53" s="73">
        <v>0</v>
      </c>
      <c r="E53" s="74">
        <v>11512</v>
      </c>
      <c r="F53" s="74">
        <v>8612.7000000000007</v>
      </c>
      <c r="G53" s="75">
        <v>0.74814975677553863</v>
      </c>
    </row>
    <row r="54" spans="1:7" x14ac:dyDescent="0.25">
      <c r="A54" s="70" t="s">
        <v>158</v>
      </c>
      <c r="B54" s="71" t="s">
        <v>163</v>
      </c>
      <c r="C54" s="72" t="s">
        <v>136</v>
      </c>
      <c r="D54" s="73">
        <v>702</v>
      </c>
      <c r="E54" s="74">
        <v>11512</v>
      </c>
      <c r="F54" s="74">
        <v>8612.7000000000007</v>
      </c>
      <c r="G54" s="75">
        <v>0.74814975677553863</v>
      </c>
    </row>
    <row r="55" spans="1:7" x14ac:dyDescent="0.25">
      <c r="A55" s="70" t="s">
        <v>145</v>
      </c>
      <c r="B55" s="71" t="s">
        <v>163</v>
      </c>
      <c r="C55" s="72" t="s">
        <v>146</v>
      </c>
      <c r="D55" s="73">
        <v>0</v>
      </c>
      <c r="E55" s="74">
        <v>6</v>
      </c>
      <c r="F55" s="74">
        <v>4</v>
      </c>
      <c r="G55" s="75">
        <v>0.66666666666666663</v>
      </c>
    </row>
    <row r="56" spans="1:7" x14ac:dyDescent="0.25">
      <c r="A56" s="70" t="s">
        <v>158</v>
      </c>
      <c r="B56" s="71" t="s">
        <v>163</v>
      </c>
      <c r="C56" s="72" t="s">
        <v>146</v>
      </c>
      <c r="D56" s="73">
        <v>702</v>
      </c>
      <c r="E56" s="74">
        <v>6</v>
      </c>
      <c r="F56" s="74">
        <v>4</v>
      </c>
      <c r="G56" s="75">
        <v>0.66666666666666663</v>
      </c>
    </row>
    <row r="57" spans="1:7" ht="31.5" x14ac:dyDescent="0.25">
      <c r="A57" s="70" t="s">
        <v>164</v>
      </c>
      <c r="B57" s="71" t="s">
        <v>165</v>
      </c>
      <c r="C57" s="72" t="s">
        <v>128</v>
      </c>
      <c r="D57" s="73">
        <v>0</v>
      </c>
      <c r="E57" s="74">
        <v>365.6</v>
      </c>
      <c r="F57" s="74">
        <v>81.2</v>
      </c>
      <c r="G57" s="75">
        <v>0.22210065645514224</v>
      </c>
    </row>
    <row r="58" spans="1:7" ht="78.75" x14ac:dyDescent="0.25">
      <c r="A58" s="70" t="s">
        <v>149</v>
      </c>
      <c r="B58" s="71" t="s">
        <v>165</v>
      </c>
      <c r="C58" s="72" t="s">
        <v>150</v>
      </c>
      <c r="D58" s="73">
        <v>0</v>
      </c>
      <c r="E58" s="74">
        <v>365.6</v>
      </c>
      <c r="F58" s="74">
        <v>81.2</v>
      </c>
      <c r="G58" s="75">
        <v>0.22210065645514224</v>
      </c>
    </row>
    <row r="59" spans="1:7" x14ac:dyDescent="0.25">
      <c r="A59" s="70" t="s">
        <v>158</v>
      </c>
      <c r="B59" s="71" t="s">
        <v>165</v>
      </c>
      <c r="C59" s="72" t="s">
        <v>150</v>
      </c>
      <c r="D59" s="73">
        <v>702</v>
      </c>
      <c r="E59" s="74">
        <v>365.6</v>
      </c>
      <c r="F59" s="74">
        <v>81.2</v>
      </c>
      <c r="G59" s="75">
        <v>0.22210065645514224</v>
      </c>
    </row>
    <row r="60" spans="1:7" ht="31.5" x14ac:dyDescent="0.25">
      <c r="A60" s="70" t="s">
        <v>166</v>
      </c>
      <c r="B60" s="71" t="s">
        <v>167</v>
      </c>
      <c r="C60" s="72" t="s">
        <v>128</v>
      </c>
      <c r="D60" s="73">
        <v>0</v>
      </c>
      <c r="E60" s="74">
        <v>15</v>
      </c>
      <c r="F60" s="74">
        <v>0</v>
      </c>
      <c r="G60" s="75">
        <v>0</v>
      </c>
    </row>
    <row r="61" spans="1:7" ht="31.5" x14ac:dyDescent="0.25">
      <c r="A61" s="70" t="s">
        <v>135</v>
      </c>
      <c r="B61" s="71" t="s">
        <v>167</v>
      </c>
      <c r="C61" s="72" t="s">
        <v>136</v>
      </c>
      <c r="D61" s="73">
        <v>0</v>
      </c>
      <c r="E61" s="74">
        <v>15</v>
      </c>
      <c r="F61" s="74">
        <v>0</v>
      </c>
      <c r="G61" s="75">
        <v>0</v>
      </c>
    </row>
    <row r="62" spans="1:7" x14ac:dyDescent="0.25">
      <c r="A62" s="70" t="s">
        <v>158</v>
      </c>
      <c r="B62" s="71" t="s">
        <v>167</v>
      </c>
      <c r="C62" s="72" t="s">
        <v>136</v>
      </c>
      <c r="D62" s="73">
        <v>702</v>
      </c>
      <c r="E62" s="74">
        <v>15</v>
      </c>
      <c r="F62" s="74">
        <v>0</v>
      </c>
      <c r="G62" s="75">
        <v>0</v>
      </c>
    </row>
    <row r="63" spans="1:7" ht="31.5" x14ac:dyDescent="0.25">
      <c r="A63" s="70" t="s">
        <v>168</v>
      </c>
      <c r="B63" s="71" t="s">
        <v>169</v>
      </c>
      <c r="C63" s="72" t="s">
        <v>128</v>
      </c>
      <c r="D63" s="73">
        <v>0</v>
      </c>
      <c r="E63" s="74">
        <v>600</v>
      </c>
      <c r="F63" s="74">
        <v>248.7</v>
      </c>
      <c r="G63" s="75">
        <v>0.41449999999999998</v>
      </c>
    </row>
    <row r="64" spans="1:7" ht="31.5" x14ac:dyDescent="0.25">
      <c r="A64" s="70" t="s">
        <v>135</v>
      </c>
      <c r="B64" s="71" t="s">
        <v>169</v>
      </c>
      <c r="C64" s="72" t="s">
        <v>136</v>
      </c>
      <c r="D64" s="73">
        <v>0</v>
      </c>
      <c r="E64" s="74">
        <v>600</v>
      </c>
      <c r="F64" s="74">
        <v>248.7</v>
      </c>
      <c r="G64" s="75">
        <v>0.41449999999999998</v>
      </c>
    </row>
    <row r="65" spans="1:7" x14ac:dyDescent="0.25">
      <c r="A65" s="70" t="s">
        <v>158</v>
      </c>
      <c r="B65" s="71" t="s">
        <v>169</v>
      </c>
      <c r="C65" s="72" t="s">
        <v>136</v>
      </c>
      <c r="D65" s="73">
        <v>702</v>
      </c>
      <c r="E65" s="74">
        <v>600</v>
      </c>
      <c r="F65" s="74">
        <v>248.7</v>
      </c>
      <c r="G65" s="75">
        <v>0.41449999999999998</v>
      </c>
    </row>
    <row r="66" spans="1:7" ht="31.5" x14ac:dyDescent="0.25">
      <c r="A66" s="70" t="s">
        <v>140</v>
      </c>
      <c r="B66" s="71" t="s">
        <v>170</v>
      </c>
      <c r="C66" s="72" t="s">
        <v>128</v>
      </c>
      <c r="D66" s="73">
        <v>0</v>
      </c>
      <c r="E66" s="74">
        <v>182</v>
      </c>
      <c r="F66" s="74">
        <v>9.5</v>
      </c>
      <c r="G66" s="75">
        <v>5.21978021978022E-2</v>
      </c>
    </row>
    <row r="67" spans="1:7" ht="31.5" x14ac:dyDescent="0.25">
      <c r="A67" s="70" t="s">
        <v>135</v>
      </c>
      <c r="B67" s="71" t="s">
        <v>170</v>
      </c>
      <c r="C67" s="72" t="s">
        <v>136</v>
      </c>
      <c r="D67" s="73">
        <v>0</v>
      </c>
      <c r="E67" s="74">
        <v>182</v>
      </c>
      <c r="F67" s="74">
        <v>9.5</v>
      </c>
      <c r="G67" s="75">
        <v>5.21978021978022E-2</v>
      </c>
    </row>
    <row r="68" spans="1:7" ht="31.5" x14ac:dyDescent="0.25">
      <c r="A68" s="70" t="s">
        <v>142</v>
      </c>
      <c r="B68" s="71" t="s">
        <v>170</v>
      </c>
      <c r="C68" s="72" t="s">
        <v>136</v>
      </c>
      <c r="D68" s="73">
        <v>705</v>
      </c>
      <c r="E68" s="74">
        <v>182</v>
      </c>
      <c r="F68" s="74">
        <v>9.5</v>
      </c>
      <c r="G68" s="75">
        <v>5.21978021978022E-2</v>
      </c>
    </row>
    <row r="69" spans="1:7" ht="31.5" x14ac:dyDescent="0.25">
      <c r="A69" s="70" t="s">
        <v>143</v>
      </c>
      <c r="B69" s="71" t="s">
        <v>171</v>
      </c>
      <c r="C69" s="72" t="s">
        <v>128</v>
      </c>
      <c r="D69" s="73">
        <v>0</v>
      </c>
      <c r="E69" s="74">
        <v>57285.7</v>
      </c>
      <c r="F69" s="74">
        <v>34065.199999999997</v>
      </c>
      <c r="G69" s="75">
        <v>0.59465451238267142</v>
      </c>
    </row>
    <row r="70" spans="1:7" ht="31.5" x14ac:dyDescent="0.25">
      <c r="A70" s="70" t="s">
        <v>135</v>
      </c>
      <c r="B70" s="71" t="s">
        <v>171</v>
      </c>
      <c r="C70" s="72" t="s">
        <v>136</v>
      </c>
      <c r="D70" s="73">
        <v>0</v>
      </c>
      <c r="E70" s="74">
        <v>56018</v>
      </c>
      <c r="F70" s="74">
        <v>33632.1</v>
      </c>
      <c r="G70" s="75">
        <v>0.60038023492448855</v>
      </c>
    </row>
    <row r="71" spans="1:7" x14ac:dyDescent="0.25">
      <c r="A71" s="70" t="s">
        <v>158</v>
      </c>
      <c r="B71" s="71" t="s">
        <v>171</v>
      </c>
      <c r="C71" s="72" t="s">
        <v>136</v>
      </c>
      <c r="D71" s="73">
        <v>702</v>
      </c>
      <c r="E71" s="74">
        <v>56018</v>
      </c>
      <c r="F71" s="74">
        <v>33632.1</v>
      </c>
      <c r="G71" s="75">
        <v>0.60038023492448855</v>
      </c>
    </row>
    <row r="72" spans="1:7" x14ac:dyDescent="0.25">
      <c r="A72" s="70" t="s">
        <v>145</v>
      </c>
      <c r="B72" s="71" t="s">
        <v>171</v>
      </c>
      <c r="C72" s="72" t="s">
        <v>146</v>
      </c>
      <c r="D72" s="73">
        <v>0</v>
      </c>
      <c r="E72" s="74">
        <v>1267.7</v>
      </c>
      <c r="F72" s="74">
        <v>433.2</v>
      </c>
      <c r="G72" s="75">
        <v>0.34172122741973648</v>
      </c>
    </row>
    <row r="73" spans="1:7" x14ac:dyDescent="0.25">
      <c r="A73" s="70" t="s">
        <v>158</v>
      </c>
      <c r="B73" s="71" t="s">
        <v>171</v>
      </c>
      <c r="C73" s="72" t="s">
        <v>146</v>
      </c>
      <c r="D73" s="73">
        <v>702</v>
      </c>
      <c r="E73" s="74">
        <v>1267.7</v>
      </c>
      <c r="F73" s="74">
        <v>433.2</v>
      </c>
      <c r="G73" s="75">
        <v>0.34172122741973648</v>
      </c>
    </row>
    <row r="74" spans="1:7" ht="114" customHeight="1" x14ac:dyDescent="0.25">
      <c r="A74" s="70" t="s">
        <v>172</v>
      </c>
      <c r="B74" s="71" t="s">
        <v>173</v>
      </c>
      <c r="C74" s="72" t="s">
        <v>128</v>
      </c>
      <c r="D74" s="73">
        <v>0</v>
      </c>
      <c r="E74" s="74">
        <v>802589.5</v>
      </c>
      <c r="F74" s="74">
        <v>448835.5</v>
      </c>
      <c r="G74" s="75">
        <v>0.55923420378661814</v>
      </c>
    </row>
    <row r="75" spans="1:7" ht="78.75" x14ac:dyDescent="0.25">
      <c r="A75" s="70" t="s">
        <v>149</v>
      </c>
      <c r="B75" s="71" t="s">
        <v>173</v>
      </c>
      <c r="C75" s="72" t="s">
        <v>150</v>
      </c>
      <c r="D75" s="73">
        <v>0</v>
      </c>
      <c r="E75" s="74">
        <v>785562.8</v>
      </c>
      <c r="F75" s="74">
        <v>446779.2</v>
      </c>
      <c r="G75" s="75">
        <v>0.5687377253607222</v>
      </c>
    </row>
    <row r="76" spans="1:7" x14ac:dyDescent="0.25">
      <c r="A76" s="70" t="s">
        <v>158</v>
      </c>
      <c r="B76" s="71" t="s">
        <v>173</v>
      </c>
      <c r="C76" s="72" t="s">
        <v>150</v>
      </c>
      <c r="D76" s="73">
        <v>702</v>
      </c>
      <c r="E76" s="74">
        <v>785562.8</v>
      </c>
      <c r="F76" s="74">
        <v>446779.2</v>
      </c>
      <c r="G76" s="75">
        <v>0.5687377253607222</v>
      </c>
    </row>
    <row r="77" spans="1:7" ht="31.5" x14ac:dyDescent="0.25">
      <c r="A77" s="70" t="s">
        <v>135</v>
      </c>
      <c r="B77" s="71" t="s">
        <v>173</v>
      </c>
      <c r="C77" s="72" t="s">
        <v>136</v>
      </c>
      <c r="D77" s="73">
        <v>0</v>
      </c>
      <c r="E77" s="74">
        <v>16724.7</v>
      </c>
      <c r="F77" s="74">
        <v>1932.6</v>
      </c>
      <c r="G77" s="75">
        <v>0.11555364221779761</v>
      </c>
    </row>
    <row r="78" spans="1:7" x14ac:dyDescent="0.25">
      <c r="A78" s="70" t="s">
        <v>158</v>
      </c>
      <c r="B78" s="71" t="s">
        <v>173</v>
      </c>
      <c r="C78" s="72" t="s">
        <v>136</v>
      </c>
      <c r="D78" s="73">
        <v>702</v>
      </c>
      <c r="E78" s="74">
        <v>12702</v>
      </c>
      <c r="F78" s="74">
        <v>1271.5999999999999</v>
      </c>
      <c r="G78" s="75">
        <v>0.10011021886317115</v>
      </c>
    </row>
    <row r="79" spans="1:7" ht="31.5" x14ac:dyDescent="0.25">
      <c r="A79" s="70" t="s">
        <v>142</v>
      </c>
      <c r="B79" s="71" t="s">
        <v>173</v>
      </c>
      <c r="C79" s="72" t="s">
        <v>136</v>
      </c>
      <c r="D79" s="73">
        <v>705</v>
      </c>
      <c r="E79" s="74">
        <v>4022.7</v>
      </c>
      <c r="F79" s="74">
        <v>661</v>
      </c>
      <c r="G79" s="75">
        <v>0.1643174981977279</v>
      </c>
    </row>
    <row r="80" spans="1:7" ht="31.5" x14ac:dyDescent="0.25">
      <c r="A80" s="70" t="s">
        <v>151</v>
      </c>
      <c r="B80" s="71" t="s">
        <v>173</v>
      </c>
      <c r="C80" s="72" t="s">
        <v>152</v>
      </c>
      <c r="D80" s="73">
        <v>0</v>
      </c>
      <c r="E80" s="74">
        <v>302</v>
      </c>
      <c r="F80" s="74">
        <v>123.7</v>
      </c>
      <c r="G80" s="75">
        <v>0.40960264900662252</v>
      </c>
    </row>
    <row r="81" spans="1:7" x14ac:dyDescent="0.25">
      <c r="A81" s="70" t="s">
        <v>158</v>
      </c>
      <c r="B81" s="71" t="s">
        <v>173</v>
      </c>
      <c r="C81" s="72" t="s">
        <v>152</v>
      </c>
      <c r="D81" s="73">
        <v>702</v>
      </c>
      <c r="E81" s="74">
        <v>302</v>
      </c>
      <c r="F81" s="74">
        <v>123.7</v>
      </c>
      <c r="G81" s="75">
        <v>0.40960264900662252</v>
      </c>
    </row>
    <row r="82" spans="1:7" ht="63" x14ac:dyDescent="0.25">
      <c r="A82" s="70" t="s">
        <v>174</v>
      </c>
      <c r="B82" s="71" t="s">
        <v>175</v>
      </c>
      <c r="C82" s="72" t="s">
        <v>128</v>
      </c>
      <c r="D82" s="73">
        <v>0</v>
      </c>
      <c r="E82" s="74">
        <v>11778.7</v>
      </c>
      <c r="F82" s="74">
        <v>6373.5</v>
      </c>
      <c r="G82" s="75">
        <v>0.54110385696214347</v>
      </c>
    </row>
    <row r="83" spans="1:7" ht="31.5" x14ac:dyDescent="0.25">
      <c r="A83" s="70" t="s">
        <v>135</v>
      </c>
      <c r="B83" s="71" t="s">
        <v>175</v>
      </c>
      <c r="C83" s="72" t="s">
        <v>136</v>
      </c>
      <c r="D83" s="73">
        <v>0</v>
      </c>
      <c r="E83" s="74">
        <v>11778.7</v>
      </c>
      <c r="F83" s="74">
        <v>6373.5</v>
      </c>
      <c r="G83" s="75">
        <v>0.54110385696214347</v>
      </c>
    </row>
    <row r="84" spans="1:7" x14ac:dyDescent="0.25">
      <c r="A84" s="70" t="s">
        <v>176</v>
      </c>
      <c r="B84" s="71" t="s">
        <v>175</v>
      </c>
      <c r="C84" s="72" t="s">
        <v>136</v>
      </c>
      <c r="D84" s="73">
        <v>1004</v>
      </c>
      <c r="E84" s="74">
        <v>11778.7</v>
      </c>
      <c r="F84" s="74">
        <v>6373.5</v>
      </c>
      <c r="G84" s="75">
        <v>0.54110385696214347</v>
      </c>
    </row>
    <row r="85" spans="1:7" ht="47.25" x14ac:dyDescent="0.25">
      <c r="A85" s="70" t="s">
        <v>177</v>
      </c>
      <c r="B85" s="71" t="s">
        <v>178</v>
      </c>
      <c r="C85" s="72" t="s">
        <v>128</v>
      </c>
      <c r="D85" s="73">
        <v>0</v>
      </c>
      <c r="E85" s="74">
        <v>517.29999999999995</v>
      </c>
      <c r="F85" s="74">
        <v>142.80000000000001</v>
      </c>
      <c r="G85" s="75">
        <v>0.27604871447902574</v>
      </c>
    </row>
    <row r="86" spans="1:7" ht="31.5" x14ac:dyDescent="0.25">
      <c r="A86" s="70" t="s">
        <v>135</v>
      </c>
      <c r="B86" s="71" t="s">
        <v>178</v>
      </c>
      <c r="C86" s="72" t="s">
        <v>136</v>
      </c>
      <c r="D86" s="73">
        <v>0</v>
      </c>
      <c r="E86" s="74">
        <v>483.5</v>
      </c>
      <c r="F86" s="74">
        <v>125.5</v>
      </c>
      <c r="G86" s="75">
        <v>0.2595656670113754</v>
      </c>
    </row>
    <row r="87" spans="1:7" x14ac:dyDescent="0.25">
      <c r="A87" s="70" t="s">
        <v>158</v>
      </c>
      <c r="B87" s="71" t="s">
        <v>178</v>
      </c>
      <c r="C87" s="72" t="s">
        <v>136</v>
      </c>
      <c r="D87" s="73">
        <v>702</v>
      </c>
      <c r="E87" s="74">
        <v>483.5</v>
      </c>
      <c r="F87" s="74">
        <v>125.5</v>
      </c>
      <c r="G87" s="75">
        <v>0.2595656670113754</v>
      </c>
    </row>
    <row r="88" spans="1:7" ht="31.5" x14ac:dyDescent="0.25">
      <c r="A88" s="70" t="s">
        <v>151</v>
      </c>
      <c r="B88" s="71" t="s">
        <v>178</v>
      </c>
      <c r="C88" s="72" t="s">
        <v>152</v>
      </c>
      <c r="D88" s="73">
        <v>0</v>
      </c>
      <c r="E88" s="74">
        <v>33.799999999999997</v>
      </c>
      <c r="F88" s="74">
        <v>17.3</v>
      </c>
      <c r="G88" s="75">
        <v>0.51183431952662728</v>
      </c>
    </row>
    <row r="89" spans="1:7" x14ac:dyDescent="0.25">
      <c r="A89" s="70" t="s">
        <v>158</v>
      </c>
      <c r="B89" s="71" t="s">
        <v>178</v>
      </c>
      <c r="C89" s="72" t="s">
        <v>152</v>
      </c>
      <c r="D89" s="73">
        <v>702</v>
      </c>
      <c r="E89" s="74">
        <v>33.799999999999997</v>
      </c>
      <c r="F89" s="74">
        <v>17.3</v>
      </c>
      <c r="G89" s="75">
        <v>0.51183431952662728</v>
      </c>
    </row>
    <row r="90" spans="1:7" ht="63" x14ac:dyDescent="0.25">
      <c r="A90" s="70" t="s">
        <v>179</v>
      </c>
      <c r="B90" s="71" t="s">
        <v>180</v>
      </c>
      <c r="C90" s="72" t="s">
        <v>128</v>
      </c>
      <c r="D90" s="73">
        <v>0</v>
      </c>
      <c r="E90" s="74">
        <v>25608.400000000001</v>
      </c>
      <c r="F90" s="74">
        <v>11601.7</v>
      </c>
      <c r="G90" s="75">
        <v>0.4530427515971322</v>
      </c>
    </row>
    <row r="91" spans="1:7" ht="31.5" x14ac:dyDescent="0.25">
      <c r="A91" s="70" t="s">
        <v>135</v>
      </c>
      <c r="B91" s="71" t="s">
        <v>180</v>
      </c>
      <c r="C91" s="72" t="s">
        <v>136</v>
      </c>
      <c r="D91" s="73">
        <v>0</v>
      </c>
      <c r="E91" s="74">
        <v>25608.400000000001</v>
      </c>
      <c r="F91" s="74">
        <v>11601.7</v>
      </c>
      <c r="G91" s="75">
        <v>0.4530427515971322</v>
      </c>
    </row>
    <row r="92" spans="1:7" x14ac:dyDescent="0.25">
      <c r="A92" s="70" t="s">
        <v>158</v>
      </c>
      <c r="B92" s="71" t="s">
        <v>180</v>
      </c>
      <c r="C92" s="72" t="s">
        <v>136</v>
      </c>
      <c r="D92" s="73">
        <v>702</v>
      </c>
      <c r="E92" s="74">
        <v>25608.400000000001</v>
      </c>
      <c r="F92" s="74">
        <v>11601.7</v>
      </c>
      <c r="G92" s="75">
        <v>0.4530427515971322</v>
      </c>
    </row>
    <row r="93" spans="1:7" ht="31.5" x14ac:dyDescent="0.25">
      <c r="A93" s="70" t="s">
        <v>181</v>
      </c>
      <c r="B93" s="71" t="s">
        <v>182</v>
      </c>
      <c r="C93" s="72" t="s">
        <v>128</v>
      </c>
      <c r="D93" s="73">
        <v>0</v>
      </c>
      <c r="E93" s="74">
        <v>3199</v>
      </c>
      <c r="F93" s="74">
        <v>0</v>
      </c>
      <c r="G93" s="75">
        <v>0</v>
      </c>
    </row>
    <row r="94" spans="1:7" ht="31.5" x14ac:dyDescent="0.25">
      <c r="A94" s="70" t="s">
        <v>135</v>
      </c>
      <c r="B94" s="71" t="s">
        <v>182</v>
      </c>
      <c r="C94" s="72" t="s">
        <v>136</v>
      </c>
      <c r="D94" s="73">
        <v>0</v>
      </c>
      <c r="E94" s="74">
        <v>3199</v>
      </c>
      <c r="F94" s="74">
        <v>0</v>
      </c>
      <c r="G94" s="75">
        <v>0</v>
      </c>
    </row>
    <row r="95" spans="1:7" x14ac:dyDescent="0.25">
      <c r="A95" s="70" t="s">
        <v>158</v>
      </c>
      <c r="B95" s="71" t="s">
        <v>182</v>
      </c>
      <c r="C95" s="72" t="s">
        <v>136</v>
      </c>
      <c r="D95" s="73">
        <v>702</v>
      </c>
      <c r="E95" s="74">
        <v>3199</v>
      </c>
      <c r="F95" s="74">
        <v>0</v>
      </c>
      <c r="G95" s="75">
        <v>0</v>
      </c>
    </row>
    <row r="96" spans="1:7" ht="31.5" x14ac:dyDescent="0.25">
      <c r="A96" s="70" t="s">
        <v>153</v>
      </c>
      <c r="B96" s="71" t="s">
        <v>183</v>
      </c>
      <c r="C96" s="72" t="s">
        <v>128</v>
      </c>
      <c r="D96" s="73">
        <v>0</v>
      </c>
      <c r="E96" s="74">
        <v>2720.7</v>
      </c>
      <c r="F96" s="74">
        <v>494.4</v>
      </c>
      <c r="G96" s="75">
        <v>0.18171794023596868</v>
      </c>
    </row>
    <row r="97" spans="1:7" ht="31.5" x14ac:dyDescent="0.25">
      <c r="A97" s="70" t="s">
        <v>135</v>
      </c>
      <c r="B97" s="71" t="s">
        <v>183</v>
      </c>
      <c r="C97" s="72" t="s">
        <v>136</v>
      </c>
      <c r="D97" s="73">
        <v>0</v>
      </c>
      <c r="E97" s="74">
        <v>2720.7</v>
      </c>
      <c r="F97" s="74">
        <v>494.4</v>
      </c>
      <c r="G97" s="75">
        <v>0.18171794023596868</v>
      </c>
    </row>
    <row r="98" spans="1:7" x14ac:dyDescent="0.25">
      <c r="A98" s="70" t="s">
        <v>158</v>
      </c>
      <c r="B98" s="71" t="s">
        <v>183</v>
      </c>
      <c r="C98" s="72" t="s">
        <v>136</v>
      </c>
      <c r="D98" s="73">
        <v>702</v>
      </c>
      <c r="E98" s="74">
        <v>2720.7</v>
      </c>
      <c r="F98" s="74">
        <v>494.4</v>
      </c>
      <c r="G98" s="75">
        <v>0.18171794023596868</v>
      </c>
    </row>
    <row r="99" spans="1:7" ht="110.25" x14ac:dyDescent="0.25">
      <c r="A99" s="70" t="s">
        <v>184</v>
      </c>
      <c r="B99" s="71" t="s">
        <v>185</v>
      </c>
      <c r="C99" s="72" t="s">
        <v>128</v>
      </c>
      <c r="D99" s="73">
        <v>0</v>
      </c>
      <c r="E99" s="74">
        <v>3365.9</v>
      </c>
      <c r="F99" s="74">
        <v>0</v>
      </c>
      <c r="G99" s="75">
        <v>0</v>
      </c>
    </row>
    <row r="100" spans="1:7" ht="31.5" x14ac:dyDescent="0.25">
      <c r="A100" s="70" t="s">
        <v>135</v>
      </c>
      <c r="B100" s="71" t="s">
        <v>185</v>
      </c>
      <c r="C100" s="72" t="s">
        <v>136</v>
      </c>
      <c r="D100" s="73">
        <v>0</v>
      </c>
      <c r="E100" s="74">
        <v>3365.9</v>
      </c>
      <c r="F100" s="74">
        <v>0</v>
      </c>
      <c r="G100" s="75">
        <v>0</v>
      </c>
    </row>
    <row r="101" spans="1:7" x14ac:dyDescent="0.25">
      <c r="A101" s="70" t="s">
        <v>158</v>
      </c>
      <c r="B101" s="71" t="s">
        <v>185</v>
      </c>
      <c r="C101" s="72" t="s">
        <v>136</v>
      </c>
      <c r="D101" s="73">
        <v>702</v>
      </c>
      <c r="E101" s="74">
        <v>3365.9</v>
      </c>
      <c r="F101" s="74">
        <v>0</v>
      </c>
      <c r="G101" s="75">
        <v>0</v>
      </c>
    </row>
    <row r="102" spans="1:7" ht="63" x14ac:dyDescent="0.25">
      <c r="A102" s="70" t="s">
        <v>186</v>
      </c>
      <c r="B102" s="71" t="s">
        <v>187</v>
      </c>
      <c r="C102" s="72" t="s">
        <v>128</v>
      </c>
      <c r="D102" s="73">
        <v>0</v>
      </c>
      <c r="E102" s="74">
        <v>12815.1</v>
      </c>
      <c r="F102" s="74">
        <v>9939.1</v>
      </c>
      <c r="G102" s="75">
        <v>0.77557724871440725</v>
      </c>
    </row>
    <row r="103" spans="1:7" ht="31.5" x14ac:dyDescent="0.25">
      <c r="A103" s="70" t="s">
        <v>135</v>
      </c>
      <c r="B103" s="71" t="s">
        <v>187</v>
      </c>
      <c r="C103" s="72" t="s">
        <v>136</v>
      </c>
      <c r="D103" s="73">
        <v>0</v>
      </c>
      <c r="E103" s="74">
        <v>11711.8</v>
      </c>
      <c r="F103" s="74">
        <v>9260.1</v>
      </c>
      <c r="G103" s="75">
        <v>0.79066411653204471</v>
      </c>
    </row>
    <row r="104" spans="1:7" x14ac:dyDescent="0.25">
      <c r="A104" s="70" t="s">
        <v>158</v>
      </c>
      <c r="B104" s="71" t="s">
        <v>187</v>
      </c>
      <c r="C104" s="72" t="s">
        <v>136</v>
      </c>
      <c r="D104" s="73">
        <v>702</v>
      </c>
      <c r="E104" s="74">
        <v>11711.8</v>
      </c>
      <c r="F104" s="74">
        <v>9260.1</v>
      </c>
      <c r="G104" s="75">
        <v>0.79066411653204471</v>
      </c>
    </row>
    <row r="105" spans="1:7" ht="31.5" x14ac:dyDescent="0.25">
      <c r="A105" s="70" t="s">
        <v>151</v>
      </c>
      <c r="B105" s="71" t="s">
        <v>187</v>
      </c>
      <c r="C105" s="72" t="s">
        <v>152</v>
      </c>
      <c r="D105" s="73">
        <v>0</v>
      </c>
      <c r="E105" s="74">
        <v>1103.3</v>
      </c>
      <c r="F105" s="74">
        <v>679</v>
      </c>
      <c r="G105" s="75">
        <v>0.61542644792894052</v>
      </c>
    </row>
    <row r="106" spans="1:7" x14ac:dyDescent="0.25">
      <c r="A106" s="70" t="s">
        <v>158</v>
      </c>
      <c r="B106" s="71" t="s">
        <v>187</v>
      </c>
      <c r="C106" s="72" t="s">
        <v>152</v>
      </c>
      <c r="D106" s="73">
        <v>702</v>
      </c>
      <c r="E106" s="74">
        <v>1103.3</v>
      </c>
      <c r="F106" s="74">
        <v>679</v>
      </c>
      <c r="G106" s="75">
        <v>0.61542644792894052</v>
      </c>
    </row>
    <row r="107" spans="1:7" ht="31.5" x14ac:dyDescent="0.25">
      <c r="A107" s="70" t="s">
        <v>188</v>
      </c>
      <c r="B107" s="71" t="s">
        <v>189</v>
      </c>
      <c r="C107" s="72" t="s">
        <v>128</v>
      </c>
      <c r="D107" s="73">
        <v>0</v>
      </c>
      <c r="E107" s="74">
        <v>86790.399999999994</v>
      </c>
      <c r="F107" s="74">
        <v>44192.3</v>
      </c>
      <c r="G107" s="75">
        <v>0.50918419548705851</v>
      </c>
    </row>
    <row r="108" spans="1:7" ht="31.5" x14ac:dyDescent="0.25">
      <c r="A108" s="70" t="s">
        <v>133</v>
      </c>
      <c r="B108" s="71" t="s">
        <v>190</v>
      </c>
      <c r="C108" s="72" t="s">
        <v>128</v>
      </c>
      <c r="D108" s="73">
        <v>0</v>
      </c>
      <c r="E108" s="74">
        <v>142</v>
      </c>
      <c r="F108" s="74">
        <v>28.8</v>
      </c>
      <c r="G108" s="75">
        <v>0.20281690140845071</v>
      </c>
    </row>
    <row r="109" spans="1:7" ht="31.5" x14ac:dyDescent="0.25">
      <c r="A109" s="70" t="s">
        <v>135</v>
      </c>
      <c r="B109" s="71" t="s">
        <v>190</v>
      </c>
      <c r="C109" s="72" t="s">
        <v>136</v>
      </c>
      <c r="D109" s="73">
        <v>0</v>
      </c>
      <c r="E109" s="74">
        <v>142</v>
      </c>
      <c r="F109" s="74">
        <v>28.8</v>
      </c>
      <c r="G109" s="75">
        <v>0.20281690140845071</v>
      </c>
    </row>
    <row r="110" spans="1:7" x14ac:dyDescent="0.25">
      <c r="A110" s="70" t="s">
        <v>191</v>
      </c>
      <c r="B110" s="71" t="s">
        <v>190</v>
      </c>
      <c r="C110" s="72" t="s">
        <v>136</v>
      </c>
      <c r="D110" s="73">
        <v>703</v>
      </c>
      <c r="E110" s="74">
        <v>142</v>
      </c>
      <c r="F110" s="74">
        <v>28.8</v>
      </c>
      <c r="G110" s="75">
        <v>0.20281690140845071</v>
      </c>
    </row>
    <row r="111" spans="1:7" ht="31.5" x14ac:dyDescent="0.25">
      <c r="A111" s="70" t="s">
        <v>140</v>
      </c>
      <c r="B111" s="71" t="s">
        <v>192</v>
      </c>
      <c r="C111" s="72" t="s">
        <v>128</v>
      </c>
      <c r="D111" s="73">
        <v>0</v>
      </c>
      <c r="E111" s="74">
        <v>18.399999999999999</v>
      </c>
      <c r="F111" s="74">
        <v>0</v>
      </c>
      <c r="G111" s="75">
        <v>0</v>
      </c>
    </row>
    <row r="112" spans="1:7" ht="31.5" x14ac:dyDescent="0.25">
      <c r="A112" s="70" t="s">
        <v>135</v>
      </c>
      <c r="B112" s="71" t="s">
        <v>192</v>
      </c>
      <c r="C112" s="72" t="s">
        <v>136</v>
      </c>
      <c r="D112" s="73">
        <v>0</v>
      </c>
      <c r="E112" s="74">
        <v>18.399999999999999</v>
      </c>
      <c r="F112" s="74">
        <v>0</v>
      </c>
      <c r="G112" s="75">
        <v>0</v>
      </c>
    </row>
    <row r="113" spans="1:7" ht="31.5" x14ac:dyDescent="0.25">
      <c r="A113" s="70" t="s">
        <v>142</v>
      </c>
      <c r="B113" s="71" t="s">
        <v>192</v>
      </c>
      <c r="C113" s="72" t="s">
        <v>136</v>
      </c>
      <c r="D113" s="73">
        <v>705</v>
      </c>
      <c r="E113" s="74">
        <v>18.399999999999999</v>
      </c>
      <c r="F113" s="74">
        <v>0</v>
      </c>
      <c r="G113" s="75">
        <v>0</v>
      </c>
    </row>
    <row r="114" spans="1:7" ht="31.5" x14ac:dyDescent="0.25">
      <c r="A114" s="70" t="s">
        <v>143</v>
      </c>
      <c r="B114" s="71" t="s">
        <v>193</v>
      </c>
      <c r="C114" s="72" t="s">
        <v>128</v>
      </c>
      <c r="D114" s="73">
        <v>0</v>
      </c>
      <c r="E114" s="74">
        <v>83383.899999999994</v>
      </c>
      <c r="F114" s="74">
        <v>43573.1</v>
      </c>
      <c r="G114" s="75">
        <v>0.52256011052493345</v>
      </c>
    </row>
    <row r="115" spans="1:7" ht="78.75" x14ac:dyDescent="0.25">
      <c r="A115" s="70" t="s">
        <v>149</v>
      </c>
      <c r="B115" s="71" t="s">
        <v>193</v>
      </c>
      <c r="C115" s="72" t="s">
        <v>150</v>
      </c>
      <c r="D115" s="73">
        <v>0</v>
      </c>
      <c r="E115" s="74">
        <v>78764.7</v>
      </c>
      <c r="F115" s="74">
        <v>40658.5</v>
      </c>
      <c r="G115" s="75">
        <v>0.51620205498148286</v>
      </c>
    </row>
    <row r="116" spans="1:7" x14ac:dyDescent="0.25">
      <c r="A116" s="70" t="s">
        <v>191</v>
      </c>
      <c r="B116" s="71" t="s">
        <v>193</v>
      </c>
      <c r="C116" s="72" t="s">
        <v>150</v>
      </c>
      <c r="D116" s="73">
        <v>703</v>
      </c>
      <c r="E116" s="74">
        <v>78764.7</v>
      </c>
      <c r="F116" s="74">
        <v>40658.5</v>
      </c>
      <c r="G116" s="75">
        <v>0.51620205498148286</v>
      </c>
    </row>
    <row r="117" spans="1:7" ht="31.5" x14ac:dyDescent="0.25">
      <c r="A117" s="70" t="s">
        <v>135</v>
      </c>
      <c r="B117" s="71" t="s">
        <v>193</v>
      </c>
      <c r="C117" s="72" t="s">
        <v>136</v>
      </c>
      <c r="D117" s="73">
        <v>0</v>
      </c>
      <c r="E117" s="74">
        <v>4591.6000000000004</v>
      </c>
      <c r="F117" s="74">
        <v>2906.2</v>
      </c>
      <c r="G117" s="75">
        <v>0.63293840926910006</v>
      </c>
    </row>
    <row r="118" spans="1:7" x14ac:dyDescent="0.25">
      <c r="A118" s="70" t="s">
        <v>191</v>
      </c>
      <c r="B118" s="71" t="s">
        <v>193</v>
      </c>
      <c r="C118" s="72" t="s">
        <v>136</v>
      </c>
      <c r="D118" s="73">
        <v>703</v>
      </c>
      <c r="E118" s="74">
        <v>4591.6000000000004</v>
      </c>
      <c r="F118" s="74">
        <v>2906.2</v>
      </c>
      <c r="G118" s="75">
        <v>0.63293840926910006</v>
      </c>
    </row>
    <row r="119" spans="1:7" x14ac:dyDescent="0.25">
      <c r="A119" s="70" t="s">
        <v>145</v>
      </c>
      <c r="B119" s="71" t="s">
        <v>193</v>
      </c>
      <c r="C119" s="72" t="s">
        <v>146</v>
      </c>
      <c r="D119" s="73">
        <v>0</v>
      </c>
      <c r="E119" s="74">
        <v>27.6</v>
      </c>
      <c r="F119" s="74">
        <v>8.4</v>
      </c>
      <c r="G119" s="75">
        <v>0.30434782608695654</v>
      </c>
    </row>
    <row r="120" spans="1:7" x14ac:dyDescent="0.25">
      <c r="A120" s="70" t="s">
        <v>191</v>
      </c>
      <c r="B120" s="71" t="s">
        <v>193</v>
      </c>
      <c r="C120" s="72" t="s">
        <v>146</v>
      </c>
      <c r="D120" s="73">
        <v>703</v>
      </c>
      <c r="E120" s="74">
        <v>27.6</v>
      </c>
      <c r="F120" s="74">
        <v>8.4</v>
      </c>
      <c r="G120" s="75">
        <v>0.30434782608695654</v>
      </c>
    </row>
    <row r="121" spans="1:7" ht="31.5" x14ac:dyDescent="0.25">
      <c r="A121" s="70" t="s">
        <v>153</v>
      </c>
      <c r="B121" s="71" t="s">
        <v>194</v>
      </c>
      <c r="C121" s="72" t="s">
        <v>128</v>
      </c>
      <c r="D121" s="73">
        <v>0</v>
      </c>
      <c r="E121" s="74">
        <v>2945.6</v>
      </c>
      <c r="F121" s="74">
        <v>289.89999999999998</v>
      </c>
      <c r="G121" s="75">
        <v>9.8417979359043992E-2</v>
      </c>
    </row>
    <row r="122" spans="1:7" ht="31.5" x14ac:dyDescent="0.25">
      <c r="A122" s="70" t="s">
        <v>135</v>
      </c>
      <c r="B122" s="71" t="s">
        <v>194</v>
      </c>
      <c r="C122" s="72" t="s">
        <v>136</v>
      </c>
      <c r="D122" s="73">
        <v>0</v>
      </c>
      <c r="E122" s="74">
        <v>2945.6</v>
      </c>
      <c r="F122" s="74">
        <v>289.89999999999998</v>
      </c>
      <c r="G122" s="75">
        <v>9.8417979359043992E-2</v>
      </c>
    </row>
    <row r="123" spans="1:7" x14ac:dyDescent="0.25">
      <c r="A123" s="70" t="s">
        <v>191</v>
      </c>
      <c r="B123" s="71" t="s">
        <v>194</v>
      </c>
      <c r="C123" s="72" t="s">
        <v>136</v>
      </c>
      <c r="D123" s="73">
        <v>703</v>
      </c>
      <c r="E123" s="74">
        <v>2945.6</v>
      </c>
      <c r="F123" s="74">
        <v>289.89999999999998</v>
      </c>
      <c r="G123" s="75">
        <v>9.8417979359043992E-2</v>
      </c>
    </row>
    <row r="124" spans="1:7" ht="63" x14ac:dyDescent="0.25">
      <c r="A124" s="70" t="s">
        <v>195</v>
      </c>
      <c r="B124" s="71" t="s">
        <v>196</v>
      </c>
      <c r="C124" s="72" t="s">
        <v>128</v>
      </c>
      <c r="D124" s="73">
        <v>0</v>
      </c>
      <c r="E124" s="74">
        <v>300.5</v>
      </c>
      <c r="F124" s="74">
        <v>300.5</v>
      </c>
      <c r="G124" s="75">
        <v>1</v>
      </c>
    </row>
    <row r="125" spans="1:7" ht="31.5" x14ac:dyDescent="0.25">
      <c r="A125" s="70" t="s">
        <v>135</v>
      </c>
      <c r="B125" s="71" t="s">
        <v>196</v>
      </c>
      <c r="C125" s="72" t="s">
        <v>136</v>
      </c>
      <c r="D125" s="73">
        <v>0</v>
      </c>
      <c r="E125" s="74">
        <v>300.5</v>
      </c>
      <c r="F125" s="74">
        <v>300.5</v>
      </c>
      <c r="G125" s="75">
        <v>1</v>
      </c>
    </row>
    <row r="126" spans="1:7" x14ac:dyDescent="0.25">
      <c r="A126" s="70" t="s">
        <v>191</v>
      </c>
      <c r="B126" s="71" t="s">
        <v>196</v>
      </c>
      <c r="C126" s="72" t="s">
        <v>136</v>
      </c>
      <c r="D126" s="73">
        <v>703</v>
      </c>
      <c r="E126" s="74">
        <v>300.5</v>
      </c>
      <c r="F126" s="74">
        <v>300.5</v>
      </c>
      <c r="G126" s="75">
        <v>1</v>
      </c>
    </row>
    <row r="127" spans="1:7" x14ac:dyDescent="0.25">
      <c r="A127" s="70" t="s">
        <v>197</v>
      </c>
      <c r="B127" s="71" t="s">
        <v>198</v>
      </c>
      <c r="C127" s="72" t="s">
        <v>128</v>
      </c>
      <c r="D127" s="73">
        <v>0</v>
      </c>
      <c r="E127" s="74">
        <v>42081.2</v>
      </c>
      <c r="F127" s="74">
        <v>18631.5</v>
      </c>
      <c r="G127" s="75">
        <v>0.4427511572863892</v>
      </c>
    </row>
    <row r="128" spans="1:7" ht="47.25" x14ac:dyDescent="0.25">
      <c r="A128" s="70" t="s">
        <v>199</v>
      </c>
      <c r="B128" s="71" t="s">
        <v>200</v>
      </c>
      <c r="C128" s="72" t="s">
        <v>128</v>
      </c>
      <c r="D128" s="73">
        <v>0</v>
      </c>
      <c r="E128" s="74">
        <v>2463.5</v>
      </c>
      <c r="F128" s="74">
        <v>0</v>
      </c>
      <c r="G128" s="75">
        <v>0</v>
      </c>
    </row>
    <row r="129" spans="1:7" ht="31.5" x14ac:dyDescent="0.25">
      <c r="A129" s="70" t="s">
        <v>135</v>
      </c>
      <c r="B129" s="71" t="s">
        <v>200</v>
      </c>
      <c r="C129" s="72" t="s">
        <v>136</v>
      </c>
      <c r="D129" s="73">
        <v>0</v>
      </c>
      <c r="E129" s="74">
        <v>2463.5</v>
      </c>
      <c r="F129" s="74">
        <v>0</v>
      </c>
      <c r="G129" s="75">
        <v>0</v>
      </c>
    </row>
    <row r="130" spans="1:7" x14ac:dyDescent="0.25">
      <c r="A130" s="70" t="s">
        <v>158</v>
      </c>
      <c r="B130" s="71" t="s">
        <v>200</v>
      </c>
      <c r="C130" s="72" t="s">
        <v>136</v>
      </c>
      <c r="D130" s="73">
        <v>702</v>
      </c>
      <c r="E130" s="74">
        <v>2463.5</v>
      </c>
      <c r="F130" s="74">
        <v>0</v>
      </c>
      <c r="G130" s="75">
        <v>0</v>
      </c>
    </row>
    <row r="131" spans="1:7" ht="78.75" x14ac:dyDescent="0.25">
      <c r="A131" s="70" t="s">
        <v>201</v>
      </c>
      <c r="B131" s="71" t="s">
        <v>202</v>
      </c>
      <c r="C131" s="72" t="s">
        <v>128</v>
      </c>
      <c r="D131" s="73">
        <v>0</v>
      </c>
      <c r="E131" s="74">
        <v>39617.699999999997</v>
      </c>
      <c r="F131" s="74">
        <v>18631.5</v>
      </c>
      <c r="G131" s="75">
        <v>0.47028222234001471</v>
      </c>
    </row>
    <row r="132" spans="1:7" ht="31.5" x14ac:dyDescent="0.25">
      <c r="A132" s="70" t="s">
        <v>135</v>
      </c>
      <c r="B132" s="71" t="s">
        <v>202</v>
      </c>
      <c r="C132" s="72" t="s">
        <v>136</v>
      </c>
      <c r="D132" s="73">
        <v>0</v>
      </c>
      <c r="E132" s="74">
        <v>39617.699999999997</v>
      </c>
      <c r="F132" s="74">
        <v>18631.5</v>
      </c>
      <c r="G132" s="75">
        <v>0.47028222234001471</v>
      </c>
    </row>
    <row r="133" spans="1:7" x14ac:dyDescent="0.25">
      <c r="A133" s="70" t="s">
        <v>158</v>
      </c>
      <c r="B133" s="71" t="s">
        <v>202</v>
      </c>
      <c r="C133" s="72" t="s">
        <v>136</v>
      </c>
      <c r="D133" s="73">
        <v>702</v>
      </c>
      <c r="E133" s="74">
        <v>39617.699999999997</v>
      </c>
      <c r="F133" s="74">
        <v>18631.5</v>
      </c>
      <c r="G133" s="75">
        <v>0.47028222234001471</v>
      </c>
    </row>
    <row r="134" spans="1:7" x14ac:dyDescent="0.25">
      <c r="A134" s="70" t="s">
        <v>203</v>
      </c>
      <c r="B134" s="71" t="s">
        <v>204</v>
      </c>
      <c r="C134" s="72" t="s">
        <v>128</v>
      </c>
      <c r="D134" s="73">
        <v>0</v>
      </c>
      <c r="E134" s="74">
        <v>76916</v>
      </c>
      <c r="F134" s="74">
        <v>43082.1</v>
      </c>
      <c r="G134" s="75">
        <v>0.56011883093244574</v>
      </c>
    </row>
    <row r="135" spans="1:7" ht="94.5" x14ac:dyDescent="0.25">
      <c r="A135" s="70" t="s">
        <v>205</v>
      </c>
      <c r="B135" s="71" t="s">
        <v>206</v>
      </c>
      <c r="C135" s="72" t="s">
        <v>128</v>
      </c>
      <c r="D135" s="73">
        <v>0</v>
      </c>
      <c r="E135" s="74">
        <v>2109.1999999999998</v>
      </c>
      <c r="F135" s="74">
        <v>1104.9000000000001</v>
      </c>
      <c r="G135" s="75">
        <v>0.52384790441873708</v>
      </c>
    </row>
    <row r="136" spans="1:7" ht="78.75" x14ac:dyDescent="0.25">
      <c r="A136" s="70" t="s">
        <v>149</v>
      </c>
      <c r="B136" s="71" t="s">
        <v>206</v>
      </c>
      <c r="C136" s="72" t="s">
        <v>150</v>
      </c>
      <c r="D136" s="73">
        <v>0</v>
      </c>
      <c r="E136" s="74">
        <v>2109.1999999999998</v>
      </c>
      <c r="F136" s="74">
        <v>1104.9000000000001</v>
      </c>
      <c r="G136" s="75">
        <v>0.52384790441873708</v>
      </c>
    </row>
    <row r="137" spans="1:7" x14ac:dyDescent="0.25">
      <c r="A137" s="70" t="s">
        <v>207</v>
      </c>
      <c r="B137" s="71" t="s">
        <v>206</v>
      </c>
      <c r="C137" s="72" t="s">
        <v>150</v>
      </c>
      <c r="D137" s="73">
        <v>709</v>
      </c>
      <c r="E137" s="74">
        <v>2109.1999999999998</v>
      </c>
      <c r="F137" s="74">
        <v>1104.9000000000001</v>
      </c>
      <c r="G137" s="75">
        <v>0.52384790441873708</v>
      </c>
    </row>
    <row r="138" spans="1:7" ht="126" x14ac:dyDescent="0.25">
      <c r="A138" s="70" t="s">
        <v>208</v>
      </c>
      <c r="B138" s="71" t="s">
        <v>209</v>
      </c>
      <c r="C138" s="72" t="s">
        <v>128</v>
      </c>
      <c r="D138" s="73">
        <v>0</v>
      </c>
      <c r="E138" s="74">
        <v>74806.8</v>
      </c>
      <c r="F138" s="74">
        <v>41977.1</v>
      </c>
      <c r="G138" s="75">
        <v>0.56114016372843112</v>
      </c>
    </row>
    <row r="139" spans="1:7" ht="78.75" x14ac:dyDescent="0.25">
      <c r="A139" s="70" t="s">
        <v>149</v>
      </c>
      <c r="B139" s="71" t="s">
        <v>209</v>
      </c>
      <c r="C139" s="72" t="s">
        <v>150</v>
      </c>
      <c r="D139" s="73">
        <v>0</v>
      </c>
      <c r="E139" s="74">
        <v>74806.8</v>
      </c>
      <c r="F139" s="74">
        <v>41977.1</v>
      </c>
      <c r="G139" s="75">
        <v>0.56114016372843112</v>
      </c>
    </row>
    <row r="140" spans="1:7" x14ac:dyDescent="0.25">
      <c r="A140" s="70" t="s">
        <v>158</v>
      </c>
      <c r="B140" s="71" t="s">
        <v>209</v>
      </c>
      <c r="C140" s="72" t="s">
        <v>150</v>
      </c>
      <c r="D140" s="73">
        <v>702</v>
      </c>
      <c r="E140" s="74">
        <v>74806.8</v>
      </c>
      <c r="F140" s="74">
        <v>41977.1</v>
      </c>
      <c r="G140" s="75">
        <v>0.56114016372843112</v>
      </c>
    </row>
    <row r="141" spans="1:7" ht="47.25" x14ac:dyDescent="0.25">
      <c r="A141" s="70" t="s">
        <v>210</v>
      </c>
      <c r="B141" s="71" t="s">
        <v>211</v>
      </c>
      <c r="C141" s="72" t="s">
        <v>128</v>
      </c>
      <c r="D141" s="73">
        <v>0</v>
      </c>
      <c r="E141" s="74">
        <v>45275.3</v>
      </c>
      <c r="F141" s="74">
        <v>17290.599999999999</v>
      </c>
      <c r="G141" s="75">
        <v>0.38189918123126732</v>
      </c>
    </row>
    <row r="142" spans="1:7" ht="31.5" x14ac:dyDescent="0.25">
      <c r="A142" s="70" t="s">
        <v>212</v>
      </c>
      <c r="B142" s="71" t="s">
        <v>213</v>
      </c>
      <c r="C142" s="72" t="s">
        <v>128</v>
      </c>
      <c r="D142" s="73">
        <v>0</v>
      </c>
      <c r="E142" s="74">
        <v>24530.5</v>
      </c>
      <c r="F142" s="74">
        <v>11920.7</v>
      </c>
      <c r="G142" s="75">
        <v>0.48595422025641549</v>
      </c>
    </row>
    <row r="143" spans="1:7" ht="31.5" x14ac:dyDescent="0.25">
      <c r="A143" s="70" t="s">
        <v>140</v>
      </c>
      <c r="B143" s="71" t="s">
        <v>214</v>
      </c>
      <c r="C143" s="72" t="s">
        <v>128</v>
      </c>
      <c r="D143" s="73">
        <v>0</v>
      </c>
      <c r="E143" s="74">
        <v>4</v>
      </c>
      <c r="F143" s="74">
        <v>0</v>
      </c>
      <c r="G143" s="75">
        <v>0</v>
      </c>
    </row>
    <row r="144" spans="1:7" ht="31.5" x14ac:dyDescent="0.25">
      <c r="A144" s="70" t="s">
        <v>135</v>
      </c>
      <c r="B144" s="71" t="s">
        <v>214</v>
      </c>
      <c r="C144" s="72" t="s">
        <v>136</v>
      </c>
      <c r="D144" s="73">
        <v>0</v>
      </c>
      <c r="E144" s="74">
        <v>4</v>
      </c>
      <c r="F144" s="74">
        <v>0</v>
      </c>
      <c r="G144" s="75">
        <v>0</v>
      </c>
    </row>
    <row r="145" spans="1:7" ht="31.5" x14ac:dyDescent="0.25">
      <c r="A145" s="70" t="s">
        <v>142</v>
      </c>
      <c r="B145" s="71" t="s">
        <v>214</v>
      </c>
      <c r="C145" s="72" t="s">
        <v>136</v>
      </c>
      <c r="D145" s="73">
        <v>705</v>
      </c>
      <c r="E145" s="74">
        <v>4</v>
      </c>
      <c r="F145" s="74">
        <v>0</v>
      </c>
      <c r="G145" s="75">
        <v>0</v>
      </c>
    </row>
    <row r="146" spans="1:7" ht="31.5" x14ac:dyDescent="0.25">
      <c r="A146" s="70" t="s">
        <v>215</v>
      </c>
      <c r="B146" s="71" t="s">
        <v>216</v>
      </c>
      <c r="C146" s="72" t="s">
        <v>128</v>
      </c>
      <c r="D146" s="73">
        <v>0</v>
      </c>
      <c r="E146" s="74">
        <v>6315.8</v>
      </c>
      <c r="F146" s="74">
        <v>2755.4</v>
      </c>
      <c r="G146" s="75">
        <v>0.4362709395484341</v>
      </c>
    </row>
    <row r="147" spans="1:7" ht="78.75" x14ac:dyDescent="0.25">
      <c r="A147" s="70" t="s">
        <v>149</v>
      </c>
      <c r="B147" s="71" t="s">
        <v>216</v>
      </c>
      <c r="C147" s="72" t="s">
        <v>150</v>
      </c>
      <c r="D147" s="73">
        <v>0</v>
      </c>
      <c r="E147" s="74">
        <v>5802.7</v>
      </c>
      <c r="F147" s="74">
        <v>2423.6</v>
      </c>
      <c r="G147" s="75">
        <v>0.41766763747910457</v>
      </c>
    </row>
    <row r="148" spans="1:7" x14ac:dyDescent="0.25">
      <c r="A148" s="70" t="s">
        <v>207</v>
      </c>
      <c r="B148" s="71" t="s">
        <v>216</v>
      </c>
      <c r="C148" s="72" t="s">
        <v>150</v>
      </c>
      <c r="D148" s="73">
        <v>709</v>
      </c>
      <c r="E148" s="74">
        <v>5802.7</v>
      </c>
      <c r="F148" s="74">
        <v>2423.6</v>
      </c>
      <c r="G148" s="75">
        <v>0.41766763747910457</v>
      </c>
    </row>
    <row r="149" spans="1:7" ht="31.5" x14ac:dyDescent="0.25">
      <c r="A149" s="70" t="s">
        <v>135</v>
      </c>
      <c r="B149" s="71" t="s">
        <v>216</v>
      </c>
      <c r="C149" s="72" t="s">
        <v>136</v>
      </c>
      <c r="D149" s="73">
        <v>0</v>
      </c>
      <c r="E149" s="74">
        <v>510.5</v>
      </c>
      <c r="F149" s="74">
        <v>331.1</v>
      </c>
      <c r="G149" s="75">
        <v>0.64857982370225276</v>
      </c>
    </row>
    <row r="150" spans="1:7" x14ac:dyDescent="0.25">
      <c r="A150" s="70" t="s">
        <v>207</v>
      </c>
      <c r="B150" s="71" t="s">
        <v>216</v>
      </c>
      <c r="C150" s="72" t="s">
        <v>136</v>
      </c>
      <c r="D150" s="73">
        <v>709</v>
      </c>
      <c r="E150" s="74">
        <v>510.5</v>
      </c>
      <c r="F150" s="74">
        <v>331.1</v>
      </c>
      <c r="G150" s="75">
        <v>0.64857982370225276</v>
      </c>
    </row>
    <row r="151" spans="1:7" x14ac:dyDescent="0.25">
      <c r="A151" s="70" t="s">
        <v>145</v>
      </c>
      <c r="B151" s="71" t="s">
        <v>216</v>
      </c>
      <c r="C151" s="72" t="s">
        <v>146</v>
      </c>
      <c r="D151" s="73">
        <v>0</v>
      </c>
      <c r="E151" s="74">
        <v>2.6</v>
      </c>
      <c r="F151" s="74">
        <v>0.7</v>
      </c>
      <c r="G151" s="75">
        <v>0.26923076923076922</v>
      </c>
    </row>
    <row r="152" spans="1:7" x14ac:dyDescent="0.25">
      <c r="A152" s="70" t="s">
        <v>207</v>
      </c>
      <c r="B152" s="71" t="s">
        <v>216</v>
      </c>
      <c r="C152" s="72" t="s">
        <v>146</v>
      </c>
      <c r="D152" s="73">
        <v>709</v>
      </c>
      <c r="E152" s="74">
        <v>2.6</v>
      </c>
      <c r="F152" s="74">
        <v>0.7</v>
      </c>
      <c r="G152" s="75">
        <v>0.26923076923076922</v>
      </c>
    </row>
    <row r="153" spans="1:7" ht="31.5" x14ac:dyDescent="0.25">
      <c r="A153" s="70" t="s">
        <v>143</v>
      </c>
      <c r="B153" s="71" t="s">
        <v>217</v>
      </c>
      <c r="C153" s="72" t="s">
        <v>128</v>
      </c>
      <c r="D153" s="73">
        <v>0</v>
      </c>
      <c r="E153" s="74">
        <v>18210.7</v>
      </c>
      <c r="F153" s="74">
        <v>9165.2999999999993</v>
      </c>
      <c r="G153" s="75">
        <v>0.5032920206252367</v>
      </c>
    </row>
    <row r="154" spans="1:7" ht="78.75" x14ac:dyDescent="0.25">
      <c r="A154" s="70" t="s">
        <v>149</v>
      </c>
      <c r="B154" s="71" t="s">
        <v>217</v>
      </c>
      <c r="C154" s="72" t="s">
        <v>150</v>
      </c>
      <c r="D154" s="73">
        <v>0</v>
      </c>
      <c r="E154" s="74">
        <v>18027.5</v>
      </c>
      <c r="F154" s="74">
        <v>9160.4</v>
      </c>
      <c r="G154" s="75">
        <v>0.50813479406462347</v>
      </c>
    </row>
    <row r="155" spans="1:7" x14ac:dyDescent="0.25">
      <c r="A155" s="70" t="s">
        <v>207</v>
      </c>
      <c r="B155" s="71" t="s">
        <v>217</v>
      </c>
      <c r="C155" s="72" t="s">
        <v>150</v>
      </c>
      <c r="D155" s="73">
        <v>709</v>
      </c>
      <c r="E155" s="74">
        <v>18027.5</v>
      </c>
      <c r="F155" s="74">
        <v>9160.4</v>
      </c>
      <c r="G155" s="75">
        <v>0.50813479406462347</v>
      </c>
    </row>
    <row r="156" spans="1:7" ht="31.5" x14ac:dyDescent="0.25">
      <c r="A156" s="70" t="s">
        <v>135</v>
      </c>
      <c r="B156" s="71" t="s">
        <v>217</v>
      </c>
      <c r="C156" s="72" t="s">
        <v>136</v>
      </c>
      <c r="D156" s="73">
        <v>0</v>
      </c>
      <c r="E156" s="74">
        <v>183.2</v>
      </c>
      <c r="F156" s="74">
        <v>4.9000000000000004</v>
      </c>
      <c r="G156" s="75">
        <v>2.6746724890829698E-2</v>
      </c>
    </row>
    <row r="157" spans="1:7" x14ac:dyDescent="0.25">
      <c r="A157" s="70" t="s">
        <v>207</v>
      </c>
      <c r="B157" s="71" t="s">
        <v>217</v>
      </c>
      <c r="C157" s="72" t="s">
        <v>136</v>
      </c>
      <c r="D157" s="73">
        <v>709</v>
      </c>
      <c r="E157" s="74">
        <v>183.2</v>
      </c>
      <c r="F157" s="74">
        <v>4.9000000000000004</v>
      </c>
      <c r="G157" s="75">
        <v>2.6746724890829698E-2</v>
      </c>
    </row>
    <row r="158" spans="1:7" ht="33" customHeight="1" x14ac:dyDescent="0.25">
      <c r="A158" s="70" t="s">
        <v>218</v>
      </c>
      <c r="B158" s="71" t="s">
        <v>219</v>
      </c>
      <c r="C158" s="72" t="s">
        <v>128</v>
      </c>
      <c r="D158" s="73">
        <v>0</v>
      </c>
      <c r="E158" s="74">
        <v>18</v>
      </c>
      <c r="F158" s="74">
        <v>0</v>
      </c>
      <c r="G158" s="75">
        <v>0</v>
      </c>
    </row>
    <row r="159" spans="1:7" ht="63" x14ac:dyDescent="0.25">
      <c r="A159" s="70" t="s">
        <v>220</v>
      </c>
      <c r="B159" s="71" t="s">
        <v>221</v>
      </c>
      <c r="C159" s="72" t="s">
        <v>128</v>
      </c>
      <c r="D159" s="73">
        <v>0</v>
      </c>
      <c r="E159" s="74">
        <v>18</v>
      </c>
      <c r="F159" s="74">
        <v>0</v>
      </c>
      <c r="G159" s="75">
        <v>0</v>
      </c>
    </row>
    <row r="160" spans="1:7" ht="31.5" x14ac:dyDescent="0.25">
      <c r="A160" s="70" t="s">
        <v>135</v>
      </c>
      <c r="B160" s="71" t="s">
        <v>221</v>
      </c>
      <c r="C160" s="72" t="s">
        <v>136</v>
      </c>
      <c r="D160" s="73">
        <v>0</v>
      </c>
      <c r="E160" s="74">
        <v>18</v>
      </c>
      <c r="F160" s="74">
        <v>0</v>
      </c>
      <c r="G160" s="75">
        <v>0</v>
      </c>
    </row>
    <row r="161" spans="1:7" x14ac:dyDescent="0.25">
      <c r="A161" s="70" t="s">
        <v>207</v>
      </c>
      <c r="B161" s="71" t="s">
        <v>221</v>
      </c>
      <c r="C161" s="72" t="s">
        <v>136</v>
      </c>
      <c r="D161" s="73">
        <v>709</v>
      </c>
      <c r="E161" s="74">
        <v>18</v>
      </c>
      <c r="F161" s="74">
        <v>0</v>
      </c>
      <c r="G161" s="75">
        <v>0</v>
      </c>
    </row>
    <row r="162" spans="1:7" ht="47.25" x14ac:dyDescent="0.25">
      <c r="A162" s="70" t="s">
        <v>222</v>
      </c>
      <c r="B162" s="71" t="s">
        <v>223</v>
      </c>
      <c r="C162" s="72" t="s">
        <v>128</v>
      </c>
      <c r="D162" s="73">
        <v>0</v>
      </c>
      <c r="E162" s="74">
        <v>945</v>
      </c>
      <c r="F162" s="74">
        <v>141.9</v>
      </c>
      <c r="G162" s="75">
        <v>0.15015873015873016</v>
      </c>
    </row>
    <row r="163" spans="1:7" ht="63" x14ac:dyDescent="0.25">
      <c r="A163" s="70" t="s">
        <v>220</v>
      </c>
      <c r="B163" s="71" t="s">
        <v>224</v>
      </c>
      <c r="C163" s="72" t="s">
        <v>128</v>
      </c>
      <c r="D163" s="73">
        <v>0</v>
      </c>
      <c r="E163" s="74">
        <v>945</v>
      </c>
      <c r="F163" s="74">
        <v>141.9</v>
      </c>
      <c r="G163" s="75">
        <v>0.15015873015873016</v>
      </c>
    </row>
    <row r="164" spans="1:7" ht="31.5" x14ac:dyDescent="0.25">
      <c r="A164" s="70" t="s">
        <v>135</v>
      </c>
      <c r="B164" s="71" t="s">
        <v>224</v>
      </c>
      <c r="C164" s="72" t="s">
        <v>136</v>
      </c>
      <c r="D164" s="73">
        <v>0</v>
      </c>
      <c r="E164" s="74">
        <v>917</v>
      </c>
      <c r="F164" s="74">
        <v>136.9</v>
      </c>
      <c r="G164" s="75">
        <v>0.14929116684841875</v>
      </c>
    </row>
    <row r="165" spans="1:7" x14ac:dyDescent="0.25">
      <c r="A165" s="70" t="s">
        <v>207</v>
      </c>
      <c r="B165" s="71" t="s">
        <v>224</v>
      </c>
      <c r="C165" s="72" t="s">
        <v>136</v>
      </c>
      <c r="D165" s="73">
        <v>709</v>
      </c>
      <c r="E165" s="74">
        <v>917</v>
      </c>
      <c r="F165" s="74">
        <v>136.9</v>
      </c>
      <c r="G165" s="75">
        <v>0.14929116684841875</v>
      </c>
    </row>
    <row r="166" spans="1:7" ht="31.5" x14ac:dyDescent="0.25">
      <c r="A166" s="70" t="s">
        <v>151</v>
      </c>
      <c r="B166" s="71" t="s">
        <v>224</v>
      </c>
      <c r="C166" s="72" t="s">
        <v>152</v>
      </c>
      <c r="D166" s="73">
        <v>0</v>
      </c>
      <c r="E166" s="74">
        <v>28</v>
      </c>
      <c r="F166" s="74">
        <v>5</v>
      </c>
      <c r="G166" s="75">
        <v>0.17857142857142858</v>
      </c>
    </row>
    <row r="167" spans="1:7" x14ac:dyDescent="0.25">
      <c r="A167" s="70" t="s">
        <v>158</v>
      </c>
      <c r="B167" s="71" t="s">
        <v>224</v>
      </c>
      <c r="C167" s="72" t="s">
        <v>152</v>
      </c>
      <c r="D167" s="73">
        <v>702</v>
      </c>
      <c r="E167" s="74">
        <v>9</v>
      </c>
      <c r="F167" s="74">
        <v>5</v>
      </c>
      <c r="G167" s="75">
        <v>0.55555555555555558</v>
      </c>
    </row>
    <row r="168" spans="1:7" x14ac:dyDescent="0.25">
      <c r="A168" s="70" t="s">
        <v>207</v>
      </c>
      <c r="B168" s="71" t="s">
        <v>224</v>
      </c>
      <c r="C168" s="72" t="s">
        <v>152</v>
      </c>
      <c r="D168" s="73">
        <v>709</v>
      </c>
      <c r="E168" s="74">
        <v>19</v>
      </c>
      <c r="F168" s="74">
        <v>0</v>
      </c>
      <c r="G168" s="75">
        <v>0</v>
      </c>
    </row>
    <row r="169" spans="1:7" ht="31.5" x14ac:dyDescent="0.25">
      <c r="A169" s="70" t="s">
        <v>225</v>
      </c>
      <c r="B169" s="71" t="s">
        <v>226</v>
      </c>
      <c r="C169" s="72" t="s">
        <v>128</v>
      </c>
      <c r="D169" s="73">
        <v>0</v>
      </c>
      <c r="E169" s="74">
        <v>3835.9</v>
      </c>
      <c r="F169" s="74">
        <v>615.29999999999995</v>
      </c>
      <c r="G169" s="75">
        <v>0.16040564144007924</v>
      </c>
    </row>
    <row r="170" spans="1:7" ht="31.5" x14ac:dyDescent="0.25">
      <c r="A170" s="70" t="s">
        <v>138</v>
      </c>
      <c r="B170" s="71" t="s">
        <v>227</v>
      </c>
      <c r="C170" s="72" t="s">
        <v>128</v>
      </c>
      <c r="D170" s="73">
        <v>0</v>
      </c>
      <c r="E170" s="74">
        <v>163.9</v>
      </c>
      <c r="F170" s="74">
        <v>0</v>
      </c>
      <c r="G170" s="75">
        <v>0</v>
      </c>
    </row>
    <row r="171" spans="1:7" ht="31.5" x14ac:dyDescent="0.25">
      <c r="A171" s="70" t="s">
        <v>135</v>
      </c>
      <c r="B171" s="71" t="s">
        <v>227</v>
      </c>
      <c r="C171" s="72" t="s">
        <v>136</v>
      </c>
      <c r="D171" s="73">
        <v>0</v>
      </c>
      <c r="E171" s="74">
        <v>163.9</v>
      </c>
      <c r="F171" s="74">
        <v>0</v>
      </c>
      <c r="G171" s="75">
        <v>0</v>
      </c>
    </row>
    <row r="172" spans="1:7" x14ac:dyDescent="0.25">
      <c r="A172" s="70" t="s">
        <v>207</v>
      </c>
      <c r="B172" s="71" t="s">
        <v>227</v>
      </c>
      <c r="C172" s="72" t="s">
        <v>136</v>
      </c>
      <c r="D172" s="73">
        <v>709</v>
      </c>
      <c r="E172" s="74">
        <v>163.9</v>
      </c>
      <c r="F172" s="74">
        <v>0</v>
      </c>
      <c r="G172" s="75">
        <v>0</v>
      </c>
    </row>
    <row r="173" spans="1:7" ht="78" customHeight="1" x14ac:dyDescent="0.25">
      <c r="A173" s="70" t="s">
        <v>228</v>
      </c>
      <c r="B173" s="71" t="s">
        <v>229</v>
      </c>
      <c r="C173" s="72" t="s">
        <v>128</v>
      </c>
      <c r="D173" s="73">
        <v>0</v>
      </c>
      <c r="E173" s="74">
        <v>3672</v>
      </c>
      <c r="F173" s="74">
        <v>615.29999999999995</v>
      </c>
      <c r="G173" s="75">
        <v>0.16756535947712417</v>
      </c>
    </row>
    <row r="174" spans="1:7" ht="31.5" x14ac:dyDescent="0.25">
      <c r="A174" s="70" t="s">
        <v>135</v>
      </c>
      <c r="B174" s="71" t="s">
        <v>229</v>
      </c>
      <c r="C174" s="72" t="s">
        <v>136</v>
      </c>
      <c r="D174" s="73">
        <v>0</v>
      </c>
      <c r="E174" s="74">
        <v>3672</v>
      </c>
      <c r="F174" s="74">
        <v>615.29999999999995</v>
      </c>
      <c r="G174" s="75">
        <v>0.16756535947712417</v>
      </c>
    </row>
    <row r="175" spans="1:7" x14ac:dyDescent="0.25">
      <c r="A175" s="70" t="s">
        <v>207</v>
      </c>
      <c r="B175" s="71" t="s">
        <v>229</v>
      </c>
      <c r="C175" s="72" t="s">
        <v>136</v>
      </c>
      <c r="D175" s="73">
        <v>709</v>
      </c>
      <c r="E175" s="74">
        <v>3672</v>
      </c>
      <c r="F175" s="74">
        <v>615.29999999999995</v>
      </c>
      <c r="G175" s="75">
        <v>0.16756535947712417</v>
      </c>
    </row>
    <row r="176" spans="1:7" ht="47.25" x14ac:dyDescent="0.25">
      <c r="A176" s="70" t="s">
        <v>230</v>
      </c>
      <c r="B176" s="71" t="s">
        <v>231</v>
      </c>
      <c r="C176" s="72" t="s">
        <v>128</v>
      </c>
      <c r="D176" s="73">
        <v>0</v>
      </c>
      <c r="E176" s="74">
        <v>9809</v>
      </c>
      <c r="F176" s="74">
        <v>1100</v>
      </c>
      <c r="G176" s="75">
        <v>0.112141910490366</v>
      </c>
    </row>
    <row r="177" spans="1:7" ht="47.25" x14ac:dyDescent="0.25">
      <c r="A177" s="70" t="s">
        <v>232</v>
      </c>
      <c r="B177" s="71" t="s">
        <v>233</v>
      </c>
      <c r="C177" s="72" t="s">
        <v>128</v>
      </c>
      <c r="D177" s="73">
        <v>0</v>
      </c>
      <c r="E177" s="74">
        <v>2000</v>
      </c>
      <c r="F177" s="74">
        <v>0</v>
      </c>
      <c r="G177" s="75">
        <v>0</v>
      </c>
    </row>
    <row r="178" spans="1:7" ht="31.5" x14ac:dyDescent="0.25">
      <c r="A178" s="70" t="s">
        <v>135</v>
      </c>
      <c r="B178" s="71" t="s">
        <v>233</v>
      </c>
      <c r="C178" s="72" t="s">
        <v>136</v>
      </c>
      <c r="D178" s="73">
        <v>0</v>
      </c>
      <c r="E178" s="74">
        <v>2000</v>
      </c>
      <c r="F178" s="74">
        <v>0</v>
      </c>
      <c r="G178" s="75">
        <v>0</v>
      </c>
    </row>
    <row r="179" spans="1:7" x14ac:dyDescent="0.25">
      <c r="A179" s="70" t="s">
        <v>207</v>
      </c>
      <c r="B179" s="71" t="s">
        <v>233</v>
      </c>
      <c r="C179" s="72" t="s">
        <v>136</v>
      </c>
      <c r="D179" s="73">
        <v>709</v>
      </c>
      <c r="E179" s="74">
        <v>2000</v>
      </c>
      <c r="F179" s="74">
        <v>0</v>
      </c>
      <c r="G179" s="75">
        <v>0</v>
      </c>
    </row>
    <row r="180" spans="1:7" ht="47.25" x14ac:dyDescent="0.25">
      <c r="A180" s="70" t="s">
        <v>234</v>
      </c>
      <c r="B180" s="71" t="s">
        <v>235</v>
      </c>
      <c r="C180" s="72" t="s">
        <v>128</v>
      </c>
      <c r="D180" s="73">
        <v>0</v>
      </c>
      <c r="E180" s="74">
        <v>1994.8</v>
      </c>
      <c r="F180" s="74">
        <v>0</v>
      </c>
      <c r="G180" s="75">
        <v>0</v>
      </c>
    </row>
    <row r="181" spans="1:7" ht="31.5" x14ac:dyDescent="0.25">
      <c r="A181" s="70" t="s">
        <v>135</v>
      </c>
      <c r="B181" s="71" t="s">
        <v>235</v>
      </c>
      <c r="C181" s="72" t="s">
        <v>136</v>
      </c>
      <c r="D181" s="73">
        <v>0</v>
      </c>
      <c r="E181" s="74">
        <v>1994.8</v>
      </c>
      <c r="F181" s="74">
        <v>0</v>
      </c>
      <c r="G181" s="75">
        <v>0</v>
      </c>
    </row>
    <row r="182" spans="1:7" x14ac:dyDescent="0.25">
      <c r="A182" s="70" t="s">
        <v>207</v>
      </c>
      <c r="B182" s="71" t="s">
        <v>235</v>
      </c>
      <c r="C182" s="72" t="s">
        <v>136</v>
      </c>
      <c r="D182" s="73">
        <v>709</v>
      </c>
      <c r="E182" s="74">
        <v>1994.8</v>
      </c>
      <c r="F182" s="74">
        <v>0</v>
      </c>
      <c r="G182" s="75">
        <v>0</v>
      </c>
    </row>
    <row r="183" spans="1:7" ht="47.25" x14ac:dyDescent="0.25">
      <c r="A183" s="70" t="s">
        <v>236</v>
      </c>
      <c r="B183" s="71" t="s">
        <v>237</v>
      </c>
      <c r="C183" s="72" t="s">
        <v>128</v>
      </c>
      <c r="D183" s="73">
        <v>0</v>
      </c>
      <c r="E183" s="74">
        <v>2000</v>
      </c>
      <c r="F183" s="74">
        <v>880</v>
      </c>
      <c r="G183" s="75">
        <v>0.44</v>
      </c>
    </row>
    <row r="184" spans="1:7" ht="31.5" x14ac:dyDescent="0.25">
      <c r="A184" s="70" t="s">
        <v>135</v>
      </c>
      <c r="B184" s="71" t="s">
        <v>237</v>
      </c>
      <c r="C184" s="72" t="s">
        <v>136</v>
      </c>
      <c r="D184" s="73">
        <v>0</v>
      </c>
      <c r="E184" s="74">
        <v>2000</v>
      </c>
      <c r="F184" s="74">
        <v>880</v>
      </c>
      <c r="G184" s="75">
        <v>0.44</v>
      </c>
    </row>
    <row r="185" spans="1:7" x14ac:dyDescent="0.25">
      <c r="A185" s="70" t="s">
        <v>207</v>
      </c>
      <c r="B185" s="71" t="s">
        <v>237</v>
      </c>
      <c r="C185" s="72" t="s">
        <v>136</v>
      </c>
      <c r="D185" s="73">
        <v>709</v>
      </c>
      <c r="E185" s="74">
        <v>2000</v>
      </c>
      <c r="F185" s="74">
        <v>880</v>
      </c>
      <c r="G185" s="75">
        <v>0.44</v>
      </c>
    </row>
    <row r="186" spans="1:7" ht="47.25" x14ac:dyDescent="0.25">
      <c r="A186" s="70" t="s">
        <v>238</v>
      </c>
      <c r="B186" s="71" t="s">
        <v>239</v>
      </c>
      <c r="C186" s="72" t="s">
        <v>128</v>
      </c>
      <c r="D186" s="73">
        <v>0</v>
      </c>
      <c r="E186" s="74">
        <v>1814.2</v>
      </c>
      <c r="F186" s="74">
        <v>0</v>
      </c>
      <c r="G186" s="75">
        <v>0</v>
      </c>
    </row>
    <row r="187" spans="1:7" ht="31.5" x14ac:dyDescent="0.25">
      <c r="A187" s="70" t="s">
        <v>135</v>
      </c>
      <c r="B187" s="71" t="s">
        <v>239</v>
      </c>
      <c r="C187" s="72" t="s">
        <v>136</v>
      </c>
      <c r="D187" s="73">
        <v>0</v>
      </c>
      <c r="E187" s="74">
        <v>1814.2</v>
      </c>
      <c r="F187" s="74">
        <v>0</v>
      </c>
      <c r="G187" s="75">
        <v>0</v>
      </c>
    </row>
    <row r="188" spans="1:7" x14ac:dyDescent="0.25">
      <c r="A188" s="70" t="s">
        <v>207</v>
      </c>
      <c r="B188" s="71" t="s">
        <v>239</v>
      </c>
      <c r="C188" s="72" t="s">
        <v>136</v>
      </c>
      <c r="D188" s="73">
        <v>709</v>
      </c>
      <c r="E188" s="74">
        <v>1814.2</v>
      </c>
      <c r="F188" s="74">
        <v>0</v>
      </c>
      <c r="G188" s="75">
        <v>0</v>
      </c>
    </row>
    <row r="189" spans="1:7" ht="47.25" x14ac:dyDescent="0.25">
      <c r="A189" s="70" t="s">
        <v>240</v>
      </c>
      <c r="B189" s="71" t="s">
        <v>241</v>
      </c>
      <c r="C189" s="72" t="s">
        <v>128</v>
      </c>
      <c r="D189" s="73">
        <v>0</v>
      </c>
      <c r="E189" s="74">
        <v>2000</v>
      </c>
      <c r="F189" s="74">
        <v>220</v>
      </c>
      <c r="G189" s="75">
        <v>0.11</v>
      </c>
    </row>
    <row r="190" spans="1:7" ht="31.5" x14ac:dyDescent="0.25">
      <c r="A190" s="70" t="s">
        <v>135</v>
      </c>
      <c r="B190" s="71" t="s">
        <v>241</v>
      </c>
      <c r="C190" s="72" t="s">
        <v>136</v>
      </c>
      <c r="D190" s="73">
        <v>0</v>
      </c>
      <c r="E190" s="74">
        <v>2000</v>
      </c>
      <c r="F190" s="74">
        <v>220</v>
      </c>
      <c r="G190" s="75">
        <v>0.11</v>
      </c>
    </row>
    <row r="191" spans="1:7" x14ac:dyDescent="0.25">
      <c r="A191" s="70" t="s">
        <v>207</v>
      </c>
      <c r="B191" s="71" t="s">
        <v>241</v>
      </c>
      <c r="C191" s="72" t="s">
        <v>136</v>
      </c>
      <c r="D191" s="73">
        <v>709</v>
      </c>
      <c r="E191" s="74">
        <v>2000</v>
      </c>
      <c r="F191" s="74">
        <v>220</v>
      </c>
      <c r="G191" s="75">
        <v>0.11</v>
      </c>
    </row>
    <row r="192" spans="1:7" ht="63" x14ac:dyDescent="0.25">
      <c r="A192" s="70" t="s">
        <v>242</v>
      </c>
      <c r="B192" s="71" t="s">
        <v>243</v>
      </c>
      <c r="C192" s="72" t="s">
        <v>128</v>
      </c>
      <c r="D192" s="73">
        <v>0</v>
      </c>
      <c r="E192" s="74">
        <v>78</v>
      </c>
      <c r="F192" s="74">
        <v>54</v>
      </c>
      <c r="G192" s="75">
        <v>0.69230769230769229</v>
      </c>
    </row>
    <row r="193" spans="1:7" ht="31.5" x14ac:dyDescent="0.25">
      <c r="A193" s="70" t="s">
        <v>244</v>
      </c>
      <c r="B193" s="71" t="s">
        <v>245</v>
      </c>
      <c r="C193" s="72" t="s">
        <v>128</v>
      </c>
      <c r="D193" s="73">
        <v>0</v>
      </c>
      <c r="E193" s="74">
        <v>78</v>
      </c>
      <c r="F193" s="74">
        <v>54</v>
      </c>
      <c r="G193" s="75">
        <v>0.69230769230769229</v>
      </c>
    </row>
    <row r="194" spans="1:7" ht="31.5" x14ac:dyDescent="0.25">
      <c r="A194" s="70" t="s">
        <v>151</v>
      </c>
      <c r="B194" s="71" t="s">
        <v>245</v>
      </c>
      <c r="C194" s="72" t="s">
        <v>152</v>
      </c>
      <c r="D194" s="73">
        <v>0</v>
      </c>
      <c r="E194" s="74">
        <v>78</v>
      </c>
      <c r="F194" s="74">
        <v>54</v>
      </c>
      <c r="G194" s="75">
        <v>0.69230769230769229</v>
      </c>
    </row>
    <row r="195" spans="1:7" x14ac:dyDescent="0.25">
      <c r="A195" s="70" t="s">
        <v>207</v>
      </c>
      <c r="B195" s="71" t="s">
        <v>245</v>
      </c>
      <c r="C195" s="72" t="s">
        <v>152</v>
      </c>
      <c r="D195" s="73">
        <v>709</v>
      </c>
      <c r="E195" s="74">
        <v>78</v>
      </c>
      <c r="F195" s="74">
        <v>54</v>
      </c>
      <c r="G195" s="75">
        <v>0.69230769230769229</v>
      </c>
    </row>
    <row r="196" spans="1:7" x14ac:dyDescent="0.25">
      <c r="A196" s="70" t="s">
        <v>203</v>
      </c>
      <c r="B196" s="71" t="s">
        <v>246</v>
      </c>
      <c r="C196" s="72" t="s">
        <v>128</v>
      </c>
      <c r="D196" s="73">
        <v>0</v>
      </c>
      <c r="E196" s="74">
        <v>6058.9</v>
      </c>
      <c r="F196" s="74">
        <v>3458.8</v>
      </c>
      <c r="G196" s="75">
        <v>0.57086269784944466</v>
      </c>
    </row>
    <row r="197" spans="1:7" ht="94.5" x14ac:dyDescent="0.25">
      <c r="A197" s="70" t="s">
        <v>247</v>
      </c>
      <c r="B197" s="71" t="s">
        <v>248</v>
      </c>
      <c r="C197" s="72" t="s">
        <v>128</v>
      </c>
      <c r="D197" s="73">
        <v>0</v>
      </c>
      <c r="E197" s="74">
        <v>6058.9</v>
      </c>
      <c r="F197" s="74">
        <v>3458.8</v>
      </c>
      <c r="G197" s="75">
        <v>0.57086269784944466</v>
      </c>
    </row>
    <row r="198" spans="1:7" ht="78.75" x14ac:dyDescent="0.25">
      <c r="A198" s="70" t="s">
        <v>149</v>
      </c>
      <c r="B198" s="71" t="s">
        <v>248</v>
      </c>
      <c r="C198" s="72" t="s">
        <v>150</v>
      </c>
      <c r="D198" s="73">
        <v>0</v>
      </c>
      <c r="E198" s="74">
        <v>6058.9</v>
      </c>
      <c r="F198" s="74">
        <v>3458.8</v>
      </c>
      <c r="G198" s="75">
        <v>0.57086269784944466</v>
      </c>
    </row>
    <row r="199" spans="1:7" x14ac:dyDescent="0.25">
      <c r="A199" s="70" t="s">
        <v>207</v>
      </c>
      <c r="B199" s="71" t="s">
        <v>248</v>
      </c>
      <c r="C199" s="72" t="s">
        <v>150</v>
      </c>
      <c r="D199" s="73">
        <v>709</v>
      </c>
      <c r="E199" s="74">
        <v>6058.9</v>
      </c>
      <c r="F199" s="74">
        <v>3458.8</v>
      </c>
      <c r="G199" s="75">
        <v>0.57086269784944466</v>
      </c>
    </row>
    <row r="200" spans="1:7" ht="47.25" x14ac:dyDescent="0.25">
      <c r="A200" s="64" t="s">
        <v>249</v>
      </c>
      <c r="B200" s="65" t="s">
        <v>250</v>
      </c>
      <c r="C200" s="66" t="s">
        <v>128</v>
      </c>
      <c r="D200" s="67">
        <v>0</v>
      </c>
      <c r="E200" s="68">
        <v>93647.1</v>
      </c>
      <c r="F200" s="68">
        <v>43152.2</v>
      </c>
      <c r="G200" s="69">
        <v>0.46079590291637429</v>
      </c>
    </row>
    <row r="201" spans="1:7" ht="47.25" x14ac:dyDescent="0.25">
      <c r="A201" s="70" t="s">
        <v>251</v>
      </c>
      <c r="B201" s="71" t="s">
        <v>252</v>
      </c>
      <c r="C201" s="72" t="s">
        <v>128</v>
      </c>
      <c r="D201" s="73">
        <v>0</v>
      </c>
      <c r="E201" s="74">
        <v>90909.4</v>
      </c>
      <c r="F201" s="74">
        <v>41913.800000000003</v>
      </c>
      <c r="G201" s="75">
        <v>0.46105023242920978</v>
      </c>
    </row>
    <row r="202" spans="1:7" x14ac:dyDescent="0.25">
      <c r="A202" s="70" t="s">
        <v>253</v>
      </c>
      <c r="B202" s="71" t="s">
        <v>254</v>
      </c>
      <c r="C202" s="72" t="s">
        <v>128</v>
      </c>
      <c r="D202" s="73">
        <v>0</v>
      </c>
      <c r="E202" s="74">
        <v>6656.7</v>
      </c>
      <c r="F202" s="74">
        <v>2492.6999999999998</v>
      </c>
      <c r="G202" s="75">
        <v>0.37446482491324529</v>
      </c>
    </row>
    <row r="203" spans="1:7" ht="31.5" x14ac:dyDescent="0.25">
      <c r="A203" s="70" t="s">
        <v>140</v>
      </c>
      <c r="B203" s="71" t="s">
        <v>255</v>
      </c>
      <c r="C203" s="72" t="s">
        <v>128</v>
      </c>
      <c r="D203" s="73">
        <v>0</v>
      </c>
      <c r="E203" s="74">
        <v>11.2</v>
      </c>
      <c r="F203" s="74">
        <v>11.2</v>
      </c>
      <c r="G203" s="75">
        <v>1</v>
      </c>
    </row>
    <row r="204" spans="1:7" ht="31.5" x14ac:dyDescent="0.25">
      <c r="A204" s="70" t="s">
        <v>135</v>
      </c>
      <c r="B204" s="71" t="s">
        <v>255</v>
      </c>
      <c r="C204" s="72" t="s">
        <v>136</v>
      </c>
      <c r="D204" s="73">
        <v>0</v>
      </c>
      <c r="E204" s="74">
        <v>11.2</v>
      </c>
      <c r="F204" s="74">
        <v>11.2</v>
      </c>
      <c r="G204" s="75">
        <v>1</v>
      </c>
    </row>
    <row r="205" spans="1:7" ht="31.5" x14ac:dyDescent="0.25">
      <c r="A205" s="70" t="s">
        <v>142</v>
      </c>
      <c r="B205" s="71" t="s">
        <v>255</v>
      </c>
      <c r="C205" s="72" t="s">
        <v>136</v>
      </c>
      <c r="D205" s="73">
        <v>705</v>
      </c>
      <c r="E205" s="74">
        <v>11.2</v>
      </c>
      <c r="F205" s="74">
        <v>11.2</v>
      </c>
      <c r="G205" s="75">
        <v>1</v>
      </c>
    </row>
    <row r="206" spans="1:7" ht="31.5" x14ac:dyDescent="0.25">
      <c r="A206" s="70" t="s">
        <v>143</v>
      </c>
      <c r="B206" s="71" t="s">
        <v>256</v>
      </c>
      <c r="C206" s="72" t="s">
        <v>128</v>
      </c>
      <c r="D206" s="73">
        <v>0</v>
      </c>
      <c r="E206" s="74">
        <v>5145.5</v>
      </c>
      <c r="F206" s="74">
        <v>2481.5</v>
      </c>
      <c r="G206" s="75">
        <v>0.48226605772033815</v>
      </c>
    </row>
    <row r="207" spans="1:7" ht="78.75" x14ac:dyDescent="0.25">
      <c r="A207" s="70" t="s">
        <v>149</v>
      </c>
      <c r="B207" s="71" t="s">
        <v>256</v>
      </c>
      <c r="C207" s="72" t="s">
        <v>150</v>
      </c>
      <c r="D207" s="73">
        <v>0</v>
      </c>
      <c r="E207" s="74">
        <v>4415.3</v>
      </c>
      <c r="F207" s="74">
        <v>2163.8000000000002</v>
      </c>
      <c r="G207" s="75">
        <v>0.49006862500849324</v>
      </c>
    </row>
    <row r="208" spans="1:7" x14ac:dyDescent="0.25">
      <c r="A208" s="70" t="s">
        <v>257</v>
      </c>
      <c r="B208" s="71" t="s">
        <v>256</v>
      </c>
      <c r="C208" s="72" t="s">
        <v>150</v>
      </c>
      <c r="D208" s="73">
        <v>801</v>
      </c>
      <c r="E208" s="74">
        <v>4415.3</v>
      </c>
      <c r="F208" s="74">
        <v>2163.8000000000002</v>
      </c>
      <c r="G208" s="75">
        <v>0.49006862500849324</v>
      </c>
    </row>
    <row r="209" spans="1:7" ht="31.5" x14ac:dyDescent="0.25">
      <c r="A209" s="70" t="s">
        <v>135</v>
      </c>
      <c r="B209" s="71" t="s">
        <v>256</v>
      </c>
      <c r="C209" s="72" t="s">
        <v>136</v>
      </c>
      <c r="D209" s="73">
        <v>0</v>
      </c>
      <c r="E209" s="74">
        <v>726.8</v>
      </c>
      <c r="F209" s="74">
        <v>316.8</v>
      </c>
      <c r="G209" s="75">
        <v>0.43588332416070452</v>
      </c>
    </row>
    <row r="210" spans="1:7" x14ac:dyDescent="0.25">
      <c r="A210" s="70" t="s">
        <v>257</v>
      </c>
      <c r="B210" s="71" t="s">
        <v>256</v>
      </c>
      <c r="C210" s="72" t="s">
        <v>136</v>
      </c>
      <c r="D210" s="73">
        <v>801</v>
      </c>
      <c r="E210" s="74">
        <v>726.8</v>
      </c>
      <c r="F210" s="74">
        <v>316.8</v>
      </c>
      <c r="G210" s="75">
        <v>0.43588332416070452</v>
      </c>
    </row>
    <row r="211" spans="1:7" x14ac:dyDescent="0.25">
      <c r="A211" s="70" t="s">
        <v>145</v>
      </c>
      <c r="B211" s="71" t="s">
        <v>256</v>
      </c>
      <c r="C211" s="72" t="s">
        <v>146</v>
      </c>
      <c r="D211" s="73">
        <v>0</v>
      </c>
      <c r="E211" s="74">
        <v>3.4</v>
      </c>
      <c r="F211" s="74">
        <v>0.9</v>
      </c>
      <c r="G211" s="75">
        <v>0.26470588235294118</v>
      </c>
    </row>
    <row r="212" spans="1:7" x14ac:dyDescent="0.25">
      <c r="A212" s="70" t="s">
        <v>257</v>
      </c>
      <c r="B212" s="71" t="s">
        <v>256</v>
      </c>
      <c r="C212" s="72" t="s">
        <v>146</v>
      </c>
      <c r="D212" s="73">
        <v>801</v>
      </c>
      <c r="E212" s="74">
        <v>3.4</v>
      </c>
      <c r="F212" s="74">
        <v>0.9</v>
      </c>
      <c r="G212" s="75">
        <v>0.26470588235294118</v>
      </c>
    </row>
    <row r="213" spans="1:7" ht="47.25" x14ac:dyDescent="0.25">
      <c r="A213" s="70" t="s">
        <v>258</v>
      </c>
      <c r="B213" s="71" t="s">
        <v>259</v>
      </c>
      <c r="C213" s="72" t="s">
        <v>128</v>
      </c>
      <c r="D213" s="73">
        <v>0</v>
      </c>
      <c r="E213" s="74">
        <v>1500</v>
      </c>
      <c r="F213" s="74">
        <v>0</v>
      </c>
      <c r="G213" s="75">
        <v>0</v>
      </c>
    </row>
    <row r="214" spans="1:7" ht="31.5" x14ac:dyDescent="0.25">
      <c r="A214" s="70" t="s">
        <v>135</v>
      </c>
      <c r="B214" s="71" t="s">
        <v>259</v>
      </c>
      <c r="C214" s="72" t="s">
        <v>136</v>
      </c>
      <c r="D214" s="73">
        <v>0</v>
      </c>
      <c r="E214" s="74">
        <v>1500</v>
      </c>
      <c r="F214" s="74">
        <v>0</v>
      </c>
      <c r="G214" s="75">
        <v>0</v>
      </c>
    </row>
    <row r="215" spans="1:7" x14ac:dyDescent="0.25">
      <c r="A215" s="70" t="s">
        <v>257</v>
      </c>
      <c r="B215" s="71" t="s">
        <v>259</v>
      </c>
      <c r="C215" s="72" t="s">
        <v>136</v>
      </c>
      <c r="D215" s="73">
        <v>801</v>
      </c>
      <c r="E215" s="74">
        <v>1500</v>
      </c>
      <c r="F215" s="74">
        <v>0</v>
      </c>
      <c r="G215" s="75">
        <v>0</v>
      </c>
    </row>
    <row r="216" spans="1:7" ht="31.5" x14ac:dyDescent="0.25">
      <c r="A216" s="70" t="s">
        <v>260</v>
      </c>
      <c r="B216" s="71" t="s">
        <v>261</v>
      </c>
      <c r="C216" s="72" t="s">
        <v>128</v>
      </c>
      <c r="D216" s="73">
        <v>0</v>
      </c>
      <c r="E216" s="74">
        <v>39320.400000000001</v>
      </c>
      <c r="F216" s="74">
        <v>18059.400000000001</v>
      </c>
      <c r="G216" s="75">
        <v>0.45928830835901979</v>
      </c>
    </row>
    <row r="217" spans="1:7" ht="31.5" x14ac:dyDescent="0.25">
      <c r="A217" s="70" t="s">
        <v>143</v>
      </c>
      <c r="B217" s="71" t="s">
        <v>262</v>
      </c>
      <c r="C217" s="72" t="s">
        <v>128</v>
      </c>
      <c r="D217" s="73">
        <v>0</v>
      </c>
      <c r="E217" s="74">
        <v>39070.6</v>
      </c>
      <c r="F217" s="74">
        <v>17809.599999999999</v>
      </c>
      <c r="G217" s="75">
        <v>0.45583123883431531</v>
      </c>
    </row>
    <row r="218" spans="1:7" ht="78.75" x14ac:dyDescent="0.25">
      <c r="A218" s="70" t="s">
        <v>149</v>
      </c>
      <c r="B218" s="71" t="s">
        <v>262</v>
      </c>
      <c r="C218" s="72" t="s">
        <v>150</v>
      </c>
      <c r="D218" s="73">
        <v>0</v>
      </c>
      <c r="E218" s="74">
        <v>34218.9</v>
      </c>
      <c r="F218" s="74">
        <v>15357.1</v>
      </c>
      <c r="G218" s="75">
        <v>0.44878999617170628</v>
      </c>
    </row>
    <row r="219" spans="1:7" x14ac:dyDescent="0.25">
      <c r="A219" s="70" t="s">
        <v>257</v>
      </c>
      <c r="B219" s="71" t="s">
        <v>262</v>
      </c>
      <c r="C219" s="72" t="s">
        <v>150</v>
      </c>
      <c r="D219" s="73">
        <v>801</v>
      </c>
      <c r="E219" s="74">
        <v>34218.9</v>
      </c>
      <c r="F219" s="74">
        <v>15357.1</v>
      </c>
      <c r="G219" s="75">
        <v>0.44878999617170628</v>
      </c>
    </row>
    <row r="220" spans="1:7" ht="31.5" x14ac:dyDescent="0.25">
      <c r="A220" s="70" t="s">
        <v>135</v>
      </c>
      <c r="B220" s="71" t="s">
        <v>262</v>
      </c>
      <c r="C220" s="72" t="s">
        <v>136</v>
      </c>
      <c r="D220" s="73">
        <v>0</v>
      </c>
      <c r="E220" s="74">
        <v>4846.3999999999996</v>
      </c>
      <c r="F220" s="74">
        <v>2450.6</v>
      </c>
      <c r="G220" s="75">
        <v>0.50565368108286568</v>
      </c>
    </row>
    <row r="221" spans="1:7" x14ac:dyDescent="0.25">
      <c r="A221" s="70" t="s">
        <v>257</v>
      </c>
      <c r="B221" s="71" t="s">
        <v>262</v>
      </c>
      <c r="C221" s="72" t="s">
        <v>136</v>
      </c>
      <c r="D221" s="73">
        <v>801</v>
      </c>
      <c r="E221" s="74">
        <v>4846.3999999999996</v>
      </c>
      <c r="F221" s="74">
        <v>2450.6</v>
      </c>
      <c r="G221" s="75">
        <v>0.50565368108286568</v>
      </c>
    </row>
    <row r="222" spans="1:7" x14ac:dyDescent="0.25">
      <c r="A222" s="70" t="s">
        <v>145</v>
      </c>
      <c r="B222" s="71" t="s">
        <v>262</v>
      </c>
      <c r="C222" s="72" t="s">
        <v>146</v>
      </c>
      <c r="D222" s="73">
        <v>0</v>
      </c>
      <c r="E222" s="74">
        <v>5.3</v>
      </c>
      <c r="F222" s="74">
        <v>1.9</v>
      </c>
      <c r="G222" s="75">
        <v>0.35849056603773582</v>
      </c>
    </row>
    <row r="223" spans="1:7" x14ac:dyDescent="0.25">
      <c r="A223" s="70" t="s">
        <v>257</v>
      </c>
      <c r="B223" s="71" t="s">
        <v>262</v>
      </c>
      <c r="C223" s="72" t="s">
        <v>146</v>
      </c>
      <c r="D223" s="73">
        <v>801</v>
      </c>
      <c r="E223" s="74">
        <v>5.3</v>
      </c>
      <c r="F223" s="74">
        <v>1.9</v>
      </c>
      <c r="G223" s="75">
        <v>0.35849056603773582</v>
      </c>
    </row>
    <row r="224" spans="1:7" ht="63" x14ac:dyDescent="0.25">
      <c r="A224" s="70" t="s">
        <v>263</v>
      </c>
      <c r="B224" s="71" t="s">
        <v>264</v>
      </c>
      <c r="C224" s="72" t="s">
        <v>128</v>
      </c>
      <c r="D224" s="73">
        <v>0</v>
      </c>
      <c r="E224" s="74">
        <v>249.8</v>
      </c>
      <c r="F224" s="74">
        <v>249.8</v>
      </c>
      <c r="G224" s="75">
        <v>1</v>
      </c>
    </row>
    <row r="225" spans="1:7" ht="31.5" x14ac:dyDescent="0.25">
      <c r="A225" s="70" t="s">
        <v>135</v>
      </c>
      <c r="B225" s="71" t="s">
        <v>264</v>
      </c>
      <c r="C225" s="72" t="s">
        <v>136</v>
      </c>
      <c r="D225" s="73">
        <v>0</v>
      </c>
      <c r="E225" s="74">
        <v>249.8</v>
      </c>
      <c r="F225" s="74">
        <v>249.8</v>
      </c>
      <c r="G225" s="75">
        <v>1</v>
      </c>
    </row>
    <row r="226" spans="1:7" x14ac:dyDescent="0.25">
      <c r="A226" s="70" t="s">
        <v>257</v>
      </c>
      <c r="B226" s="71" t="s">
        <v>264</v>
      </c>
      <c r="C226" s="72" t="s">
        <v>136</v>
      </c>
      <c r="D226" s="73">
        <v>801</v>
      </c>
      <c r="E226" s="74">
        <v>249.8</v>
      </c>
      <c r="F226" s="74">
        <v>249.8</v>
      </c>
      <c r="G226" s="75">
        <v>1</v>
      </c>
    </row>
    <row r="227" spans="1:7" ht="31.5" x14ac:dyDescent="0.25">
      <c r="A227" s="70" t="s">
        <v>265</v>
      </c>
      <c r="B227" s="71" t="s">
        <v>266</v>
      </c>
      <c r="C227" s="72" t="s">
        <v>128</v>
      </c>
      <c r="D227" s="73">
        <v>0</v>
      </c>
      <c r="E227" s="74">
        <v>27176.5</v>
      </c>
      <c r="F227" s="74">
        <v>11501.3</v>
      </c>
      <c r="G227" s="75">
        <v>0.42320755064117893</v>
      </c>
    </row>
    <row r="228" spans="1:7" ht="47.25" x14ac:dyDescent="0.25">
      <c r="A228" s="70" t="s">
        <v>267</v>
      </c>
      <c r="B228" s="71" t="s">
        <v>268</v>
      </c>
      <c r="C228" s="72" t="s">
        <v>128</v>
      </c>
      <c r="D228" s="73">
        <v>0</v>
      </c>
      <c r="E228" s="74">
        <v>243</v>
      </c>
      <c r="F228" s="74">
        <v>78.3</v>
      </c>
      <c r="G228" s="75">
        <v>0.32222222222222219</v>
      </c>
    </row>
    <row r="229" spans="1:7" ht="31.5" x14ac:dyDescent="0.25">
      <c r="A229" s="70" t="s">
        <v>135</v>
      </c>
      <c r="B229" s="71" t="s">
        <v>268</v>
      </c>
      <c r="C229" s="72" t="s">
        <v>136</v>
      </c>
      <c r="D229" s="73">
        <v>0</v>
      </c>
      <c r="E229" s="74">
        <v>243</v>
      </c>
      <c r="F229" s="74">
        <v>78.3</v>
      </c>
      <c r="G229" s="75">
        <v>0.32222222222222219</v>
      </c>
    </row>
    <row r="230" spans="1:7" x14ac:dyDescent="0.25">
      <c r="A230" s="70" t="s">
        <v>257</v>
      </c>
      <c r="B230" s="71" t="s">
        <v>268</v>
      </c>
      <c r="C230" s="72" t="s">
        <v>136</v>
      </c>
      <c r="D230" s="73">
        <v>801</v>
      </c>
      <c r="E230" s="74">
        <v>243</v>
      </c>
      <c r="F230" s="74">
        <v>78.3</v>
      </c>
      <c r="G230" s="75">
        <v>0.32222222222222219</v>
      </c>
    </row>
    <row r="231" spans="1:7" ht="31.5" x14ac:dyDescent="0.25">
      <c r="A231" s="70" t="s">
        <v>140</v>
      </c>
      <c r="B231" s="71" t="s">
        <v>269</v>
      </c>
      <c r="C231" s="72" t="s">
        <v>128</v>
      </c>
      <c r="D231" s="73">
        <v>0</v>
      </c>
      <c r="E231" s="74">
        <v>17</v>
      </c>
      <c r="F231" s="74">
        <v>9</v>
      </c>
      <c r="G231" s="75">
        <v>0.52941176470588236</v>
      </c>
    </row>
    <row r="232" spans="1:7" ht="31.5" x14ac:dyDescent="0.25">
      <c r="A232" s="70" t="s">
        <v>135</v>
      </c>
      <c r="B232" s="71" t="s">
        <v>269</v>
      </c>
      <c r="C232" s="72" t="s">
        <v>136</v>
      </c>
      <c r="D232" s="73">
        <v>0</v>
      </c>
      <c r="E232" s="74">
        <v>17</v>
      </c>
      <c r="F232" s="74">
        <v>9</v>
      </c>
      <c r="G232" s="75">
        <v>0.52941176470588236</v>
      </c>
    </row>
    <row r="233" spans="1:7" ht="31.5" x14ac:dyDescent="0.25">
      <c r="A233" s="70" t="s">
        <v>142</v>
      </c>
      <c r="B233" s="71" t="s">
        <v>269</v>
      </c>
      <c r="C233" s="72" t="s">
        <v>136</v>
      </c>
      <c r="D233" s="73">
        <v>705</v>
      </c>
      <c r="E233" s="74">
        <v>17</v>
      </c>
      <c r="F233" s="74">
        <v>9</v>
      </c>
      <c r="G233" s="75">
        <v>0.52941176470588236</v>
      </c>
    </row>
    <row r="234" spans="1:7" ht="31.5" x14ac:dyDescent="0.25">
      <c r="A234" s="70" t="s">
        <v>143</v>
      </c>
      <c r="B234" s="71" t="s">
        <v>270</v>
      </c>
      <c r="C234" s="72" t="s">
        <v>128</v>
      </c>
      <c r="D234" s="73">
        <v>0</v>
      </c>
      <c r="E234" s="74">
        <v>22738.6</v>
      </c>
      <c r="F234" s="74">
        <v>9795.7999999999993</v>
      </c>
      <c r="G234" s="75">
        <v>0.43080048903626433</v>
      </c>
    </row>
    <row r="235" spans="1:7" ht="78.75" x14ac:dyDescent="0.25">
      <c r="A235" s="70" t="s">
        <v>149</v>
      </c>
      <c r="B235" s="71" t="s">
        <v>270</v>
      </c>
      <c r="C235" s="72" t="s">
        <v>150</v>
      </c>
      <c r="D235" s="73">
        <v>0</v>
      </c>
      <c r="E235" s="74">
        <v>20114.3</v>
      </c>
      <c r="F235" s="74">
        <v>8503</v>
      </c>
      <c r="G235" s="75">
        <v>0.422734074762731</v>
      </c>
    </row>
    <row r="236" spans="1:7" x14ac:dyDescent="0.25">
      <c r="A236" s="70" t="s">
        <v>257</v>
      </c>
      <c r="B236" s="71" t="s">
        <v>270</v>
      </c>
      <c r="C236" s="72" t="s">
        <v>150</v>
      </c>
      <c r="D236" s="73">
        <v>801</v>
      </c>
      <c r="E236" s="74">
        <v>20114.3</v>
      </c>
      <c r="F236" s="74">
        <v>8503</v>
      </c>
      <c r="G236" s="75">
        <v>0.422734074762731</v>
      </c>
    </row>
    <row r="237" spans="1:7" ht="31.5" x14ac:dyDescent="0.25">
      <c r="A237" s="70" t="s">
        <v>135</v>
      </c>
      <c r="B237" s="71" t="s">
        <v>270</v>
      </c>
      <c r="C237" s="72" t="s">
        <v>136</v>
      </c>
      <c r="D237" s="73">
        <v>0</v>
      </c>
      <c r="E237" s="74">
        <v>2615.9</v>
      </c>
      <c r="F237" s="74">
        <v>1290.4000000000001</v>
      </c>
      <c r="G237" s="75">
        <v>0.49329102794449331</v>
      </c>
    </row>
    <row r="238" spans="1:7" x14ac:dyDescent="0.25">
      <c r="A238" s="70" t="s">
        <v>257</v>
      </c>
      <c r="B238" s="71" t="s">
        <v>270</v>
      </c>
      <c r="C238" s="72" t="s">
        <v>136</v>
      </c>
      <c r="D238" s="73">
        <v>801</v>
      </c>
      <c r="E238" s="74">
        <v>2615.9</v>
      </c>
      <c r="F238" s="74">
        <v>1290.4000000000001</v>
      </c>
      <c r="G238" s="75">
        <v>0.49329102794449331</v>
      </c>
    </row>
    <row r="239" spans="1:7" x14ac:dyDescent="0.25">
      <c r="A239" s="70" t="s">
        <v>145</v>
      </c>
      <c r="B239" s="71" t="s">
        <v>270</v>
      </c>
      <c r="C239" s="72" t="s">
        <v>146</v>
      </c>
      <c r="D239" s="73">
        <v>0</v>
      </c>
      <c r="E239" s="74">
        <v>8.4</v>
      </c>
      <c r="F239" s="74">
        <v>2.4</v>
      </c>
      <c r="G239" s="75">
        <v>0.2857142857142857</v>
      </c>
    </row>
    <row r="240" spans="1:7" x14ac:dyDescent="0.25">
      <c r="A240" s="70" t="s">
        <v>257</v>
      </c>
      <c r="B240" s="71" t="s">
        <v>270</v>
      </c>
      <c r="C240" s="72" t="s">
        <v>146</v>
      </c>
      <c r="D240" s="73">
        <v>801</v>
      </c>
      <c r="E240" s="74">
        <v>8.4</v>
      </c>
      <c r="F240" s="74">
        <v>2.4</v>
      </c>
      <c r="G240" s="75">
        <v>0.2857142857142857</v>
      </c>
    </row>
    <row r="241" spans="1:7" ht="31.5" x14ac:dyDescent="0.25">
      <c r="A241" s="70" t="s">
        <v>271</v>
      </c>
      <c r="B241" s="71" t="s">
        <v>272</v>
      </c>
      <c r="C241" s="72" t="s">
        <v>128</v>
      </c>
      <c r="D241" s="73">
        <v>0</v>
      </c>
      <c r="E241" s="74">
        <v>135.1</v>
      </c>
      <c r="F241" s="74">
        <v>135.1</v>
      </c>
      <c r="G241" s="75">
        <v>1</v>
      </c>
    </row>
    <row r="242" spans="1:7" ht="31.5" x14ac:dyDescent="0.25">
      <c r="A242" s="70" t="s">
        <v>135</v>
      </c>
      <c r="B242" s="71" t="s">
        <v>272</v>
      </c>
      <c r="C242" s="72" t="s">
        <v>136</v>
      </c>
      <c r="D242" s="73">
        <v>0</v>
      </c>
      <c r="E242" s="74">
        <v>135.1</v>
      </c>
      <c r="F242" s="74">
        <v>135.1</v>
      </c>
      <c r="G242" s="75">
        <v>1</v>
      </c>
    </row>
    <row r="243" spans="1:7" x14ac:dyDescent="0.25">
      <c r="A243" s="70" t="s">
        <v>257</v>
      </c>
      <c r="B243" s="71" t="s">
        <v>272</v>
      </c>
      <c r="C243" s="72" t="s">
        <v>136</v>
      </c>
      <c r="D243" s="73">
        <v>801</v>
      </c>
      <c r="E243" s="74">
        <v>135.1</v>
      </c>
      <c r="F243" s="74">
        <v>135.1</v>
      </c>
      <c r="G243" s="75">
        <v>1</v>
      </c>
    </row>
    <row r="244" spans="1:7" ht="31.5" x14ac:dyDescent="0.25">
      <c r="A244" s="70" t="s">
        <v>273</v>
      </c>
      <c r="B244" s="71" t="s">
        <v>274</v>
      </c>
      <c r="C244" s="72" t="s">
        <v>128</v>
      </c>
      <c r="D244" s="73">
        <v>0</v>
      </c>
      <c r="E244" s="74">
        <v>67.599999999999994</v>
      </c>
      <c r="F244" s="74">
        <v>67.599999999999994</v>
      </c>
      <c r="G244" s="75">
        <v>1</v>
      </c>
    </row>
    <row r="245" spans="1:7" ht="31.5" x14ac:dyDescent="0.25">
      <c r="A245" s="70" t="s">
        <v>151</v>
      </c>
      <c r="B245" s="71" t="s">
        <v>274</v>
      </c>
      <c r="C245" s="72" t="s">
        <v>152</v>
      </c>
      <c r="D245" s="73">
        <v>0</v>
      </c>
      <c r="E245" s="74">
        <v>67.599999999999994</v>
      </c>
      <c r="F245" s="74">
        <v>67.599999999999994</v>
      </c>
      <c r="G245" s="75">
        <v>1</v>
      </c>
    </row>
    <row r="246" spans="1:7" x14ac:dyDescent="0.25">
      <c r="A246" s="70" t="s">
        <v>257</v>
      </c>
      <c r="B246" s="71" t="s">
        <v>274</v>
      </c>
      <c r="C246" s="72" t="s">
        <v>152</v>
      </c>
      <c r="D246" s="73">
        <v>801</v>
      </c>
      <c r="E246" s="74">
        <v>67.599999999999994</v>
      </c>
      <c r="F246" s="74">
        <v>67.599999999999994</v>
      </c>
      <c r="G246" s="75">
        <v>1</v>
      </c>
    </row>
    <row r="247" spans="1:7" ht="31.5" x14ac:dyDescent="0.25">
      <c r="A247" s="70" t="s">
        <v>153</v>
      </c>
      <c r="B247" s="71" t="s">
        <v>275</v>
      </c>
      <c r="C247" s="72" t="s">
        <v>128</v>
      </c>
      <c r="D247" s="73">
        <v>0</v>
      </c>
      <c r="E247" s="74">
        <v>1000</v>
      </c>
      <c r="F247" s="74">
        <v>440.3</v>
      </c>
      <c r="G247" s="75">
        <v>0.44030000000000002</v>
      </c>
    </row>
    <row r="248" spans="1:7" ht="31.5" x14ac:dyDescent="0.25">
      <c r="A248" s="70" t="s">
        <v>135</v>
      </c>
      <c r="B248" s="71" t="s">
        <v>275</v>
      </c>
      <c r="C248" s="72" t="s">
        <v>136</v>
      </c>
      <c r="D248" s="73">
        <v>0</v>
      </c>
      <c r="E248" s="74">
        <v>1000</v>
      </c>
      <c r="F248" s="74">
        <v>440.3</v>
      </c>
      <c r="G248" s="75">
        <v>0.44030000000000002</v>
      </c>
    </row>
    <row r="249" spans="1:7" x14ac:dyDescent="0.25">
      <c r="A249" s="70" t="s">
        <v>257</v>
      </c>
      <c r="B249" s="71" t="s">
        <v>275</v>
      </c>
      <c r="C249" s="72" t="s">
        <v>136</v>
      </c>
      <c r="D249" s="73">
        <v>801</v>
      </c>
      <c r="E249" s="74">
        <v>1000</v>
      </c>
      <c r="F249" s="74">
        <v>440.3</v>
      </c>
      <c r="G249" s="75">
        <v>0.44030000000000002</v>
      </c>
    </row>
    <row r="250" spans="1:7" ht="47.25" x14ac:dyDescent="0.25">
      <c r="A250" s="70" t="s">
        <v>276</v>
      </c>
      <c r="B250" s="71" t="s">
        <v>277</v>
      </c>
      <c r="C250" s="72" t="s">
        <v>128</v>
      </c>
      <c r="D250" s="73">
        <v>0</v>
      </c>
      <c r="E250" s="74">
        <v>2000</v>
      </c>
      <c r="F250" s="74">
        <v>0</v>
      </c>
      <c r="G250" s="75">
        <v>0</v>
      </c>
    </row>
    <row r="251" spans="1:7" ht="31.5" x14ac:dyDescent="0.25">
      <c r="A251" s="70" t="s">
        <v>135</v>
      </c>
      <c r="B251" s="71" t="s">
        <v>277</v>
      </c>
      <c r="C251" s="72" t="s">
        <v>136</v>
      </c>
      <c r="D251" s="73">
        <v>0</v>
      </c>
      <c r="E251" s="74">
        <v>2000</v>
      </c>
      <c r="F251" s="74">
        <v>0</v>
      </c>
      <c r="G251" s="75">
        <v>0</v>
      </c>
    </row>
    <row r="252" spans="1:7" x14ac:dyDescent="0.25">
      <c r="A252" s="70" t="s">
        <v>257</v>
      </c>
      <c r="B252" s="71" t="s">
        <v>277</v>
      </c>
      <c r="C252" s="72" t="s">
        <v>136</v>
      </c>
      <c r="D252" s="73">
        <v>801</v>
      </c>
      <c r="E252" s="74">
        <v>2000</v>
      </c>
      <c r="F252" s="74">
        <v>0</v>
      </c>
      <c r="G252" s="75">
        <v>0</v>
      </c>
    </row>
    <row r="253" spans="1:7" ht="47.25" x14ac:dyDescent="0.25">
      <c r="A253" s="70" t="s">
        <v>278</v>
      </c>
      <c r="B253" s="71" t="s">
        <v>279</v>
      </c>
      <c r="C253" s="72" t="s">
        <v>128</v>
      </c>
      <c r="D253" s="73">
        <v>0</v>
      </c>
      <c r="E253" s="74">
        <v>975.2</v>
      </c>
      <c r="F253" s="74">
        <v>975.2</v>
      </c>
      <c r="G253" s="75">
        <v>1</v>
      </c>
    </row>
    <row r="254" spans="1:7" ht="31.5" x14ac:dyDescent="0.25">
      <c r="A254" s="70" t="s">
        <v>135</v>
      </c>
      <c r="B254" s="71" t="s">
        <v>279</v>
      </c>
      <c r="C254" s="72" t="s">
        <v>136</v>
      </c>
      <c r="D254" s="73">
        <v>0</v>
      </c>
      <c r="E254" s="74">
        <v>975.2</v>
      </c>
      <c r="F254" s="74">
        <v>975.2</v>
      </c>
      <c r="G254" s="75">
        <v>1</v>
      </c>
    </row>
    <row r="255" spans="1:7" x14ac:dyDescent="0.25">
      <c r="A255" s="70" t="s">
        <v>257</v>
      </c>
      <c r="B255" s="71" t="s">
        <v>279</v>
      </c>
      <c r="C255" s="72" t="s">
        <v>136</v>
      </c>
      <c r="D255" s="73">
        <v>801</v>
      </c>
      <c r="E255" s="74">
        <v>975.2</v>
      </c>
      <c r="F255" s="74">
        <v>975.2</v>
      </c>
      <c r="G255" s="75">
        <v>1</v>
      </c>
    </row>
    <row r="256" spans="1:7" ht="47.25" x14ac:dyDescent="0.25">
      <c r="A256" s="70" t="s">
        <v>280</v>
      </c>
      <c r="B256" s="71" t="s">
        <v>281</v>
      </c>
      <c r="C256" s="72" t="s">
        <v>128</v>
      </c>
      <c r="D256" s="73">
        <v>0</v>
      </c>
      <c r="E256" s="74">
        <v>17755.8</v>
      </c>
      <c r="F256" s="74">
        <v>9860.4</v>
      </c>
      <c r="G256" s="75">
        <v>0.55533403169668505</v>
      </c>
    </row>
    <row r="257" spans="1:7" ht="31.5" x14ac:dyDescent="0.25">
      <c r="A257" s="70" t="s">
        <v>282</v>
      </c>
      <c r="B257" s="71" t="s">
        <v>283</v>
      </c>
      <c r="C257" s="72" t="s">
        <v>128</v>
      </c>
      <c r="D257" s="73">
        <v>0</v>
      </c>
      <c r="E257" s="74">
        <v>21</v>
      </c>
      <c r="F257" s="74">
        <v>21</v>
      </c>
      <c r="G257" s="75">
        <v>1</v>
      </c>
    </row>
    <row r="258" spans="1:7" ht="31.5" x14ac:dyDescent="0.25">
      <c r="A258" s="70" t="s">
        <v>151</v>
      </c>
      <c r="B258" s="71" t="s">
        <v>283</v>
      </c>
      <c r="C258" s="72" t="s">
        <v>152</v>
      </c>
      <c r="D258" s="73">
        <v>0</v>
      </c>
      <c r="E258" s="74">
        <v>21</v>
      </c>
      <c r="F258" s="74">
        <v>21</v>
      </c>
      <c r="G258" s="75">
        <v>1</v>
      </c>
    </row>
    <row r="259" spans="1:7" x14ac:dyDescent="0.25">
      <c r="A259" s="70" t="s">
        <v>191</v>
      </c>
      <c r="B259" s="71" t="s">
        <v>283</v>
      </c>
      <c r="C259" s="72" t="s">
        <v>152</v>
      </c>
      <c r="D259" s="73">
        <v>703</v>
      </c>
      <c r="E259" s="74">
        <v>21</v>
      </c>
      <c r="F259" s="74">
        <v>21</v>
      </c>
      <c r="G259" s="75">
        <v>1</v>
      </c>
    </row>
    <row r="260" spans="1:7" ht="31.5" x14ac:dyDescent="0.25">
      <c r="A260" s="70" t="s">
        <v>140</v>
      </c>
      <c r="B260" s="71" t="s">
        <v>284</v>
      </c>
      <c r="C260" s="72" t="s">
        <v>128</v>
      </c>
      <c r="D260" s="73">
        <v>0</v>
      </c>
      <c r="E260" s="74">
        <v>12.2</v>
      </c>
      <c r="F260" s="74">
        <v>0</v>
      </c>
      <c r="G260" s="75">
        <v>0</v>
      </c>
    </row>
    <row r="261" spans="1:7" ht="31.5" x14ac:dyDescent="0.25">
      <c r="A261" s="70" t="s">
        <v>135</v>
      </c>
      <c r="B261" s="71" t="s">
        <v>284</v>
      </c>
      <c r="C261" s="72" t="s">
        <v>136</v>
      </c>
      <c r="D261" s="73">
        <v>0</v>
      </c>
      <c r="E261" s="74">
        <v>12.2</v>
      </c>
      <c r="F261" s="74">
        <v>0</v>
      </c>
      <c r="G261" s="75">
        <v>0</v>
      </c>
    </row>
    <row r="262" spans="1:7" ht="31.5" x14ac:dyDescent="0.25">
      <c r="A262" s="70" t="s">
        <v>142</v>
      </c>
      <c r="B262" s="71" t="s">
        <v>284</v>
      </c>
      <c r="C262" s="72" t="s">
        <v>136</v>
      </c>
      <c r="D262" s="73">
        <v>705</v>
      </c>
      <c r="E262" s="74">
        <v>12.2</v>
      </c>
      <c r="F262" s="74">
        <v>0</v>
      </c>
      <c r="G262" s="75">
        <v>0</v>
      </c>
    </row>
    <row r="263" spans="1:7" ht="31.5" x14ac:dyDescent="0.25">
      <c r="A263" s="70" t="s">
        <v>143</v>
      </c>
      <c r="B263" s="71" t="s">
        <v>285</v>
      </c>
      <c r="C263" s="72" t="s">
        <v>128</v>
      </c>
      <c r="D263" s="73">
        <v>0</v>
      </c>
      <c r="E263" s="74">
        <v>17722.599999999999</v>
      </c>
      <c r="F263" s="74">
        <v>9839.4</v>
      </c>
      <c r="G263" s="75">
        <v>0.55518941915971698</v>
      </c>
    </row>
    <row r="264" spans="1:7" ht="78.75" x14ac:dyDescent="0.25">
      <c r="A264" s="70" t="s">
        <v>149</v>
      </c>
      <c r="B264" s="71" t="s">
        <v>285</v>
      </c>
      <c r="C264" s="72" t="s">
        <v>150</v>
      </c>
      <c r="D264" s="73">
        <v>0</v>
      </c>
      <c r="E264" s="74">
        <v>16935.8</v>
      </c>
      <c r="F264" s="74">
        <v>9578.9</v>
      </c>
      <c r="G264" s="75">
        <v>0.56560068021587406</v>
      </c>
    </row>
    <row r="265" spans="1:7" x14ac:dyDescent="0.25">
      <c r="A265" s="70" t="s">
        <v>191</v>
      </c>
      <c r="B265" s="71" t="s">
        <v>285</v>
      </c>
      <c r="C265" s="72" t="s">
        <v>150</v>
      </c>
      <c r="D265" s="73">
        <v>703</v>
      </c>
      <c r="E265" s="74">
        <v>16935.8</v>
      </c>
      <c r="F265" s="74">
        <v>9578.9</v>
      </c>
      <c r="G265" s="75">
        <v>0.56560068021587406</v>
      </c>
    </row>
    <row r="266" spans="1:7" ht="31.5" x14ac:dyDescent="0.25">
      <c r="A266" s="70" t="s">
        <v>135</v>
      </c>
      <c r="B266" s="71" t="s">
        <v>285</v>
      </c>
      <c r="C266" s="72" t="s">
        <v>136</v>
      </c>
      <c r="D266" s="73">
        <v>0</v>
      </c>
      <c r="E266" s="74">
        <v>702.1</v>
      </c>
      <c r="F266" s="74">
        <v>239</v>
      </c>
      <c r="G266" s="75">
        <v>0.3404073493804301</v>
      </c>
    </row>
    <row r="267" spans="1:7" x14ac:dyDescent="0.25">
      <c r="A267" s="70" t="s">
        <v>191</v>
      </c>
      <c r="B267" s="71" t="s">
        <v>285</v>
      </c>
      <c r="C267" s="72" t="s">
        <v>136</v>
      </c>
      <c r="D267" s="73">
        <v>703</v>
      </c>
      <c r="E267" s="74">
        <v>702.1</v>
      </c>
      <c r="F267" s="74">
        <v>239</v>
      </c>
      <c r="G267" s="75">
        <v>0.3404073493804301</v>
      </c>
    </row>
    <row r="268" spans="1:7" x14ac:dyDescent="0.25">
      <c r="A268" s="70" t="s">
        <v>145</v>
      </c>
      <c r="B268" s="71" t="s">
        <v>285</v>
      </c>
      <c r="C268" s="72" t="s">
        <v>146</v>
      </c>
      <c r="D268" s="73">
        <v>0</v>
      </c>
      <c r="E268" s="74">
        <v>84.7</v>
      </c>
      <c r="F268" s="74">
        <v>21.5</v>
      </c>
      <c r="G268" s="75">
        <v>0.25383707201889022</v>
      </c>
    </row>
    <row r="269" spans="1:7" x14ac:dyDescent="0.25">
      <c r="A269" s="70" t="s">
        <v>191</v>
      </c>
      <c r="B269" s="71" t="s">
        <v>285</v>
      </c>
      <c r="C269" s="72" t="s">
        <v>146</v>
      </c>
      <c r="D269" s="73">
        <v>703</v>
      </c>
      <c r="E269" s="74">
        <v>84.7</v>
      </c>
      <c r="F269" s="74">
        <v>21.5</v>
      </c>
      <c r="G269" s="75">
        <v>0.25383707201889022</v>
      </c>
    </row>
    <row r="270" spans="1:7" ht="47.25" x14ac:dyDescent="0.25">
      <c r="A270" s="70" t="s">
        <v>286</v>
      </c>
      <c r="B270" s="71" t="s">
        <v>287</v>
      </c>
      <c r="C270" s="72" t="s">
        <v>128</v>
      </c>
      <c r="D270" s="73">
        <v>0</v>
      </c>
      <c r="E270" s="74">
        <v>2737.7</v>
      </c>
      <c r="F270" s="74">
        <v>1238.4000000000001</v>
      </c>
      <c r="G270" s="75">
        <v>0.4523505132045148</v>
      </c>
    </row>
    <row r="271" spans="1:7" ht="31.5" x14ac:dyDescent="0.25">
      <c r="A271" s="70" t="s">
        <v>288</v>
      </c>
      <c r="B271" s="71" t="s">
        <v>289</v>
      </c>
      <c r="C271" s="72" t="s">
        <v>128</v>
      </c>
      <c r="D271" s="73">
        <v>0</v>
      </c>
      <c r="E271" s="74">
        <v>2737.7</v>
      </c>
      <c r="F271" s="74">
        <v>1238.4000000000001</v>
      </c>
      <c r="G271" s="75">
        <v>0.4523505132045148</v>
      </c>
    </row>
    <row r="272" spans="1:7" ht="31.5" x14ac:dyDescent="0.25">
      <c r="A272" s="70" t="s">
        <v>290</v>
      </c>
      <c r="B272" s="71" t="s">
        <v>291</v>
      </c>
      <c r="C272" s="72" t="s">
        <v>128</v>
      </c>
      <c r="D272" s="73">
        <v>0</v>
      </c>
      <c r="E272" s="74">
        <v>2737.7</v>
      </c>
      <c r="F272" s="74">
        <v>1238.4000000000001</v>
      </c>
      <c r="G272" s="75">
        <v>0.4523505132045148</v>
      </c>
    </row>
    <row r="273" spans="1:7" ht="78.75" x14ac:dyDescent="0.25">
      <c r="A273" s="70" t="s">
        <v>149</v>
      </c>
      <c r="B273" s="71" t="s">
        <v>291</v>
      </c>
      <c r="C273" s="72" t="s">
        <v>150</v>
      </c>
      <c r="D273" s="73">
        <v>0</v>
      </c>
      <c r="E273" s="74">
        <v>2716.9</v>
      </c>
      <c r="F273" s="74">
        <v>1238.3</v>
      </c>
      <c r="G273" s="75">
        <v>0.45577680444624386</v>
      </c>
    </row>
    <row r="274" spans="1:7" ht="31.5" x14ac:dyDescent="0.25">
      <c r="A274" s="70" t="s">
        <v>292</v>
      </c>
      <c r="B274" s="71" t="s">
        <v>291</v>
      </c>
      <c r="C274" s="72" t="s">
        <v>150</v>
      </c>
      <c r="D274" s="73">
        <v>804</v>
      </c>
      <c r="E274" s="74">
        <v>2716.9</v>
      </c>
      <c r="F274" s="74">
        <v>1238.3</v>
      </c>
      <c r="G274" s="75">
        <v>0.45577680444624386</v>
      </c>
    </row>
    <row r="275" spans="1:7" ht="31.5" x14ac:dyDescent="0.25">
      <c r="A275" s="70" t="s">
        <v>135</v>
      </c>
      <c r="B275" s="71" t="s">
        <v>291</v>
      </c>
      <c r="C275" s="72" t="s">
        <v>136</v>
      </c>
      <c r="D275" s="73">
        <v>0</v>
      </c>
      <c r="E275" s="74">
        <v>20.7</v>
      </c>
      <c r="F275" s="74">
        <v>0</v>
      </c>
      <c r="G275" s="75">
        <v>0</v>
      </c>
    </row>
    <row r="276" spans="1:7" ht="31.5" x14ac:dyDescent="0.25">
      <c r="A276" s="70" t="s">
        <v>292</v>
      </c>
      <c r="B276" s="71" t="s">
        <v>291</v>
      </c>
      <c r="C276" s="72" t="s">
        <v>136</v>
      </c>
      <c r="D276" s="73">
        <v>804</v>
      </c>
      <c r="E276" s="74">
        <v>20.7</v>
      </c>
      <c r="F276" s="74">
        <v>0</v>
      </c>
      <c r="G276" s="75">
        <v>0</v>
      </c>
    </row>
    <row r="277" spans="1:7" x14ac:dyDescent="0.25">
      <c r="A277" s="70" t="s">
        <v>145</v>
      </c>
      <c r="B277" s="71" t="s">
        <v>291</v>
      </c>
      <c r="C277" s="72" t="s">
        <v>146</v>
      </c>
      <c r="D277" s="73">
        <v>0</v>
      </c>
      <c r="E277" s="74">
        <v>0.1</v>
      </c>
      <c r="F277" s="74">
        <v>0.1</v>
      </c>
      <c r="G277" s="75">
        <v>1</v>
      </c>
    </row>
    <row r="278" spans="1:7" ht="31.5" x14ac:dyDescent="0.25">
      <c r="A278" s="70" t="s">
        <v>292</v>
      </c>
      <c r="B278" s="71" t="s">
        <v>291</v>
      </c>
      <c r="C278" s="72" t="s">
        <v>146</v>
      </c>
      <c r="D278" s="73">
        <v>804</v>
      </c>
      <c r="E278" s="74">
        <v>0.1</v>
      </c>
      <c r="F278" s="74">
        <v>0.1</v>
      </c>
      <c r="G278" s="75">
        <v>1</v>
      </c>
    </row>
    <row r="279" spans="1:7" ht="63" x14ac:dyDescent="0.25">
      <c r="A279" s="64" t="s">
        <v>293</v>
      </c>
      <c r="B279" s="65" t="s">
        <v>294</v>
      </c>
      <c r="C279" s="66" t="s">
        <v>128</v>
      </c>
      <c r="D279" s="67">
        <v>0</v>
      </c>
      <c r="E279" s="68">
        <v>100782</v>
      </c>
      <c r="F279" s="68">
        <v>13821.3</v>
      </c>
      <c r="G279" s="69">
        <v>0.13714056081443113</v>
      </c>
    </row>
    <row r="280" spans="1:7" ht="47.25" x14ac:dyDescent="0.25">
      <c r="A280" s="70" t="s">
        <v>295</v>
      </c>
      <c r="B280" s="71" t="s">
        <v>296</v>
      </c>
      <c r="C280" s="72" t="s">
        <v>128</v>
      </c>
      <c r="D280" s="73">
        <v>0</v>
      </c>
      <c r="E280" s="74">
        <v>65198.9</v>
      </c>
      <c r="F280" s="74">
        <v>1744.8</v>
      </c>
      <c r="G280" s="75">
        <v>2.6761187688749348E-2</v>
      </c>
    </row>
    <row r="281" spans="1:7" ht="47.25" x14ac:dyDescent="0.25">
      <c r="A281" s="70" t="s">
        <v>297</v>
      </c>
      <c r="B281" s="71" t="s">
        <v>298</v>
      </c>
      <c r="C281" s="72" t="s">
        <v>128</v>
      </c>
      <c r="D281" s="73">
        <v>0</v>
      </c>
      <c r="E281" s="74">
        <v>64750.6</v>
      </c>
      <c r="F281" s="74">
        <v>1744.8</v>
      </c>
      <c r="G281" s="75">
        <v>2.6946468449713209E-2</v>
      </c>
    </row>
    <row r="282" spans="1:7" ht="31.5" x14ac:dyDescent="0.25">
      <c r="A282" s="70" t="s">
        <v>299</v>
      </c>
      <c r="B282" s="71" t="s">
        <v>300</v>
      </c>
      <c r="C282" s="72" t="s">
        <v>128</v>
      </c>
      <c r="D282" s="73">
        <v>0</v>
      </c>
      <c r="E282" s="74">
        <v>50209.599999999999</v>
      </c>
      <c r="F282" s="74">
        <v>0</v>
      </c>
      <c r="G282" s="75">
        <v>0</v>
      </c>
    </row>
    <row r="283" spans="1:7" ht="31.5" x14ac:dyDescent="0.25">
      <c r="A283" s="70" t="s">
        <v>135</v>
      </c>
      <c r="B283" s="71" t="s">
        <v>300</v>
      </c>
      <c r="C283" s="72" t="s">
        <v>136</v>
      </c>
      <c r="D283" s="73">
        <v>0</v>
      </c>
      <c r="E283" s="74">
        <v>50209.599999999999</v>
      </c>
      <c r="F283" s="74">
        <v>0</v>
      </c>
      <c r="G283" s="75">
        <v>0</v>
      </c>
    </row>
    <row r="284" spans="1:7" x14ac:dyDescent="0.25">
      <c r="A284" s="70" t="s">
        <v>301</v>
      </c>
      <c r="B284" s="71" t="s">
        <v>300</v>
      </c>
      <c r="C284" s="72" t="s">
        <v>136</v>
      </c>
      <c r="D284" s="73">
        <v>113</v>
      </c>
      <c r="E284" s="74">
        <v>50209.599999999999</v>
      </c>
      <c r="F284" s="74">
        <v>0</v>
      </c>
      <c r="G284" s="75">
        <v>0</v>
      </c>
    </row>
    <row r="285" spans="1:7" ht="94.5" x14ac:dyDescent="0.25">
      <c r="A285" s="70" t="s">
        <v>302</v>
      </c>
      <c r="B285" s="71" t="s">
        <v>303</v>
      </c>
      <c r="C285" s="72" t="s">
        <v>128</v>
      </c>
      <c r="D285" s="73">
        <v>0</v>
      </c>
      <c r="E285" s="74">
        <v>14541</v>
      </c>
      <c r="F285" s="74">
        <v>1744.8</v>
      </c>
      <c r="G285" s="75">
        <v>0.1199917474726635</v>
      </c>
    </row>
    <row r="286" spans="1:7" ht="31.5" x14ac:dyDescent="0.25">
      <c r="A286" s="70" t="s">
        <v>304</v>
      </c>
      <c r="B286" s="71" t="s">
        <v>303</v>
      </c>
      <c r="C286" s="72" t="s">
        <v>305</v>
      </c>
      <c r="D286" s="73">
        <v>0</v>
      </c>
      <c r="E286" s="74">
        <v>14541</v>
      </c>
      <c r="F286" s="74">
        <v>1744.8</v>
      </c>
      <c r="G286" s="75">
        <v>0.1199917474726635</v>
      </c>
    </row>
    <row r="287" spans="1:7" x14ac:dyDescent="0.25">
      <c r="A287" s="70" t="s">
        <v>257</v>
      </c>
      <c r="B287" s="71" t="s">
        <v>303</v>
      </c>
      <c r="C287" s="72" t="s">
        <v>305</v>
      </c>
      <c r="D287" s="73">
        <v>801</v>
      </c>
      <c r="E287" s="74">
        <v>14541</v>
      </c>
      <c r="F287" s="74">
        <v>1744.8</v>
      </c>
      <c r="G287" s="75">
        <v>0.1199917474726635</v>
      </c>
    </row>
    <row r="288" spans="1:7" ht="63" x14ac:dyDescent="0.25">
      <c r="A288" s="70" t="s">
        <v>306</v>
      </c>
      <c r="B288" s="71" t="s">
        <v>307</v>
      </c>
      <c r="C288" s="72" t="s">
        <v>128</v>
      </c>
      <c r="D288" s="73">
        <v>0</v>
      </c>
      <c r="E288" s="74">
        <v>103.5</v>
      </c>
      <c r="F288" s="74">
        <v>0</v>
      </c>
      <c r="G288" s="75">
        <v>0</v>
      </c>
    </row>
    <row r="289" spans="1:7" ht="31.5" x14ac:dyDescent="0.25">
      <c r="A289" s="70" t="s">
        <v>308</v>
      </c>
      <c r="B289" s="71" t="s">
        <v>309</v>
      </c>
      <c r="C289" s="72" t="s">
        <v>128</v>
      </c>
      <c r="D289" s="73">
        <v>0</v>
      </c>
      <c r="E289" s="74">
        <v>103.5</v>
      </c>
      <c r="F289" s="74">
        <v>0</v>
      </c>
      <c r="G289" s="75">
        <v>0</v>
      </c>
    </row>
    <row r="290" spans="1:7" ht="31.5" x14ac:dyDescent="0.25">
      <c r="A290" s="70" t="s">
        <v>151</v>
      </c>
      <c r="B290" s="71" t="s">
        <v>309</v>
      </c>
      <c r="C290" s="72" t="s">
        <v>152</v>
      </c>
      <c r="D290" s="73">
        <v>0</v>
      </c>
      <c r="E290" s="74">
        <v>103.5</v>
      </c>
      <c r="F290" s="74">
        <v>0</v>
      </c>
      <c r="G290" s="75">
        <v>0</v>
      </c>
    </row>
    <row r="291" spans="1:7" x14ac:dyDescent="0.25">
      <c r="A291" s="70" t="s">
        <v>301</v>
      </c>
      <c r="B291" s="71" t="s">
        <v>309</v>
      </c>
      <c r="C291" s="72" t="s">
        <v>152</v>
      </c>
      <c r="D291" s="73">
        <v>113</v>
      </c>
      <c r="E291" s="74">
        <v>103.5</v>
      </c>
      <c r="F291" s="74">
        <v>0</v>
      </c>
      <c r="G291" s="75">
        <v>0</v>
      </c>
    </row>
    <row r="292" spans="1:7" ht="47.25" x14ac:dyDescent="0.25">
      <c r="A292" s="70" t="s">
        <v>310</v>
      </c>
      <c r="B292" s="71" t="s">
        <v>311</v>
      </c>
      <c r="C292" s="72" t="s">
        <v>128</v>
      </c>
      <c r="D292" s="73">
        <v>0</v>
      </c>
      <c r="E292" s="74">
        <v>344.8</v>
      </c>
      <c r="F292" s="74">
        <v>0</v>
      </c>
      <c r="G292" s="75">
        <v>0</v>
      </c>
    </row>
    <row r="293" spans="1:7" ht="63" x14ac:dyDescent="0.25">
      <c r="A293" s="70" t="s">
        <v>312</v>
      </c>
      <c r="B293" s="71" t="s">
        <v>313</v>
      </c>
      <c r="C293" s="72" t="s">
        <v>128</v>
      </c>
      <c r="D293" s="73">
        <v>0</v>
      </c>
      <c r="E293" s="74">
        <v>344.8</v>
      </c>
      <c r="F293" s="74">
        <v>0</v>
      </c>
      <c r="G293" s="75">
        <v>0</v>
      </c>
    </row>
    <row r="294" spans="1:7" ht="31.5" x14ac:dyDescent="0.25">
      <c r="A294" s="70" t="s">
        <v>151</v>
      </c>
      <c r="B294" s="71" t="s">
        <v>313</v>
      </c>
      <c r="C294" s="72" t="s">
        <v>152</v>
      </c>
      <c r="D294" s="73">
        <v>0</v>
      </c>
      <c r="E294" s="74">
        <v>344.8</v>
      </c>
      <c r="F294" s="74">
        <v>0</v>
      </c>
      <c r="G294" s="75">
        <v>0</v>
      </c>
    </row>
    <row r="295" spans="1:7" x14ac:dyDescent="0.25">
      <c r="A295" s="70" t="s">
        <v>301</v>
      </c>
      <c r="B295" s="71" t="s">
        <v>313</v>
      </c>
      <c r="C295" s="72" t="s">
        <v>152</v>
      </c>
      <c r="D295" s="73">
        <v>113</v>
      </c>
      <c r="E295" s="74">
        <v>344.8</v>
      </c>
      <c r="F295" s="74">
        <v>0</v>
      </c>
      <c r="G295" s="75">
        <v>0</v>
      </c>
    </row>
    <row r="296" spans="1:7" ht="47.25" x14ac:dyDescent="0.25">
      <c r="A296" s="70" t="s">
        <v>314</v>
      </c>
      <c r="B296" s="71" t="s">
        <v>315</v>
      </c>
      <c r="C296" s="72" t="s">
        <v>128</v>
      </c>
      <c r="D296" s="73">
        <v>0</v>
      </c>
      <c r="E296" s="74">
        <v>8079.7</v>
      </c>
      <c r="F296" s="74">
        <v>1260.4000000000001</v>
      </c>
      <c r="G296" s="75">
        <v>0.1559958909365447</v>
      </c>
    </row>
    <row r="297" spans="1:7" ht="31.5" x14ac:dyDescent="0.25">
      <c r="A297" s="70" t="s">
        <v>316</v>
      </c>
      <c r="B297" s="71" t="s">
        <v>317</v>
      </c>
      <c r="C297" s="72" t="s">
        <v>128</v>
      </c>
      <c r="D297" s="73">
        <v>0</v>
      </c>
      <c r="E297" s="74">
        <v>2990.3</v>
      </c>
      <c r="F297" s="74">
        <v>560.4</v>
      </c>
      <c r="G297" s="75">
        <v>0.18740594589171652</v>
      </c>
    </row>
    <row r="298" spans="1:7" ht="63" x14ac:dyDescent="0.25">
      <c r="A298" s="70" t="s">
        <v>318</v>
      </c>
      <c r="B298" s="71" t="s">
        <v>319</v>
      </c>
      <c r="C298" s="72" t="s">
        <v>128</v>
      </c>
      <c r="D298" s="73">
        <v>0</v>
      </c>
      <c r="E298" s="74">
        <v>1868.4</v>
      </c>
      <c r="F298" s="74">
        <v>0</v>
      </c>
      <c r="G298" s="75">
        <v>0</v>
      </c>
    </row>
    <row r="299" spans="1:7" ht="31.5" x14ac:dyDescent="0.25">
      <c r="A299" s="70" t="s">
        <v>135</v>
      </c>
      <c r="B299" s="71" t="s">
        <v>319</v>
      </c>
      <c r="C299" s="72" t="s">
        <v>136</v>
      </c>
      <c r="D299" s="73">
        <v>0</v>
      </c>
      <c r="E299" s="74">
        <v>1868.4</v>
      </c>
      <c r="F299" s="74">
        <v>0</v>
      </c>
      <c r="G299" s="75">
        <v>0</v>
      </c>
    </row>
    <row r="300" spans="1:7" ht="31.5" x14ac:dyDescent="0.25">
      <c r="A300" s="70" t="s">
        <v>320</v>
      </c>
      <c r="B300" s="71" t="s">
        <v>319</v>
      </c>
      <c r="C300" s="72" t="s">
        <v>136</v>
      </c>
      <c r="D300" s="73">
        <v>605</v>
      </c>
      <c r="E300" s="74">
        <v>1868.4</v>
      </c>
      <c r="F300" s="74">
        <v>0</v>
      </c>
      <c r="G300" s="75">
        <v>0</v>
      </c>
    </row>
    <row r="301" spans="1:7" ht="94.5" x14ac:dyDescent="0.25">
      <c r="A301" s="70" t="s">
        <v>321</v>
      </c>
      <c r="B301" s="71" t="s">
        <v>322</v>
      </c>
      <c r="C301" s="72" t="s">
        <v>128</v>
      </c>
      <c r="D301" s="73">
        <v>0</v>
      </c>
      <c r="E301" s="74">
        <v>1121.9000000000001</v>
      </c>
      <c r="F301" s="74">
        <v>560.4</v>
      </c>
      <c r="G301" s="75">
        <v>0.49950976022818427</v>
      </c>
    </row>
    <row r="302" spans="1:7" x14ac:dyDescent="0.25">
      <c r="A302" s="70" t="s">
        <v>323</v>
      </c>
      <c r="B302" s="71" t="s">
        <v>322</v>
      </c>
      <c r="C302" s="72" t="s">
        <v>324</v>
      </c>
      <c r="D302" s="73">
        <v>0</v>
      </c>
      <c r="E302" s="74">
        <v>1121.9000000000001</v>
      </c>
      <c r="F302" s="74">
        <v>560.4</v>
      </c>
      <c r="G302" s="75">
        <v>0.49950976022818427</v>
      </c>
    </row>
    <row r="303" spans="1:7" ht="31.5" x14ac:dyDescent="0.25">
      <c r="A303" s="70" t="s">
        <v>320</v>
      </c>
      <c r="B303" s="71" t="s">
        <v>322</v>
      </c>
      <c r="C303" s="72" t="s">
        <v>324</v>
      </c>
      <c r="D303" s="73">
        <v>605</v>
      </c>
      <c r="E303" s="74">
        <v>1121.9000000000001</v>
      </c>
      <c r="F303" s="74">
        <v>560.4</v>
      </c>
      <c r="G303" s="75">
        <v>0.49950976022818427</v>
      </c>
    </row>
    <row r="304" spans="1:7" ht="31.5" x14ac:dyDescent="0.25">
      <c r="A304" s="70" t="s">
        <v>325</v>
      </c>
      <c r="B304" s="71" t="s">
        <v>326</v>
      </c>
      <c r="C304" s="72" t="s">
        <v>128</v>
      </c>
      <c r="D304" s="73">
        <v>0</v>
      </c>
      <c r="E304" s="74">
        <v>2305.4</v>
      </c>
      <c r="F304" s="74">
        <v>700</v>
      </c>
      <c r="G304" s="75">
        <v>0.30363494404441743</v>
      </c>
    </row>
    <row r="305" spans="1:7" ht="63" x14ac:dyDescent="0.25">
      <c r="A305" s="70" t="s">
        <v>327</v>
      </c>
      <c r="B305" s="71" t="s">
        <v>328</v>
      </c>
      <c r="C305" s="72" t="s">
        <v>128</v>
      </c>
      <c r="D305" s="73">
        <v>0</v>
      </c>
      <c r="E305" s="74">
        <v>2305.4</v>
      </c>
      <c r="F305" s="74">
        <v>700</v>
      </c>
      <c r="G305" s="75">
        <v>0.30363494404441743</v>
      </c>
    </row>
    <row r="306" spans="1:7" ht="78.75" x14ac:dyDescent="0.25">
      <c r="A306" s="70" t="s">
        <v>149</v>
      </c>
      <c r="B306" s="71" t="s">
        <v>328</v>
      </c>
      <c r="C306" s="72" t="s">
        <v>150</v>
      </c>
      <c r="D306" s="73">
        <v>0</v>
      </c>
      <c r="E306" s="74">
        <v>209.6</v>
      </c>
      <c r="F306" s="74">
        <v>0</v>
      </c>
      <c r="G306" s="75">
        <v>0</v>
      </c>
    </row>
    <row r="307" spans="1:7" ht="31.5" x14ac:dyDescent="0.25">
      <c r="A307" s="70" t="s">
        <v>329</v>
      </c>
      <c r="B307" s="71" t="s">
        <v>328</v>
      </c>
      <c r="C307" s="72" t="s">
        <v>150</v>
      </c>
      <c r="D307" s="73">
        <v>505</v>
      </c>
      <c r="E307" s="74">
        <v>209.6</v>
      </c>
      <c r="F307" s="74">
        <v>0</v>
      </c>
      <c r="G307" s="75">
        <v>0</v>
      </c>
    </row>
    <row r="308" spans="1:7" ht="31.5" x14ac:dyDescent="0.25">
      <c r="A308" s="70" t="s">
        <v>135</v>
      </c>
      <c r="B308" s="71" t="s">
        <v>328</v>
      </c>
      <c r="C308" s="72" t="s">
        <v>136</v>
      </c>
      <c r="D308" s="73">
        <v>0</v>
      </c>
      <c r="E308" s="74">
        <v>2095.8000000000002</v>
      </c>
      <c r="F308" s="74">
        <v>700</v>
      </c>
      <c r="G308" s="75">
        <v>0.33400133600534399</v>
      </c>
    </row>
    <row r="309" spans="1:7" x14ac:dyDescent="0.25">
      <c r="A309" s="70" t="s">
        <v>330</v>
      </c>
      <c r="B309" s="71" t="s">
        <v>328</v>
      </c>
      <c r="C309" s="72" t="s">
        <v>136</v>
      </c>
      <c r="D309" s="73">
        <v>405</v>
      </c>
      <c r="E309" s="74">
        <v>2095.8000000000002</v>
      </c>
      <c r="F309" s="74">
        <v>700</v>
      </c>
      <c r="G309" s="75">
        <v>0.33400133600534399</v>
      </c>
    </row>
    <row r="310" spans="1:7" ht="47.25" x14ac:dyDescent="0.25">
      <c r="A310" s="70" t="s">
        <v>331</v>
      </c>
      <c r="B310" s="71" t="s">
        <v>332</v>
      </c>
      <c r="C310" s="72" t="s">
        <v>128</v>
      </c>
      <c r="D310" s="73">
        <v>0</v>
      </c>
      <c r="E310" s="74">
        <v>2784</v>
      </c>
      <c r="F310" s="74">
        <v>0</v>
      </c>
      <c r="G310" s="75">
        <v>0</v>
      </c>
    </row>
    <row r="311" spans="1:7" ht="47.25" x14ac:dyDescent="0.25">
      <c r="A311" s="70" t="s">
        <v>333</v>
      </c>
      <c r="B311" s="71" t="s">
        <v>334</v>
      </c>
      <c r="C311" s="72" t="s">
        <v>128</v>
      </c>
      <c r="D311" s="73">
        <v>0</v>
      </c>
      <c r="E311" s="74">
        <v>1784</v>
      </c>
      <c r="F311" s="74">
        <v>0</v>
      </c>
      <c r="G311" s="75">
        <v>0</v>
      </c>
    </row>
    <row r="312" spans="1:7" ht="31.5" x14ac:dyDescent="0.25">
      <c r="A312" s="70" t="s">
        <v>135</v>
      </c>
      <c r="B312" s="71" t="s">
        <v>334</v>
      </c>
      <c r="C312" s="72" t="s">
        <v>136</v>
      </c>
      <c r="D312" s="73">
        <v>0</v>
      </c>
      <c r="E312" s="74">
        <v>1784</v>
      </c>
      <c r="F312" s="74">
        <v>0</v>
      </c>
      <c r="G312" s="75">
        <v>0</v>
      </c>
    </row>
    <row r="313" spans="1:7" x14ac:dyDescent="0.25">
      <c r="A313" s="70" t="s">
        <v>335</v>
      </c>
      <c r="B313" s="71" t="s">
        <v>334</v>
      </c>
      <c r="C313" s="72" t="s">
        <v>136</v>
      </c>
      <c r="D313" s="73">
        <v>406</v>
      </c>
      <c r="E313" s="74">
        <v>1784</v>
      </c>
      <c r="F313" s="74">
        <v>0</v>
      </c>
      <c r="G313" s="75">
        <v>0</v>
      </c>
    </row>
    <row r="314" spans="1:7" ht="31.5" x14ac:dyDescent="0.25">
      <c r="A314" s="70" t="s">
        <v>336</v>
      </c>
      <c r="B314" s="71" t="s">
        <v>337</v>
      </c>
      <c r="C314" s="72" t="s">
        <v>128</v>
      </c>
      <c r="D314" s="73">
        <v>0</v>
      </c>
      <c r="E314" s="74">
        <v>1000</v>
      </c>
      <c r="F314" s="74">
        <v>0</v>
      </c>
      <c r="G314" s="75">
        <v>0</v>
      </c>
    </row>
    <row r="315" spans="1:7" ht="31.5" x14ac:dyDescent="0.25">
      <c r="A315" s="70" t="s">
        <v>135</v>
      </c>
      <c r="B315" s="71" t="s">
        <v>337</v>
      </c>
      <c r="C315" s="72" t="s">
        <v>136</v>
      </c>
      <c r="D315" s="73">
        <v>0</v>
      </c>
      <c r="E315" s="74">
        <v>1000</v>
      </c>
      <c r="F315" s="74">
        <v>0</v>
      </c>
      <c r="G315" s="75">
        <v>0</v>
      </c>
    </row>
    <row r="316" spans="1:7" x14ac:dyDescent="0.25">
      <c r="A316" s="70" t="s">
        <v>338</v>
      </c>
      <c r="B316" s="71" t="s">
        <v>337</v>
      </c>
      <c r="C316" s="72" t="s">
        <v>136</v>
      </c>
      <c r="D316" s="73">
        <v>502</v>
      </c>
      <c r="E316" s="74">
        <v>1000</v>
      </c>
      <c r="F316" s="74">
        <v>0</v>
      </c>
      <c r="G316" s="75">
        <v>0</v>
      </c>
    </row>
    <row r="317" spans="1:7" ht="63" x14ac:dyDescent="0.25">
      <c r="A317" s="70" t="s">
        <v>339</v>
      </c>
      <c r="B317" s="71" t="s">
        <v>340</v>
      </c>
      <c r="C317" s="72" t="s">
        <v>128</v>
      </c>
      <c r="D317" s="73">
        <v>0</v>
      </c>
      <c r="E317" s="74">
        <v>1536.5</v>
      </c>
      <c r="F317" s="74">
        <v>702.6</v>
      </c>
      <c r="G317" s="75">
        <v>0.45727302310445822</v>
      </c>
    </row>
    <row r="318" spans="1:7" ht="47.25" x14ac:dyDescent="0.25">
      <c r="A318" s="70" t="s">
        <v>341</v>
      </c>
      <c r="B318" s="71" t="s">
        <v>342</v>
      </c>
      <c r="C318" s="72" t="s">
        <v>128</v>
      </c>
      <c r="D318" s="73">
        <v>0</v>
      </c>
      <c r="E318" s="74">
        <v>1536.5</v>
      </c>
      <c r="F318" s="74">
        <v>702.6</v>
      </c>
      <c r="G318" s="75">
        <v>0.45727302310445822</v>
      </c>
    </row>
    <row r="319" spans="1:7" ht="63" x14ac:dyDescent="0.25">
      <c r="A319" s="70" t="s">
        <v>220</v>
      </c>
      <c r="B319" s="71" t="s">
        <v>343</v>
      </c>
      <c r="C319" s="72" t="s">
        <v>128</v>
      </c>
      <c r="D319" s="73">
        <v>0</v>
      </c>
      <c r="E319" s="74">
        <v>1536.5</v>
      </c>
      <c r="F319" s="74">
        <v>702.6</v>
      </c>
      <c r="G319" s="75">
        <v>0.45727302310445822</v>
      </c>
    </row>
    <row r="320" spans="1:7" ht="31.5" x14ac:dyDescent="0.25">
      <c r="A320" s="70" t="s">
        <v>135</v>
      </c>
      <c r="B320" s="71" t="s">
        <v>343</v>
      </c>
      <c r="C320" s="72" t="s">
        <v>136</v>
      </c>
      <c r="D320" s="73">
        <v>0</v>
      </c>
      <c r="E320" s="74">
        <v>1536.5</v>
      </c>
      <c r="F320" s="74">
        <v>702.6</v>
      </c>
      <c r="G320" s="75">
        <v>0.45727302310445822</v>
      </c>
    </row>
    <row r="321" spans="1:7" x14ac:dyDescent="0.25">
      <c r="A321" s="70" t="s">
        <v>137</v>
      </c>
      <c r="B321" s="71" t="s">
        <v>343</v>
      </c>
      <c r="C321" s="72" t="s">
        <v>136</v>
      </c>
      <c r="D321" s="73">
        <v>701</v>
      </c>
      <c r="E321" s="74">
        <v>35</v>
      </c>
      <c r="F321" s="74">
        <v>0</v>
      </c>
      <c r="G321" s="75">
        <v>0</v>
      </c>
    </row>
    <row r="322" spans="1:7" x14ac:dyDescent="0.25">
      <c r="A322" s="70" t="s">
        <v>158</v>
      </c>
      <c r="B322" s="71" t="s">
        <v>343</v>
      </c>
      <c r="C322" s="72" t="s">
        <v>136</v>
      </c>
      <c r="D322" s="73">
        <v>702</v>
      </c>
      <c r="E322" s="74">
        <v>490</v>
      </c>
      <c r="F322" s="74">
        <v>0</v>
      </c>
      <c r="G322" s="75">
        <v>0</v>
      </c>
    </row>
    <row r="323" spans="1:7" x14ac:dyDescent="0.25">
      <c r="A323" s="70" t="s">
        <v>191</v>
      </c>
      <c r="B323" s="71" t="s">
        <v>343</v>
      </c>
      <c r="C323" s="72" t="s">
        <v>136</v>
      </c>
      <c r="D323" s="73">
        <v>703</v>
      </c>
      <c r="E323" s="74">
        <v>71.2</v>
      </c>
      <c r="F323" s="74">
        <v>0</v>
      </c>
      <c r="G323" s="75">
        <v>0</v>
      </c>
    </row>
    <row r="324" spans="1:7" x14ac:dyDescent="0.25">
      <c r="A324" s="70" t="s">
        <v>257</v>
      </c>
      <c r="B324" s="71" t="s">
        <v>343</v>
      </c>
      <c r="C324" s="72" t="s">
        <v>136</v>
      </c>
      <c r="D324" s="73">
        <v>801</v>
      </c>
      <c r="E324" s="74">
        <v>940.3</v>
      </c>
      <c r="F324" s="74">
        <v>702.6</v>
      </c>
      <c r="G324" s="75">
        <v>0.74720833776454332</v>
      </c>
    </row>
    <row r="325" spans="1:7" ht="47.25" x14ac:dyDescent="0.25">
      <c r="A325" s="70" t="s">
        <v>344</v>
      </c>
      <c r="B325" s="71" t="s">
        <v>345</v>
      </c>
      <c r="C325" s="72" t="s">
        <v>128</v>
      </c>
      <c r="D325" s="73">
        <v>0</v>
      </c>
      <c r="E325" s="74">
        <v>18509.900000000001</v>
      </c>
      <c r="F325" s="74">
        <v>7813.4</v>
      </c>
      <c r="G325" s="75">
        <v>0.42212005467344499</v>
      </c>
    </row>
    <row r="326" spans="1:7" ht="34.5" customHeight="1" x14ac:dyDescent="0.25">
      <c r="A326" s="70" t="s">
        <v>346</v>
      </c>
      <c r="B326" s="71" t="s">
        <v>347</v>
      </c>
      <c r="C326" s="72" t="s">
        <v>128</v>
      </c>
      <c r="D326" s="73">
        <v>0</v>
      </c>
      <c r="E326" s="74">
        <v>12781.4</v>
      </c>
      <c r="F326" s="74">
        <v>5059.3</v>
      </c>
      <c r="G326" s="75">
        <v>0.39583300733878918</v>
      </c>
    </row>
    <row r="327" spans="1:7" ht="31.5" x14ac:dyDescent="0.25">
      <c r="A327" s="70" t="s">
        <v>215</v>
      </c>
      <c r="B327" s="71" t="s">
        <v>348</v>
      </c>
      <c r="C327" s="72" t="s">
        <v>128</v>
      </c>
      <c r="D327" s="73">
        <v>0</v>
      </c>
      <c r="E327" s="74">
        <v>12781.4</v>
      </c>
      <c r="F327" s="74">
        <v>5059.3</v>
      </c>
      <c r="G327" s="75">
        <v>0.39583300733878918</v>
      </c>
    </row>
    <row r="328" spans="1:7" ht="78.75" x14ac:dyDescent="0.25">
      <c r="A328" s="70" t="s">
        <v>149</v>
      </c>
      <c r="B328" s="71" t="s">
        <v>348</v>
      </c>
      <c r="C328" s="72" t="s">
        <v>150</v>
      </c>
      <c r="D328" s="73">
        <v>0</v>
      </c>
      <c r="E328" s="74">
        <v>12764.1</v>
      </c>
      <c r="F328" s="74">
        <v>5059</v>
      </c>
      <c r="G328" s="75">
        <v>0.39634600167657724</v>
      </c>
    </row>
    <row r="329" spans="1:7" ht="31.5" x14ac:dyDescent="0.25">
      <c r="A329" s="70" t="s">
        <v>329</v>
      </c>
      <c r="B329" s="71" t="s">
        <v>348</v>
      </c>
      <c r="C329" s="72" t="s">
        <v>150</v>
      </c>
      <c r="D329" s="73">
        <v>505</v>
      </c>
      <c r="E329" s="74">
        <v>12764.1</v>
      </c>
      <c r="F329" s="74">
        <v>5059</v>
      </c>
      <c r="G329" s="75">
        <v>0.39634600167657724</v>
      </c>
    </row>
    <row r="330" spans="1:7" ht="31.5" x14ac:dyDescent="0.25">
      <c r="A330" s="70" t="s">
        <v>135</v>
      </c>
      <c r="B330" s="71" t="s">
        <v>348</v>
      </c>
      <c r="C330" s="72" t="s">
        <v>136</v>
      </c>
      <c r="D330" s="73">
        <v>0</v>
      </c>
      <c r="E330" s="74">
        <v>16.5</v>
      </c>
      <c r="F330" s="74">
        <v>0</v>
      </c>
      <c r="G330" s="75">
        <v>0</v>
      </c>
    </row>
    <row r="331" spans="1:7" ht="31.5" x14ac:dyDescent="0.25">
      <c r="A331" s="70" t="s">
        <v>329</v>
      </c>
      <c r="B331" s="71" t="s">
        <v>348</v>
      </c>
      <c r="C331" s="72" t="s">
        <v>136</v>
      </c>
      <c r="D331" s="73">
        <v>505</v>
      </c>
      <c r="E331" s="74">
        <v>16.5</v>
      </c>
      <c r="F331" s="74">
        <v>0</v>
      </c>
      <c r="G331" s="75">
        <v>0</v>
      </c>
    </row>
    <row r="332" spans="1:7" x14ac:dyDescent="0.25">
      <c r="A332" s="70" t="s">
        <v>145</v>
      </c>
      <c r="B332" s="71" t="s">
        <v>348</v>
      </c>
      <c r="C332" s="72" t="s">
        <v>146</v>
      </c>
      <c r="D332" s="73">
        <v>0</v>
      </c>
      <c r="E332" s="74">
        <v>0.8</v>
      </c>
      <c r="F332" s="74">
        <v>0.3</v>
      </c>
      <c r="G332" s="75">
        <v>0.37499999999999994</v>
      </c>
    </row>
    <row r="333" spans="1:7" ht="31.5" x14ac:dyDescent="0.25">
      <c r="A333" s="70" t="s">
        <v>329</v>
      </c>
      <c r="B333" s="71" t="s">
        <v>348</v>
      </c>
      <c r="C333" s="72" t="s">
        <v>146</v>
      </c>
      <c r="D333" s="73">
        <v>505</v>
      </c>
      <c r="E333" s="74">
        <v>0.8</v>
      </c>
      <c r="F333" s="74">
        <v>0.3</v>
      </c>
      <c r="G333" s="75">
        <v>0.37499999999999994</v>
      </c>
    </row>
    <row r="334" spans="1:7" ht="31.5" x14ac:dyDescent="0.25">
      <c r="A334" s="70" t="s">
        <v>349</v>
      </c>
      <c r="B334" s="71" t="s">
        <v>350</v>
      </c>
      <c r="C334" s="72" t="s">
        <v>128</v>
      </c>
      <c r="D334" s="73">
        <v>0</v>
      </c>
      <c r="E334" s="74">
        <v>5571.7</v>
      </c>
      <c r="F334" s="74">
        <v>2747.2</v>
      </c>
      <c r="G334" s="75">
        <v>0.49306315846151083</v>
      </c>
    </row>
    <row r="335" spans="1:7" ht="31.5" x14ac:dyDescent="0.25">
      <c r="A335" s="70" t="s">
        <v>143</v>
      </c>
      <c r="B335" s="71" t="s">
        <v>351</v>
      </c>
      <c r="C335" s="72" t="s">
        <v>128</v>
      </c>
      <c r="D335" s="73">
        <v>0</v>
      </c>
      <c r="E335" s="74">
        <v>5571.7</v>
      </c>
      <c r="F335" s="74">
        <v>2747.2</v>
      </c>
      <c r="G335" s="75">
        <v>0.49306315846151083</v>
      </c>
    </row>
    <row r="336" spans="1:7" ht="78.75" x14ac:dyDescent="0.25">
      <c r="A336" s="70" t="s">
        <v>149</v>
      </c>
      <c r="B336" s="71" t="s">
        <v>351</v>
      </c>
      <c r="C336" s="72" t="s">
        <v>150</v>
      </c>
      <c r="D336" s="73">
        <v>0</v>
      </c>
      <c r="E336" s="74">
        <v>5411.5</v>
      </c>
      <c r="F336" s="74">
        <v>2747.2</v>
      </c>
      <c r="G336" s="75">
        <v>0.50765961378545688</v>
      </c>
    </row>
    <row r="337" spans="1:7" x14ac:dyDescent="0.25">
      <c r="A337" s="70" t="s">
        <v>301</v>
      </c>
      <c r="B337" s="71" t="s">
        <v>351</v>
      </c>
      <c r="C337" s="72" t="s">
        <v>150</v>
      </c>
      <c r="D337" s="73">
        <v>113</v>
      </c>
      <c r="E337" s="74">
        <v>5411.5</v>
      </c>
      <c r="F337" s="74">
        <v>2747.2</v>
      </c>
      <c r="G337" s="75">
        <v>0.50765961378545688</v>
      </c>
    </row>
    <row r="338" spans="1:7" ht="31.5" x14ac:dyDescent="0.25">
      <c r="A338" s="70" t="s">
        <v>135</v>
      </c>
      <c r="B338" s="71" t="s">
        <v>351</v>
      </c>
      <c r="C338" s="72" t="s">
        <v>136</v>
      </c>
      <c r="D338" s="73">
        <v>0</v>
      </c>
      <c r="E338" s="74">
        <v>160.19999999999999</v>
      </c>
      <c r="F338" s="74">
        <v>0</v>
      </c>
      <c r="G338" s="75">
        <v>0</v>
      </c>
    </row>
    <row r="339" spans="1:7" x14ac:dyDescent="0.25">
      <c r="A339" s="70" t="s">
        <v>301</v>
      </c>
      <c r="B339" s="71" t="s">
        <v>351</v>
      </c>
      <c r="C339" s="72" t="s">
        <v>136</v>
      </c>
      <c r="D339" s="73">
        <v>113</v>
      </c>
      <c r="E339" s="74">
        <v>160.19999999999999</v>
      </c>
      <c r="F339" s="74">
        <v>0</v>
      </c>
      <c r="G339" s="75">
        <v>0</v>
      </c>
    </row>
    <row r="340" spans="1:7" ht="63" x14ac:dyDescent="0.25">
      <c r="A340" s="70" t="s">
        <v>352</v>
      </c>
      <c r="B340" s="71" t="s">
        <v>353</v>
      </c>
      <c r="C340" s="72" t="s">
        <v>128</v>
      </c>
      <c r="D340" s="73">
        <v>0</v>
      </c>
      <c r="E340" s="74">
        <v>156.80000000000001</v>
      </c>
      <c r="F340" s="74">
        <v>7</v>
      </c>
      <c r="G340" s="75">
        <v>4.4642857142857137E-2</v>
      </c>
    </row>
    <row r="341" spans="1:7" ht="47.25" x14ac:dyDescent="0.25">
      <c r="A341" s="70" t="s">
        <v>354</v>
      </c>
      <c r="B341" s="71" t="s">
        <v>355</v>
      </c>
      <c r="C341" s="72" t="s">
        <v>128</v>
      </c>
      <c r="D341" s="73">
        <v>0</v>
      </c>
      <c r="E341" s="74">
        <v>156.80000000000001</v>
      </c>
      <c r="F341" s="74">
        <v>7</v>
      </c>
      <c r="G341" s="75">
        <v>4.4642857142857137E-2</v>
      </c>
    </row>
    <row r="342" spans="1:7" ht="31.5" x14ac:dyDescent="0.25">
      <c r="A342" s="70" t="s">
        <v>135</v>
      </c>
      <c r="B342" s="71" t="s">
        <v>355</v>
      </c>
      <c r="C342" s="72" t="s">
        <v>136</v>
      </c>
      <c r="D342" s="73">
        <v>0</v>
      </c>
      <c r="E342" s="74">
        <v>156.80000000000001</v>
      </c>
      <c r="F342" s="74">
        <v>7</v>
      </c>
      <c r="G342" s="75">
        <v>4.4642857142857137E-2</v>
      </c>
    </row>
    <row r="343" spans="1:7" x14ac:dyDescent="0.25">
      <c r="A343" s="70" t="s">
        <v>338</v>
      </c>
      <c r="B343" s="71" t="s">
        <v>355</v>
      </c>
      <c r="C343" s="72" t="s">
        <v>136</v>
      </c>
      <c r="D343" s="73">
        <v>502</v>
      </c>
      <c r="E343" s="74">
        <v>156.80000000000001</v>
      </c>
      <c r="F343" s="74">
        <v>7</v>
      </c>
      <c r="G343" s="75">
        <v>4.4642857142857137E-2</v>
      </c>
    </row>
    <row r="344" spans="1:7" ht="47.25" x14ac:dyDescent="0.25">
      <c r="A344" s="70" t="s">
        <v>356</v>
      </c>
      <c r="B344" s="71" t="s">
        <v>357</v>
      </c>
      <c r="C344" s="72" t="s">
        <v>128</v>
      </c>
      <c r="D344" s="73">
        <v>0</v>
      </c>
      <c r="E344" s="74">
        <v>7457</v>
      </c>
      <c r="F344" s="74">
        <v>2300</v>
      </c>
      <c r="G344" s="75">
        <v>0.30843502749094809</v>
      </c>
    </row>
    <row r="345" spans="1:7" ht="47.25" x14ac:dyDescent="0.25">
      <c r="A345" s="70" t="s">
        <v>358</v>
      </c>
      <c r="B345" s="71" t="s">
        <v>359</v>
      </c>
      <c r="C345" s="72" t="s">
        <v>128</v>
      </c>
      <c r="D345" s="73">
        <v>0</v>
      </c>
      <c r="E345" s="74">
        <v>222</v>
      </c>
      <c r="F345" s="74">
        <v>29</v>
      </c>
      <c r="G345" s="75">
        <v>0.13063063063063063</v>
      </c>
    </row>
    <row r="346" spans="1:7" ht="31.5" x14ac:dyDescent="0.25">
      <c r="A346" s="70" t="s">
        <v>360</v>
      </c>
      <c r="B346" s="71" t="s">
        <v>361</v>
      </c>
      <c r="C346" s="72" t="s">
        <v>128</v>
      </c>
      <c r="D346" s="73">
        <v>0</v>
      </c>
      <c r="E346" s="74">
        <v>222</v>
      </c>
      <c r="F346" s="74">
        <v>29</v>
      </c>
      <c r="G346" s="75">
        <v>0.13063063063063063</v>
      </c>
    </row>
    <row r="347" spans="1:7" ht="31.5" x14ac:dyDescent="0.25">
      <c r="A347" s="70" t="s">
        <v>135</v>
      </c>
      <c r="B347" s="71" t="s">
        <v>361</v>
      </c>
      <c r="C347" s="72" t="s">
        <v>136</v>
      </c>
      <c r="D347" s="73">
        <v>0</v>
      </c>
      <c r="E347" s="74">
        <v>222</v>
      </c>
      <c r="F347" s="74">
        <v>29</v>
      </c>
      <c r="G347" s="75">
        <v>0.13063063063063063</v>
      </c>
    </row>
    <row r="348" spans="1:7" x14ac:dyDescent="0.25">
      <c r="A348" s="70" t="s">
        <v>338</v>
      </c>
      <c r="B348" s="71" t="s">
        <v>361</v>
      </c>
      <c r="C348" s="72" t="s">
        <v>136</v>
      </c>
      <c r="D348" s="73">
        <v>502</v>
      </c>
      <c r="E348" s="74">
        <v>222</v>
      </c>
      <c r="F348" s="74">
        <v>29</v>
      </c>
      <c r="G348" s="75">
        <v>0.13063063063063063</v>
      </c>
    </row>
    <row r="349" spans="1:7" ht="49.5" customHeight="1" x14ac:dyDescent="0.25">
      <c r="A349" s="70" t="s">
        <v>362</v>
      </c>
      <c r="B349" s="71" t="s">
        <v>363</v>
      </c>
      <c r="C349" s="72" t="s">
        <v>128</v>
      </c>
      <c r="D349" s="73">
        <v>0</v>
      </c>
      <c r="E349" s="74">
        <v>4388.3</v>
      </c>
      <c r="F349" s="74">
        <v>793</v>
      </c>
      <c r="G349" s="75">
        <v>0.18070779117198002</v>
      </c>
    </row>
    <row r="350" spans="1:7" ht="31.5" x14ac:dyDescent="0.25">
      <c r="A350" s="70" t="s">
        <v>364</v>
      </c>
      <c r="B350" s="71" t="s">
        <v>365</v>
      </c>
      <c r="C350" s="72" t="s">
        <v>128</v>
      </c>
      <c r="D350" s="73">
        <v>0</v>
      </c>
      <c r="E350" s="74">
        <v>4052.3</v>
      </c>
      <c r="F350" s="74">
        <v>793</v>
      </c>
      <c r="G350" s="75">
        <v>0.19569133578461614</v>
      </c>
    </row>
    <row r="351" spans="1:7" ht="31.5" x14ac:dyDescent="0.25">
      <c r="A351" s="70" t="s">
        <v>135</v>
      </c>
      <c r="B351" s="71" t="s">
        <v>365</v>
      </c>
      <c r="C351" s="72" t="s">
        <v>136</v>
      </c>
      <c r="D351" s="73">
        <v>0</v>
      </c>
      <c r="E351" s="74">
        <v>4052.3</v>
      </c>
      <c r="F351" s="74">
        <v>793</v>
      </c>
      <c r="G351" s="75">
        <v>0.19569133578461614</v>
      </c>
    </row>
    <row r="352" spans="1:7" x14ac:dyDescent="0.25">
      <c r="A352" s="70" t="s">
        <v>338</v>
      </c>
      <c r="B352" s="71" t="s">
        <v>365</v>
      </c>
      <c r="C352" s="72" t="s">
        <v>136</v>
      </c>
      <c r="D352" s="73">
        <v>502</v>
      </c>
      <c r="E352" s="74">
        <v>4052.3</v>
      </c>
      <c r="F352" s="74">
        <v>793</v>
      </c>
      <c r="G352" s="75">
        <v>0.19569133578461614</v>
      </c>
    </row>
    <row r="353" spans="1:7" ht="141.75" x14ac:dyDescent="0.25">
      <c r="A353" s="70" t="s">
        <v>366</v>
      </c>
      <c r="B353" s="71" t="s">
        <v>367</v>
      </c>
      <c r="C353" s="72" t="s">
        <v>128</v>
      </c>
      <c r="D353" s="73">
        <v>0</v>
      </c>
      <c r="E353" s="74">
        <v>336</v>
      </c>
      <c r="F353" s="74">
        <v>0</v>
      </c>
      <c r="G353" s="75">
        <v>0</v>
      </c>
    </row>
    <row r="354" spans="1:7" ht="31.5" x14ac:dyDescent="0.25">
      <c r="A354" s="70" t="s">
        <v>135</v>
      </c>
      <c r="B354" s="71" t="s">
        <v>367</v>
      </c>
      <c r="C354" s="72" t="s">
        <v>136</v>
      </c>
      <c r="D354" s="73">
        <v>0</v>
      </c>
      <c r="E354" s="74">
        <v>336</v>
      </c>
      <c r="F354" s="74">
        <v>0</v>
      </c>
      <c r="G354" s="75">
        <v>0</v>
      </c>
    </row>
    <row r="355" spans="1:7" x14ac:dyDescent="0.25">
      <c r="A355" s="70" t="s">
        <v>338</v>
      </c>
      <c r="B355" s="71" t="s">
        <v>367</v>
      </c>
      <c r="C355" s="72" t="s">
        <v>136</v>
      </c>
      <c r="D355" s="73">
        <v>502</v>
      </c>
      <c r="E355" s="74">
        <v>336</v>
      </c>
      <c r="F355" s="74">
        <v>0</v>
      </c>
      <c r="G355" s="75">
        <v>0</v>
      </c>
    </row>
    <row r="356" spans="1:7" ht="47.25" x14ac:dyDescent="0.25">
      <c r="A356" s="70" t="s">
        <v>368</v>
      </c>
      <c r="B356" s="71" t="s">
        <v>369</v>
      </c>
      <c r="C356" s="72" t="s">
        <v>128</v>
      </c>
      <c r="D356" s="73">
        <v>0</v>
      </c>
      <c r="E356" s="74">
        <v>2846.7</v>
      </c>
      <c r="F356" s="74">
        <v>1478</v>
      </c>
      <c r="G356" s="75">
        <v>0.51919766747461982</v>
      </c>
    </row>
    <row r="357" spans="1:7" ht="80.25" customHeight="1" x14ac:dyDescent="0.25">
      <c r="A357" s="70" t="s">
        <v>370</v>
      </c>
      <c r="B357" s="71" t="s">
        <v>371</v>
      </c>
      <c r="C357" s="72" t="s">
        <v>128</v>
      </c>
      <c r="D357" s="73">
        <v>0</v>
      </c>
      <c r="E357" s="74">
        <v>2846.7</v>
      </c>
      <c r="F357" s="74">
        <v>1478</v>
      </c>
      <c r="G357" s="75">
        <v>0.51919766747461982</v>
      </c>
    </row>
    <row r="358" spans="1:7" x14ac:dyDescent="0.25">
      <c r="A358" s="70" t="s">
        <v>323</v>
      </c>
      <c r="B358" s="71" t="s">
        <v>371</v>
      </c>
      <c r="C358" s="72" t="s">
        <v>324</v>
      </c>
      <c r="D358" s="73">
        <v>0</v>
      </c>
      <c r="E358" s="74">
        <v>2846.7</v>
      </c>
      <c r="F358" s="74">
        <v>1478</v>
      </c>
      <c r="G358" s="75">
        <v>0.51919766747461982</v>
      </c>
    </row>
    <row r="359" spans="1:7" x14ac:dyDescent="0.25">
      <c r="A359" s="70" t="s">
        <v>338</v>
      </c>
      <c r="B359" s="71" t="s">
        <v>371</v>
      </c>
      <c r="C359" s="72" t="s">
        <v>324</v>
      </c>
      <c r="D359" s="73">
        <v>502</v>
      </c>
      <c r="E359" s="74">
        <v>2846.7</v>
      </c>
      <c r="F359" s="74">
        <v>1478</v>
      </c>
      <c r="G359" s="75">
        <v>0.51919766747461982</v>
      </c>
    </row>
    <row r="360" spans="1:7" ht="47.25" x14ac:dyDescent="0.25">
      <c r="A360" s="64" t="s">
        <v>372</v>
      </c>
      <c r="B360" s="65" t="s">
        <v>373</v>
      </c>
      <c r="C360" s="66" t="s">
        <v>128</v>
      </c>
      <c r="D360" s="67">
        <v>0</v>
      </c>
      <c r="E360" s="68">
        <v>286760.8</v>
      </c>
      <c r="F360" s="68">
        <v>129573.6</v>
      </c>
      <c r="G360" s="69">
        <v>0.45185255446351108</v>
      </c>
    </row>
    <row r="361" spans="1:7" ht="78.75" x14ac:dyDescent="0.25">
      <c r="A361" s="70" t="s">
        <v>374</v>
      </c>
      <c r="B361" s="71" t="s">
        <v>375</v>
      </c>
      <c r="C361" s="72" t="s">
        <v>128</v>
      </c>
      <c r="D361" s="73">
        <v>0</v>
      </c>
      <c r="E361" s="74">
        <v>68542.899999999994</v>
      </c>
      <c r="F361" s="74">
        <v>33164.400000000001</v>
      </c>
      <c r="G361" s="75">
        <v>0.48384880126169166</v>
      </c>
    </row>
    <row r="362" spans="1:7" ht="94.5" x14ac:dyDescent="0.25">
      <c r="A362" s="70" t="s">
        <v>376</v>
      </c>
      <c r="B362" s="71" t="s">
        <v>377</v>
      </c>
      <c r="C362" s="72" t="s">
        <v>128</v>
      </c>
      <c r="D362" s="73">
        <v>0</v>
      </c>
      <c r="E362" s="74">
        <v>68424.100000000006</v>
      </c>
      <c r="F362" s="74">
        <v>33164.400000000001</v>
      </c>
      <c r="G362" s="75">
        <v>0.484688874241678</v>
      </c>
    </row>
    <row r="363" spans="1:7" ht="31.5" x14ac:dyDescent="0.25">
      <c r="A363" s="70" t="s">
        <v>140</v>
      </c>
      <c r="B363" s="71" t="s">
        <v>378</v>
      </c>
      <c r="C363" s="72" t="s">
        <v>128</v>
      </c>
      <c r="D363" s="73">
        <v>0</v>
      </c>
      <c r="E363" s="74">
        <v>42</v>
      </c>
      <c r="F363" s="74">
        <v>0</v>
      </c>
      <c r="G363" s="75">
        <v>0</v>
      </c>
    </row>
    <row r="364" spans="1:7" ht="31.5" x14ac:dyDescent="0.25">
      <c r="A364" s="70" t="s">
        <v>135</v>
      </c>
      <c r="B364" s="71" t="s">
        <v>378</v>
      </c>
      <c r="C364" s="72" t="s">
        <v>136</v>
      </c>
      <c r="D364" s="73">
        <v>0</v>
      </c>
      <c r="E364" s="74">
        <v>42</v>
      </c>
      <c r="F364" s="74">
        <v>0</v>
      </c>
      <c r="G364" s="75">
        <v>0</v>
      </c>
    </row>
    <row r="365" spans="1:7" ht="31.5" x14ac:dyDescent="0.25">
      <c r="A365" s="70" t="s">
        <v>142</v>
      </c>
      <c r="B365" s="71" t="s">
        <v>378</v>
      </c>
      <c r="C365" s="72" t="s">
        <v>136</v>
      </c>
      <c r="D365" s="73">
        <v>705</v>
      </c>
      <c r="E365" s="74">
        <v>42</v>
      </c>
      <c r="F365" s="74">
        <v>0</v>
      </c>
      <c r="G365" s="75">
        <v>0</v>
      </c>
    </row>
    <row r="366" spans="1:7" ht="31.5" x14ac:dyDescent="0.25">
      <c r="A366" s="70" t="s">
        <v>290</v>
      </c>
      <c r="B366" s="71" t="s">
        <v>379</v>
      </c>
      <c r="C366" s="72" t="s">
        <v>128</v>
      </c>
      <c r="D366" s="73">
        <v>0</v>
      </c>
      <c r="E366" s="74">
        <v>21023.9</v>
      </c>
      <c r="F366" s="74">
        <v>10021.200000000001</v>
      </c>
      <c r="G366" s="75">
        <v>0.47665751834816567</v>
      </c>
    </row>
    <row r="367" spans="1:7" ht="78.75" x14ac:dyDescent="0.25">
      <c r="A367" s="70" t="s">
        <v>149</v>
      </c>
      <c r="B367" s="71" t="s">
        <v>379</v>
      </c>
      <c r="C367" s="72" t="s">
        <v>150</v>
      </c>
      <c r="D367" s="73">
        <v>0</v>
      </c>
      <c r="E367" s="74">
        <v>18382.400000000001</v>
      </c>
      <c r="F367" s="74">
        <v>8893.7999999999993</v>
      </c>
      <c r="G367" s="75">
        <v>0.48382148141700748</v>
      </c>
    </row>
    <row r="368" spans="1:7" ht="47.25" x14ac:dyDescent="0.25">
      <c r="A368" s="70" t="s">
        <v>380</v>
      </c>
      <c r="B368" s="71" t="s">
        <v>379</v>
      </c>
      <c r="C368" s="72" t="s">
        <v>150</v>
      </c>
      <c r="D368" s="73">
        <v>106</v>
      </c>
      <c r="E368" s="74">
        <v>18382.400000000001</v>
      </c>
      <c r="F368" s="74">
        <v>8893.7999999999993</v>
      </c>
      <c r="G368" s="75">
        <v>0.48382148141700748</v>
      </c>
    </row>
    <row r="369" spans="1:7" ht="31.5" x14ac:dyDescent="0.25">
      <c r="A369" s="70" t="s">
        <v>135</v>
      </c>
      <c r="B369" s="71" t="s">
        <v>379</v>
      </c>
      <c r="C369" s="72" t="s">
        <v>136</v>
      </c>
      <c r="D369" s="73">
        <v>0</v>
      </c>
      <c r="E369" s="74">
        <v>2641</v>
      </c>
      <c r="F369" s="74">
        <v>1127.4000000000001</v>
      </c>
      <c r="G369" s="75">
        <v>0.42688375615297242</v>
      </c>
    </row>
    <row r="370" spans="1:7" ht="47.25" x14ac:dyDescent="0.25">
      <c r="A370" s="70" t="s">
        <v>380</v>
      </c>
      <c r="B370" s="71" t="s">
        <v>379</v>
      </c>
      <c r="C370" s="72" t="s">
        <v>136</v>
      </c>
      <c r="D370" s="73">
        <v>106</v>
      </c>
      <c r="E370" s="74">
        <v>2641</v>
      </c>
      <c r="F370" s="74">
        <v>1127.4000000000001</v>
      </c>
      <c r="G370" s="75">
        <v>0.42688375615297242</v>
      </c>
    </row>
    <row r="371" spans="1:7" x14ac:dyDescent="0.25">
      <c r="A371" s="70" t="s">
        <v>145</v>
      </c>
      <c r="B371" s="71" t="s">
        <v>379</v>
      </c>
      <c r="C371" s="72" t="s">
        <v>146</v>
      </c>
      <c r="D371" s="73">
        <v>0</v>
      </c>
      <c r="E371" s="74">
        <v>0.5</v>
      </c>
      <c r="F371" s="74">
        <v>0</v>
      </c>
      <c r="G371" s="75">
        <v>0</v>
      </c>
    </row>
    <row r="372" spans="1:7" ht="47.25" x14ac:dyDescent="0.25">
      <c r="A372" s="70" t="s">
        <v>380</v>
      </c>
      <c r="B372" s="71" t="s">
        <v>379</v>
      </c>
      <c r="C372" s="72" t="s">
        <v>146</v>
      </c>
      <c r="D372" s="73">
        <v>106</v>
      </c>
      <c r="E372" s="74">
        <v>0.5</v>
      </c>
      <c r="F372" s="74">
        <v>0</v>
      </c>
      <c r="G372" s="75">
        <v>0</v>
      </c>
    </row>
    <row r="373" spans="1:7" ht="31.5" x14ac:dyDescent="0.25">
      <c r="A373" s="70" t="s">
        <v>143</v>
      </c>
      <c r="B373" s="71" t="s">
        <v>381</v>
      </c>
      <c r="C373" s="72" t="s">
        <v>128</v>
      </c>
      <c r="D373" s="73">
        <v>0</v>
      </c>
      <c r="E373" s="74">
        <v>47280</v>
      </c>
      <c r="F373" s="74">
        <v>23143.1</v>
      </c>
      <c r="G373" s="75">
        <v>0.48949027072758033</v>
      </c>
    </row>
    <row r="374" spans="1:7" ht="78.75" x14ac:dyDescent="0.25">
      <c r="A374" s="70" t="s">
        <v>149</v>
      </c>
      <c r="B374" s="71" t="s">
        <v>381</v>
      </c>
      <c r="C374" s="72" t="s">
        <v>150</v>
      </c>
      <c r="D374" s="73">
        <v>0</v>
      </c>
      <c r="E374" s="74">
        <v>44720.3</v>
      </c>
      <c r="F374" s="74">
        <v>22221.1</v>
      </c>
      <c r="G374" s="75">
        <v>0.4968906738103277</v>
      </c>
    </row>
    <row r="375" spans="1:7" x14ac:dyDescent="0.25">
      <c r="A375" s="70" t="s">
        <v>301</v>
      </c>
      <c r="B375" s="71" t="s">
        <v>381</v>
      </c>
      <c r="C375" s="72" t="s">
        <v>150</v>
      </c>
      <c r="D375" s="73">
        <v>113</v>
      </c>
      <c r="E375" s="74">
        <v>44720.3</v>
      </c>
      <c r="F375" s="74">
        <v>22221.1</v>
      </c>
      <c r="G375" s="75">
        <v>0.4968906738103277</v>
      </c>
    </row>
    <row r="376" spans="1:7" ht="31.5" x14ac:dyDescent="0.25">
      <c r="A376" s="70" t="s">
        <v>135</v>
      </c>
      <c r="B376" s="71" t="s">
        <v>381</v>
      </c>
      <c r="C376" s="72" t="s">
        <v>136</v>
      </c>
      <c r="D376" s="73">
        <v>0</v>
      </c>
      <c r="E376" s="74">
        <v>2558.6999999999998</v>
      </c>
      <c r="F376" s="74">
        <v>921</v>
      </c>
      <c r="G376" s="75">
        <v>0.35994841130261462</v>
      </c>
    </row>
    <row r="377" spans="1:7" x14ac:dyDescent="0.25">
      <c r="A377" s="70" t="s">
        <v>301</v>
      </c>
      <c r="B377" s="71" t="s">
        <v>381</v>
      </c>
      <c r="C377" s="72" t="s">
        <v>136</v>
      </c>
      <c r="D377" s="73">
        <v>113</v>
      </c>
      <c r="E377" s="74">
        <v>2558.6999999999998</v>
      </c>
      <c r="F377" s="74">
        <v>921</v>
      </c>
      <c r="G377" s="75">
        <v>0.35994841130261462</v>
      </c>
    </row>
    <row r="378" spans="1:7" x14ac:dyDescent="0.25">
      <c r="A378" s="70" t="s">
        <v>145</v>
      </c>
      <c r="B378" s="71" t="s">
        <v>381</v>
      </c>
      <c r="C378" s="72" t="s">
        <v>146</v>
      </c>
      <c r="D378" s="73">
        <v>0</v>
      </c>
      <c r="E378" s="74">
        <v>1</v>
      </c>
      <c r="F378" s="74">
        <v>0.9</v>
      </c>
      <c r="G378" s="75">
        <v>0.9</v>
      </c>
    </row>
    <row r="379" spans="1:7" x14ac:dyDescent="0.25">
      <c r="A379" s="70" t="s">
        <v>301</v>
      </c>
      <c r="B379" s="71" t="s">
        <v>381</v>
      </c>
      <c r="C379" s="72" t="s">
        <v>146</v>
      </c>
      <c r="D379" s="73">
        <v>113</v>
      </c>
      <c r="E379" s="74">
        <v>1</v>
      </c>
      <c r="F379" s="74">
        <v>0.9</v>
      </c>
      <c r="G379" s="75">
        <v>0.9</v>
      </c>
    </row>
    <row r="380" spans="1:7" ht="96.75" customHeight="1" x14ac:dyDescent="0.25">
      <c r="A380" s="70" t="s">
        <v>382</v>
      </c>
      <c r="B380" s="71" t="s">
        <v>383</v>
      </c>
      <c r="C380" s="72" t="s">
        <v>128</v>
      </c>
      <c r="D380" s="73">
        <v>0</v>
      </c>
      <c r="E380" s="74">
        <v>78.2</v>
      </c>
      <c r="F380" s="74">
        <v>0</v>
      </c>
      <c r="G380" s="75">
        <v>0</v>
      </c>
    </row>
    <row r="381" spans="1:7" ht="78.75" x14ac:dyDescent="0.25">
      <c r="A381" s="70" t="s">
        <v>149</v>
      </c>
      <c r="B381" s="71" t="s">
        <v>383</v>
      </c>
      <c r="C381" s="72" t="s">
        <v>150</v>
      </c>
      <c r="D381" s="73">
        <v>0</v>
      </c>
      <c r="E381" s="74">
        <v>78.2</v>
      </c>
      <c r="F381" s="74">
        <v>0</v>
      </c>
      <c r="G381" s="75">
        <v>0</v>
      </c>
    </row>
    <row r="382" spans="1:7" ht="47.25" x14ac:dyDescent="0.25">
      <c r="A382" s="70" t="s">
        <v>380</v>
      </c>
      <c r="B382" s="71" t="s">
        <v>383</v>
      </c>
      <c r="C382" s="72" t="s">
        <v>150</v>
      </c>
      <c r="D382" s="73">
        <v>106</v>
      </c>
      <c r="E382" s="74">
        <v>78.2</v>
      </c>
      <c r="F382" s="74">
        <v>0</v>
      </c>
      <c r="G382" s="75">
        <v>0</v>
      </c>
    </row>
    <row r="383" spans="1:7" ht="31.5" x14ac:dyDescent="0.25">
      <c r="A383" s="70" t="s">
        <v>384</v>
      </c>
      <c r="B383" s="71" t="s">
        <v>385</v>
      </c>
      <c r="C383" s="72" t="s">
        <v>128</v>
      </c>
      <c r="D383" s="73">
        <v>0</v>
      </c>
      <c r="E383" s="74">
        <v>118.8</v>
      </c>
      <c r="F383" s="74">
        <v>0</v>
      </c>
      <c r="G383" s="75">
        <v>0</v>
      </c>
    </row>
    <row r="384" spans="1:7" x14ac:dyDescent="0.25">
      <c r="A384" s="70" t="s">
        <v>386</v>
      </c>
      <c r="B384" s="71" t="s">
        <v>387</v>
      </c>
      <c r="C384" s="72" t="s">
        <v>128</v>
      </c>
      <c r="D384" s="73">
        <v>0</v>
      </c>
      <c r="E384" s="74">
        <v>118.8</v>
      </c>
      <c r="F384" s="74">
        <v>0</v>
      </c>
      <c r="G384" s="75">
        <v>0</v>
      </c>
    </row>
    <row r="385" spans="1:7" ht="31.5" x14ac:dyDescent="0.25">
      <c r="A385" s="70" t="s">
        <v>388</v>
      </c>
      <c r="B385" s="71" t="s">
        <v>387</v>
      </c>
      <c r="C385" s="72" t="s">
        <v>389</v>
      </c>
      <c r="D385" s="73">
        <v>0</v>
      </c>
      <c r="E385" s="74">
        <v>118.8</v>
      </c>
      <c r="F385" s="74">
        <v>0</v>
      </c>
      <c r="G385" s="75">
        <v>0</v>
      </c>
    </row>
    <row r="386" spans="1:7" ht="31.5" x14ac:dyDescent="0.25">
      <c r="A386" s="70" t="s">
        <v>390</v>
      </c>
      <c r="B386" s="71" t="s">
        <v>387</v>
      </c>
      <c r="C386" s="72" t="s">
        <v>389</v>
      </c>
      <c r="D386" s="73">
        <v>1301</v>
      </c>
      <c r="E386" s="74">
        <v>118.8</v>
      </c>
      <c r="F386" s="74">
        <v>0</v>
      </c>
      <c r="G386" s="75">
        <v>0</v>
      </c>
    </row>
    <row r="387" spans="1:7" ht="64.5" customHeight="1" x14ac:dyDescent="0.25">
      <c r="A387" s="70" t="s">
        <v>391</v>
      </c>
      <c r="B387" s="71" t="s">
        <v>392</v>
      </c>
      <c r="C387" s="72" t="s">
        <v>128</v>
      </c>
      <c r="D387" s="73">
        <v>0</v>
      </c>
      <c r="E387" s="74">
        <v>218217.9</v>
      </c>
      <c r="F387" s="74">
        <v>96409.3</v>
      </c>
      <c r="G387" s="75">
        <v>0.44180289517954302</v>
      </c>
    </row>
    <row r="388" spans="1:7" ht="47.25" x14ac:dyDescent="0.25">
      <c r="A388" s="70" t="s">
        <v>393</v>
      </c>
      <c r="B388" s="71" t="s">
        <v>394</v>
      </c>
      <c r="C388" s="72" t="s">
        <v>128</v>
      </c>
      <c r="D388" s="73">
        <v>0</v>
      </c>
      <c r="E388" s="74">
        <v>218217.9</v>
      </c>
      <c r="F388" s="74">
        <v>96409.3</v>
      </c>
      <c r="G388" s="75">
        <v>0.44180289517954302</v>
      </c>
    </row>
    <row r="389" spans="1:7" ht="31.5" x14ac:dyDescent="0.25">
      <c r="A389" s="70" t="s">
        <v>395</v>
      </c>
      <c r="B389" s="71" t="s">
        <v>396</v>
      </c>
      <c r="C389" s="72" t="s">
        <v>128</v>
      </c>
      <c r="D389" s="73">
        <v>0</v>
      </c>
      <c r="E389" s="74">
        <v>20373.900000000001</v>
      </c>
      <c r="F389" s="74">
        <v>11831.3</v>
      </c>
      <c r="G389" s="75">
        <v>0.58070865175543207</v>
      </c>
    </row>
    <row r="390" spans="1:7" x14ac:dyDescent="0.25">
      <c r="A390" s="70" t="s">
        <v>323</v>
      </c>
      <c r="B390" s="71" t="s">
        <v>396</v>
      </c>
      <c r="C390" s="72" t="s">
        <v>324</v>
      </c>
      <c r="D390" s="73">
        <v>0</v>
      </c>
      <c r="E390" s="74">
        <v>20373.900000000001</v>
      </c>
      <c r="F390" s="74">
        <v>11831.3</v>
      </c>
      <c r="G390" s="75">
        <v>0.58070865175543207</v>
      </c>
    </row>
    <row r="391" spans="1:7" ht="47.25" x14ac:dyDescent="0.25">
      <c r="A391" s="70" t="s">
        <v>397</v>
      </c>
      <c r="B391" s="71" t="s">
        <v>396</v>
      </c>
      <c r="C391" s="72" t="s">
        <v>324</v>
      </c>
      <c r="D391" s="73">
        <v>1401</v>
      </c>
      <c r="E391" s="74">
        <v>20373.900000000001</v>
      </c>
      <c r="F391" s="74">
        <v>11831.3</v>
      </c>
      <c r="G391" s="75">
        <v>0.58070865175543207</v>
      </c>
    </row>
    <row r="392" spans="1:7" ht="63" x14ac:dyDescent="0.25">
      <c r="A392" s="70" t="s">
        <v>398</v>
      </c>
      <c r="B392" s="71" t="s">
        <v>399</v>
      </c>
      <c r="C392" s="72" t="s">
        <v>128</v>
      </c>
      <c r="D392" s="73">
        <v>0</v>
      </c>
      <c r="E392" s="74">
        <v>17000</v>
      </c>
      <c r="F392" s="74">
        <v>8321.7999999999993</v>
      </c>
      <c r="G392" s="75">
        <v>0.4895176470588235</v>
      </c>
    </row>
    <row r="393" spans="1:7" x14ac:dyDescent="0.25">
      <c r="A393" s="70" t="s">
        <v>323</v>
      </c>
      <c r="B393" s="71" t="s">
        <v>399</v>
      </c>
      <c r="C393" s="72" t="s">
        <v>324</v>
      </c>
      <c r="D393" s="73">
        <v>0</v>
      </c>
      <c r="E393" s="74">
        <v>17000</v>
      </c>
      <c r="F393" s="74">
        <v>8321.7999999999993</v>
      </c>
      <c r="G393" s="75">
        <v>0.4895176470588235</v>
      </c>
    </row>
    <row r="394" spans="1:7" ht="31.5" x14ac:dyDescent="0.25">
      <c r="A394" s="70" t="s">
        <v>400</v>
      </c>
      <c r="B394" s="71" t="s">
        <v>399</v>
      </c>
      <c r="C394" s="72" t="s">
        <v>324</v>
      </c>
      <c r="D394" s="73">
        <v>1403</v>
      </c>
      <c r="E394" s="74">
        <v>17000</v>
      </c>
      <c r="F394" s="74">
        <v>8321.7999999999993</v>
      </c>
      <c r="G394" s="75">
        <v>0.4895176470588235</v>
      </c>
    </row>
    <row r="395" spans="1:7" ht="96" customHeight="1" x14ac:dyDescent="0.25">
      <c r="A395" s="70" t="s">
        <v>382</v>
      </c>
      <c r="B395" s="71" t="s">
        <v>401</v>
      </c>
      <c r="C395" s="72" t="s">
        <v>128</v>
      </c>
      <c r="D395" s="73">
        <v>0</v>
      </c>
      <c r="E395" s="74">
        <v>180844</v>
      </c>
      <c r="F395" s="74">
        <v>76256.100000000006</v>
      </c>
      <c r="G395" s="75">
        <v>0.42166784632058574</v>
      </c>
    </row>
    <row r="396" spans="1:7" x14ac:dyDescent="0.25">
      <c r="A396" s="70" t="s">
        <v>323</v>
      </c>
      <c r="B396" s="71" t="s">
        <v>401</v>
      </c>
      <c r="C396" s="72" t="s">
        <v>324</v>
      </c>
      <c r="D396" s="73">
        <v>0</v>
      </c>
      <c r="E396" s="74">
        <v>180844</v>
      </c>
      <c r="F396" s="74">
        <v>76256.100000000006</v>
      </c>
      <c r="G396" s="75">
        <v>0.42166784632058574</v>
      </c>
    </row>
    <row r="397" spans="1:7" ht="47.25" x14ac:dyDescent="0.25">
      <c r="A397" s="70" t="s">
        <v>397</v>
      </c>
      <c r="B397" s="71" t="s">
        <v>401</v>
      </c>
      <c r="C397" s="72" t="s">
        <v>324</v>
      </c>
      <c r="D397" s="73">
        <v>1401</v>
      </c>
      <c r="E397" s="74">
        <v>180844</v>
      </c>
      <c r="F397" s="74">
        <v>76256.100000000006</v>
      </c>
      <c r="G397" s="75">
        <v>0.42166784632058574</v>
      </c>
    </row>
    <row r="398" spans="1:7" ht="47.25" x14ac:dyDescent="0.25">
      <c r="A398" s="64" t="s">
        <v>402</v>
      </c>
      <c r="B398" s="65" t="s">
        <v>403</v>
      </c>
      <c r="C398" s="66" t="s">
        <v>128</v>
      </c>
      <c r="D398" s="67">
        <v>0</v>
      </c>
      <c r="E398" s="68">
        <v>77176.600000000006</v>
      </c>
      <c r="F398" s="68">
        <v>35423.5</v>
      </c>
      <c r="G398" s="69">
        <v>0.4589927516889834</v>
      </c>
    </row>
    <row r="399" spans="1:7" ht="63" x14ac:dyDescent="0.25">
      <c r="A399" s="70" t="s">
        <v>404</v>
      </c>
      <c r="B399" s="71" t="s">
        <v>405</v>
      </c>
      <c r="C399" s="72" t="s">
        <v>128</v>
      </c>
      <c r="D399" s="73">
        <v>0</v>
      </c>
      <c r="E399" s="74">
        <v>1613.1</v>
      </c>
      <c r="F399" s="74">
        <v>293</v>
      </c>
      <c r="G399" s="75">
        <v>0.18163784018349763</v>
      </c>
    </row>
    <row r="400" spans="1:7" ht="47.25" x14ac:dyDescent="0.25">
      <c r="A400" s="70" t="s">
        <v>406</v>
      </c>
      <c r="B400" s="71" t="s">
        <v>407</v>
      </c>
      <c r="C400" s="72" t="s">
        <v>128</v>
      </c>
      <c r="D400" s="73">
        <v>0</v>
      </c>
      <c r="E400" s="74">
        <v>1613.1</v>
      </c>
      <c r="F400" s="74">
        <v>293</v>
      </c>
      <c r="G400" s="75">
        <v>0.18163784018349763</v>
      </c>
    </row>
    <row r="401" spans="1:7" ht="31.5" x14ac:dyDescent="0.25">
      <c r="A401" s="70" t="s">
        <v>408</v>
      </c>
      <c r="B401" s="71" t="s">
        <v>409</v>
      </c>
      <c r="C401" s="72" t="s">
        <v>128</v>
      </c>
      <c r="D401" s="73">
        <v>0</v>
      </c>
      <c r="E401" s="74">
        <v>260</v>
      </c>
      <c r="F401" s="74">
        <v>0</v>
      </c>
      <c r="G401" s="75">
        <v>0</v>
      </c>
    </row>
    <row r="402" spans="1:7" ht="31.5" x14ac:dyDescent="0.25">
      <c r="A402" s="70" t="s">
        <v>135</v>
      </c>
      <c r="B402" s="71" t="s">
        <v>409</v>
      </c>
      <c r="C402" s="72" t="s">
        <v>136</v>
      </c>
      <c r="D402" s="73">
        <v>0</v>
      </c>
      <c r="E402" s="74">
        <v>260</v>
      </c>
      <c r="F402" s="74">
        <v>0</v>
      </c>
      <c r="G402" s="75">
        <v>0</v>
      </c>
    </row>
    <row r="403" spans="1:7" x14ac:dyDescent="0.25">
      <c r="A403" s="70" t="s">
        <v>301</v>
      </c>
      <c r="B403" s="71" t="s">
        <v>409</v>
      </c>
      <c r="C403" s="72" t="s">
        <v>136</v>
      </c>
      <c r="D403" s="73">
        <v>113</v>
      </c>
      <c r="E403" s="74">
        <v>260</v>
      </c>
      <c r="F403" s="74">
        <v>0</v>
      </c>
      <c r="G403" s="75">
        <v>0</v>
      </c>
    </row>
    <row r="404" spans="1:7" ht="31.5" x14ac:dyDescent="0.25">
      <c r="A404" s="70" t="s">
        <v>410</v>
      </c>
      <c r="B404" s="71" t="s">
        <v>411</v>
      </c>
      <c r="C404" s="72" t="s">
        <v>128</v>
      </c>
      <c r="D404" s="73">
        <v>0</v>
      </c>
      <c r="E404" s="74">
        <v>240</v>
      </c>
      <c r="F404" s="74">
        <v>5</v>
      </c>
      <c r="G404" s="75">
        <v>2.0833333333333332E-2</v>
      </c>
    </row>
    <row r="405" spans="1:7" ht="31.5" x14ac:dyDescent="0.25">
      <c r="A405" s="70" t="s">
        <v>135</v>
      </c>
      <c r="B405" s="71" t="s">
        <v>411</v>
      </c>
      <c r="C405" s="72" t="s">
        <v>136</v>
      </c>
      <c r="D405" s="73">
        <v>0</v>
      </c>
      <c r="E405" s="74">
        <v>240</v>
      </c>
      <c r="F405" s="74">
        <v>5</v>
      </c>
      <c r="G405" s="75">
        <v>2.0833333333333332E-2</v>
      </c>
    </row>
    <row r="406" spans="1:7" x14ac:dyDescent="0.25">
      <c r="A406" s="70" t="s">
        <v>301</v>
      </c>
      <c r="B406" s="71" t="s">
        <v>411</v>
      </c>
      <c r="C406" s="72" t="s">
        <v>136</v>
      </c>
      <c r="D406" s="73">
        <v>113</v>
      </c>
      <c r="E406" s="74">
        <v>240</v>
      </c>
      <c r="F406" s="74">
        <v>5</v>
      </c>
      <c r="G406" s="75">
        <v>2.0833333333333332E-2</v>
      </c>
    </row>
    <row r="407" spans="1:7" ht="48.75" customHeight="1" x14ac:dyDescent="0.25">
      <c r="A407" s="70" t="s">
        <v>412</v>
      </c>
      <c r="B407" s="71" t="s">
        <v>413</v>
      </c>
      <c r="C407" s="72" t="s">
        <v>128</v>
      </c>
      <c r="D407" s="73">
        <v>0</v>
      </c>
      <c r="E407" s="74">
        <v>400</v>
      </c>
      <c r="F407" s="74">
        <v>60.4</v>
      </c>
      <c r="G407" s="75">
        <v>0.151</v>
      </c>
    </row>
    <row r="408" spans="1:7" ht="31.5" x14ac:dyDescent="0.25">
      <c r="A408" s="70" t="s">
        <v>135</v>
      </c>
      <c r="B408" s="71" t="s">
        <v>413</v>
      </c>
      <c r="C408" s="72" t="s">
        <v>136</v>
      </c>
      <c r="D408" s="73">
        <v>0</v>
      </c>
      <c r="E408" s="74">
        <v>400</v>
      </c>
      <c r="F408" s="74">
        <v>60.4</v>
      </c>
      <c r="G408" s="75">
        <v>0.151</v>
      </c>
    </row>
    <row r="409" spans="1:7" x14ac:dyDescent="0.25">
      <c r="A409" s="70" t="s">
        <v>301</v>
      </c>
      <c r="B409" s="71" t="s">
        <v>413</v>
      </c>
      <c r="C409" s="72" t="s">
        <v>136</v>
      </c>
      <c r="D409" s="73">
        <v>113</v>
      </c>
      <c r="E409" s="74">
        <v>100</v>
      </c>
      <c r="F409" s="74">
        <v>0</v>
      </c>
      <c r="G409" s="75">
        <v>0</v>
      </c>
    </row>
    <row r="410" spans="1:7" ht="18.75" customHeight="1" x14ac:dyDescent="0.25">
      <c r="A410" s="70" t="s">
        <v>414</v>
      </c>
      <c r="B410" s="71" t="s">
        <v>413</v>
      </c>
      <c r="C410" s="72" t="s">
        <v>136</v>
      </c>
      <c r="D410" s="73">
        <v>412</v>
      </c>
      <c r="E410" s="74">
        <v>300</v>
      </c>
      <c r="F410" s="74">
        <v>60.4</v>
      </c>
      <c r="G410" s="75">
        <v>0.20133333333333334</v>
      </c>
    </row>
    <row r="411" spans="1:7" x14ac:dyDescent="0.25">
      <c r="A411" s="70" t="s">
        <v>415</v>
      </c>
      <c r="B411" s="71" t="s">
        <v>416</v>
      </c>
      <c r="C411" s="72" t="s">
        <v>128</v>
      </c>
      <c r="D411" s="73">
        <v>0</v>
      </c>
      <c r="E411" s="74">
        <v>520.20000000000005</v>
      </c>
      <c r="F411" s="74">
        <v>221.1</v>
      </c>
      <c r="G411" s="75">
        <v>0.42502883506343708</v>
      </c>
    </row>
    <row r="412" spans="1:7" ht="31.5" x14ac:dyDescent="0.25">
      <c r="A412" s="70" t="s">
        <v>135</v>
      </c>
      <c r="B412" s="71" t="s">
        <v>416</v>
      </c>
      <c r="C412" s="72" t="s">
        <v>136</v>
      </c>
      <c r="D412" s="73">
        <v>0</v>
      </c>
      <c r="E412" s="74">
        <v>400.2</v>
      </c>
      <c r="F412" s="74">
        <v>188.7</v>
      </c>
      <c r="G412" s="75">
        <v>0.4715142428785607</v>
      </c>
    </row>
    <row r="413" spans="1:7" x14ac:dyDescent="0.25">
      <c r="A413" s="70" t="s">
        <v>301</v>
      </c>
      <c r="B413" s="71" t="s">
        <v>416</v>
      </c>
      <c r="C413" s="72" t="s">
        <v>136</v>
      </c>
      <c r="D413" s="73">
        <v>113</v>
      </c>
      <c r="E413" s="74">
        <v>400.2</v>
      </c>
      <c r="F413" s="74">
        <v>188.7</v>
      </c>
      <c r="G413" s="75">
        <v>0.4715142428785607</v>
      </c>
    </row>
    <row r="414" spans="1:7" x14ac:dyDescent="0.25">
      <c r="A414" s="70" t="s">
        <v>145</v>
      </c>
      <c r="B414" s="71" t="s">
        <v>416</v>
      </c>
      <c r="C414" s="72" t="s">
        <v>146</v>
      </c>
      <c r="D414" s="73">
        <v>0</v>
      </c>
      <c r="E414" s="74">
        <v>120</v>
      </c>
      <c r="F414" s="74">
        <v>32.299999999999997</v>
      </c>
      <c r="G414" s="75">
        <v>0.26916666666666667</v>
      </c>
    </row>
    <row r="415" spans="1:7" x14ac:dyDescent="0.25">
      <c r="A415" s="70" t="s">
        <v>301</v>
      </c>
      <c r="B415" s="71" t="s">
        <v>416</v>
      </c>
      <c r="C415" s="72" t="s">
        <v>146</v>
      </c>
      <c r="D415" s="73">
        <v>113</v>
      </c>
      <c r="E415" s="74">
        <v>120</v>
      </c>
      <c r="F415" s="74">
        <v>32.299999999999997</v>
      </c>
      <c r="G415" s="75">
        <v>0.26916666666666667</v>
      </c>
    </row>
    <row r="416" spans="1:7" ht="31.5" x14ac:dyDescent="0.25">
      <c r="A416" s="70" t="s">
        <v>417</v>
      </c>
      <c r="B416" s="71" t="s">
        <v>418</v>
      </c>
      <c r="C416" s="72" t="s">
        <v>128</v>
      </c>
      <c r="D416" s="73">
        <v>0</v>
      </c>
      <c r="E416" s="74">
        <v>84.9</v>
      </c>
      <c r="F416" s="74">
        <v>6.5</v>
      </c>
      <c r="G416" s="75">
        <v>7.6560659599528846E-2</v>
      </c>
    </row>
    <row r="417" spans="1:7" ht="31.5" x14ac:dyDescent="0.25">
      <c r="A417" s="70" t="s">
        <v>135</v>
      </c>
      <c r="B417" s="71" t="s">
        <v>418</v>
      </c>
      <c r="C417" s="72" t="s">
        <v>136</v>
      </c>
      <c r="D417" s="73">
        <v>0</v>
      </c>
      <c r="E417" s="74">
        <v>84.9</v>
      </c>
      <c r="F417" s="74">
        <v>6.5</v>
      </c>
      <c r="G417" s="75">
        <v>7.6560659599528846E-2</v>
      </c>
    </row>
    <row r="418" spans="1:7" x14ac:dyDescent="0.25">
      <c r="A418" s="70" t="s">
        <v>419</v>
      </c>
      <c r="B418" s="71" t="s">
        <v>418</v>
      </c>
      <c r="C418" s="72" t="s">
        <v>136</v>
      </c>
      <c r="D418" s="73">
        <v>501</v>
      </c>
      <c r="E418" s="74">
        <v>84.9</v>
      </c>
      <c r="F418" s="74">
        <v>6.5</v>
      </c>
      <c r="G418" s="75">
        <v>7.6560659599528846E-2</v>
      </c>
    </row>
    <row r="419" spans="1:7" x14ac:dyDescent="0.25">
      <c r="A419" s="70" t="s">
        <v>420</v>
      </c>
      <c r="B419" s="71" t="s">
        <v>421</v>
      </c>
      <c r="C419" s="72" t="s">
        <v>128</v>
      </c>
      <c r="D419" s="73">
        <v>0</v>
      </c>
      <c r="E419" s="74">
        <v>108</v>
      </c>
      <c r="F419" s="74">
        <v>0</v>
      </c>
      <c r="G419" s="75">
        <v>0</v>
      </c>
    </row>
    <row r="420" spans="1:7" ht="31.5" x14ac:dyDescent="0.25">
      <c r="A420" s="70" t="s">
        <v>135</v>
      </c>
      <c r="B420" s="71" t="s">
        <v>421</v>
      </c>
      <c r="C420" s="72" t="s">
        <v>136</v>
      </c>
      <c r="D420" s="73">
        <v>0</v>
      </c>
      <c r="E420" s="74">
        <v>108</v>
      </c>
      <c r="F420" s="74">
        <v>0</v>
      </c>
      <c r="G420" s="75">
        <v>0</v>
      </c>
    </row>
    <row r="421" spans="1:7" x14ac:dyDescent="0.25">
      <c r="A421" s="70" t="s">
        <v>301</v>
      </c>
      <c r="B421" s="71" t="s">
        <v>421</v>
      </c>
      <c r="C421" s="72" t="s">
        <v>136</v>
      </c>
      <c r="D421" s="73">
        <v>113</v>
      </c>
      <c r="E421" s="74">
        <v>108</v>
      </c>
      <c r="F421" s="74">
        <v>0</v>
      </c>
      <c r="G421" s="75">
        <v>0</v>
      </c>
    </row>
    <row r="422" spans="1:7" ht="78.75" x14ac:dyDescent="0.25">
      <c r="A422" s="70" t="s">
        <v>422</v>
      </c>
      <c r="B422" s="71" t="s">
        <v>423</v>
      </c>
      <c r="C422" s="72" t="s">
        <v>128</v>
      </c>
      <c r="D422" s="73">
        <v>0</v>
      </c>
      <c r="E422" s="74">
        <v>66351</v>
      </c>
      <c r="F422" s="74">
        <v>31361.9</v>
      </c>
      <c r="G422" s="75">
        <v>0.47266657623848929</v>
      </c>
    </row>
    <row r="423" spans="1:7" ht="63" x14ac:dyDescent="0.25">
      <c r="A423" s="70" t="s">
        <v>424</v>
      </c>
      <c r="B423" s="71" t="s">
        <v>425</v>
      </c>
      <c r="C423" s="72" t="s">
        <v>128</v>
      </c>
      <c r="D423" s="73">
        <v>0</v>
      </c>
      <c r="E423" s="74">
        <v>59733.5</v>
      </c>
      <c r="F423" s="74">
        <v>28212.400000000001</v>
      </c>
      <c r="G423" s="75">
        <v>0.47230448575757322</v>
      </c>
    </row>
    <row r="424" spans="1:7" ht="31.5" x14ac:dyDescent="0.25">
      <c r="A424" s="70" t="s">
        <v>426</v>
      </c>
      <c r="B424" s="71" t="s">
        <v>427</v>
      </c>
      <c r="C424" s="72" t="s">
        <v>128</v>
      </c>
      <c r="D424" s="73">
        <v>0</v>
      </c>
      <c r="E424" s="74">
        <v>59733.5</v>
      </c>
      <c r="F424" s="74">
        <v>28212.400000000001</v>
      </c>
      <c r="G424" s="75">
        <v>0.47230448575757322</v>
      </c>
    </row>
    <row r="425" spans="1:7" ht="32.25" customHeight="1" x14ac:dyDescent="0.25">
      <c r="A425" s="70" t="s">
        <v>428</v>
      </c>
      <c r="B425" s="71" t="s">
        <v>427</v>
      </c>
      <c r="C425" s="72" t="s">
        <v>429</v>
      </c>
      <c r="D425" s="73">
        <v>0</v>
      </c>
      <c r="E425" s="74">
        <v>59733.5</v>
      </c>
      <c r="F425" s="74">
        <v>28212.400000000001</v>
      </c>
      <c r="G425" s="75">
        <v>0.47230448575757322</v>
      </c>
    </row>
    <row r="426" spans="1:7" x14ac:dyDescent="0.25">
      <c r="A426" s="70" t="s">
        <v>301</v>
      </c>
      <c r="B426" s="71" t="s">
        <v>427</v>
      </c>
      <c r="C426" s="72" t="s">
        <v>429</v>
      </c>
      <c r="D426" s="73">
        <v>113</v>
      </c>
      <c r="E426" s="74">
        <v>59733.5</v>
      </c>
      <c r="F426" s="74">
        <v>28212.400000000001</v>
      </c>
      <c r="G426" s="75">
        <v>0.47230448575757322</v>
      </c>
    </row>
    <row r="427" spans="1:7" ht="47.25" x14ac:dyDescent="0.25">
      <c r="A427" s="70" t="s">
        <v>430</v>
      </c>
      <c r="B427" s="71" t="s">
        <v>431</v>
      </c>
      <c r="C427" s="72" t="s">
        <v>128</v>
      </c>
      <c r="D427" s="73">
        <v>0</v>
      </c>
      <c r="E427" s="74">
        <v>6617.5</v>
      </c>
      <c r="F427" s="74">
        <v>3149.5</v>
      </c>
      <c r="G427" s="75">
        <v>0.47593502077823951</v>
      </c>
    </row>
    <row r="428" spans="1:7" ht="31.5" x14ac:dyDescent="0.25">
      <c r="A428" s="70" t="s">
        <v>143</v>
      </c>
      <c r="B428" s="71" t="s">
        <v>432</v>
      </c>
      <c r="C428" s="72" t="s">
        <v>128</v>
      </c>
      <c r="D428" s="73">
        <v>0</v>
      </c>
      <c r="E428" s="74">
        <v>6617.5</v>
      </c>
      <c r="F428" s="74">
        <v>3149.5</v>
      </c>
      <c r="G428" s="75">
        <v>0.47593502077823951</v>
      </c>
    </row>
    <row r="429" spans="1:7" ht="78.75" x14ac:dyDescent="0.25">
      <c r="A429" s="70" t="s">
        <v>149</v>
      </c>
      <c r="B429" s="71" t="s">
        <v>432</v>
      </c>
      <c r="C429" s="72" t="s">
        <v>150</v>
      </c>
      <c r="D429" s="73">
        <v>0</v>
      </c>
      <c r="E429" s="74">
        <v>5833.8</v>
      </c>
      <c r="F429" s="74">
        <v>2762.7</v>
      </c>
      <c r="G429" s="75">
        <v>0.47356782885940546</v>
      </c>
    </row>
    <row r="430" spans="1:7" x14ac:dyDescent="0.25">
      <c r="A430" s="70" t="s">
        <v>433</v>
      </c>
      <c r="B430" s="71" t="s">
        <v>432</v>
      </c>
      <c r="C430" s="72" t="s">
        <v>150</v>
      </c>
      <c r="D430" s="73">
        <v>1202</v>
      </c>
      <c r="E430" s="74">
        <v>5833.8</v>
      </c>
      <c r="F430" s="74">
        <v>2762.7</v>
      </c>
      <c r="G430" s="75">
        <v>0.47356782885940546</v>
      </c>
    </row>
    <row r="431" spans="1:7" ht="31.5" x14ac:dyDescent="0.25">
      <c r="A431" s="70" t="s">
        <v>135</v>
      </c>
      <c r="B431" s="71" t="s">
        <v>432</v>
      </c>
      <c r="C431" s="72" t="s">
        <v>136</v>
      </c>
      <c r="D431" s="73">
        <v>0</v>
      </c>
      <c r="E431" s="74">
        <v>781</v>
      </c>
      <c r="F431" s="74">
        <v>384.2</v>
      </c>
      <c r="G431" s="75">
        <v>0.49193341869398205</v>
      </c>
    </row>
    <row r="432" spans="1:7" x14ac:dyDescent="0.25">
      <c r="A432" s="70" t="s">
        <v>433</v>
      </c>
      <c r="B432" s="71" t="s">
        <v>432</v>
      </c>
      <c r="C432" s="72" t="s">
        <v>136</v>
      </c>
      <c r="D432" s="73">
        <v>1202</v>
      </c>
      <c r="E432" s="74">
        <v>781</v>
      </c>
      <c r="F432" s="74">
        <v>384.2</v>
      </c>
      <c r="G432" s="75">
        <v>0.49193341869398205</v>
      </c>
    </row>
    <row r="433" spans="1:7" ht="31.5" x14ac:dyDescent="0.25">
      <c r="A433" s="70" t="s">
        <v>151</v>
      </c>
      <c r="B433" s="71" t="s">
        <v>432</v>
      </c>
      <c r="C433" s="72" t="s">
        <v>152</v>
      </c>
      <c r="D433" s="73">
        <v>0</v>
      </c>
      <c r="E433" s="74">
        <v>2.7</v>
      </c>
      <c r="F433" s="74">
        <v>2.7</v>
      </c>
      <c r="G433" s="75">
        <v>1</v>
      </c>
    </row>
    <row r="434" spans="1:7" x14ac:dyDescent="0.25">
      <c r="A434" s="70" t="s">
        <v>433</v>
      </c>
      <c r="B434" s="71" t="s">
        <v>432</v>
      </c>
      <c r="C434" s="72" t="s">
        <v>152</v>
      </c>
      <c r="D434" s="73">
        <v>1202</v>
      </c>
      <c r="E434" s="74">
        <v>2.7</v>
      </c>
      <c r="F434" s="74">
        <v>2.7</v>
      </c>
      <c r="G434" s="75">
        <v>1</v>
      </c>
    </row>
    <row r="435" spans="1:7" ht="63" x14ac:dyDescent="0.25">
      <c r="A435" s="70" t="s">
        <v>434</v>
      </c>
      <c r="B435" s="71" t="s">
        <v>435</v>
      </c>
      <c r="C435" s="72" t="s">
        <v>128</v>
      </c>
      <c r="D435" s="73">
        <v>0</v>
      </c>
      <c r="E435" s="74">
        <v>9212.5</v>
      </c>
      <c r="F435" s="74">
        <v>3768.6</v>
      </c>
      <c r="G435" s="75">
        <v>0.40907462686567164</v>
      </c>
    </row>
    <row r="436" spans="1:7" ht="31.5" x14ac:dyDescent="0.25">
      <c r="A436" s="70" t="s">
        <v>436</v>
      </c>
      <c r="B436" s="71" t="s">
        <v>437</v>
      </c>
      <c r="C436" s="72" t="s">
        <v>128</v>
      </c>
      <c r="D436" s="73">
        <v>0</v>
      </c>
      <c r="E436" s="74">
        <v>9212.5</v>
      </c>
      <c r="F436" s="74">
        <v>3768.6</v>
      </c>
      <c r="G436" s="75">
        <v>0.40907462686567164</v>
      </c>
    </row>
    <row r="437" spans="1:7" ht="31.5" x14ac:dyDescent="0.25">
      <c r="A437" s="70" t="s">
        <v>140</v>
      </c>
      <c r="B437" s="71" t="s">
        <v>438</v>
      </c>
      <c r="C437" s="72" t="s">
        <v>128</v>
      </c>
      <c r="D437" s="73">
        <v>0</v>
      </c>
      <c r="E437" s="74">
        <v>15.5</v>
      </c>
      <c r="F437" s="74">
        <v>15.5</v>
      </c>
      <c r="G437" s="75">
        <v>1</v>
      </c>
    </row>
    <row r="438" spans="1:7" ht="31.5" x14ac:dyDescent="0.25">
      <c r="A438" s="70" t="s">
        <v>135</v>
      </c>
      <c r="B438" s="71" t="s">
        <v>438</v>
      </c>
      <c r="C438" s="72" t="s">
        <v>136</v>
      </c>
      <c r="D438" s="73">
        <v>0</v>
      </c>
      <c r="E438" s="74">
        <v>15.5</v>
      </c>
      <c r="F438" s="74">
        <v>15.5</v>
      </c>
      <c r="G438" s="75">
        <v>1</v>
      </c>
    </row>
    <row r="439" spans="1:7" ht="31.5" x14ac:dyDescent="0.25">
      <c r="A439" s="70" t="s">
        <v>142</v>
      </c>
      <c r="B439" s="71" t="s">
        <v>438</v>
      </c>
      <c r="C439" s="72" t="s">
        <v>136</v>
      </c>
      <c r="D439" s="73">
        <v>705</v>
      </c>
      <c r="E439" s="74">
        <v>15.5</v>
      </c>
      <c r="F439" s="74">
        <v>15.5</v>
      </c>
      <c r="G439" s="75">
        <v>1</v>
      </c>
    </row>
    <row r="440" spans="1:7" ht="31.5" x14ac:dyDescent="0.25">
      <c r="A440" s="70" t="s">
        <v>215</v>
      </c>
      <c r="B440" s="71" t="s">
        <v>439</v>
      </c>
      <c r="C440" s="72" t="s">
        <v>128</v>
      </c>
      <c r="D440" s="73">
        <v>0</v>
      </c>
      <c r="E440" s="74">
        <v>9197</v>
      </c>
      <c r="F440" s="74">
        <v>3753.1</v>
      </c>
      <c r="G440" s="75">
        <v>0.40807872132217027</v>
      </c>
    </row>
    <row r="441" spans="1:7" ht="78.75" x14ac:dyDescent="0.25">
      <c r="A441" s="70" t="s">
        <v>149</v>
      </c>
      <c r="B441" s="71" t="s">
        <v>439</v>
      </c>
      <c r="C441" s="72" t="s">
        <v>150</v>
      </c>
      <c r="D441" s="73">
        <v>0</v>
      </c>
      <c r="E441" s="74">
        <v>9056.7000000000007</v>
      </c>
      <c r="F441" s="74">
        <v>3673.9</v>
      </c>
      <c r="G441" s="75">
        <v>0.4056554815771749</v>
      </c>
    </row>
    <row r="442" spans="1:7" x14ac:dyDescent="0.25">
      <c r="A442" s="70" t="s">
        <v>301</v>
      </c>
      <c r="B442" s="71" t="s">
        <v>439</v>
      </c>
      <c r="C442" s="72" t="s">
        <v>150</v>
      </c>
      <c r="D442" s="73">
        <v>113</v>
      </c>
      <c r="E442" s="74">
        <v>9056.7000000000007</v>
      </c>
      <c r="F442" s="74">
        <v>3673.9</v>
      </c>
      <c r="G442" s="75">
        <v>0.4056554815771749</v>
      </c>
    </row>
    <row r="443" spans="1:7" ht="31.5" x14ac:dyDescent="0.25">
      <c r="A443" s="70" t="s">
        <v>135</v>
      </c>
      <c r="B443" s="71" t="s">
        <v>439</v>
      </c>
      <c r="C443" s="72" t="s">
        <v>136</v>
      </c>
      <c r="D443" s="73">
        <v>0</v>
      </c>
      <c r="E443" s="74">
        <v>140.30000000000001</v>
      </c>
      <c r="F443" s="74">
        <v>79.2</v>
      </c>
      <c r="G443" s="75">
        <v>0.56450463292943687</v>
      </c>
    </row>
    <row r="444" spans="1:7" x14ac:dyDescent="0.25">
      <c r="A444" s="70" t="s">
        <v>301</v>
      </c>
      <c r="B444" s="71" t="s">
        <v>439</v>
      </c>
      <c r="C444" s="72" t="s">
        <v>136</v>
      </c>
      <c r="D444" s="73">
        <v>113</v>
      </c>
      <c r="E444" s="74">
        <v>140.30000000000001</v>
      </c>
      <c r="F444" s="74">
        <v>79.2</v>
      </c>
      <c r="G444" s="75">
        <v>0.56450463292943687</v>
      </c>
    </row>
    <row r="445" spans="1:7" ht="47.25" x14ac:dyDescent="0.25">
      <c r="A445" s="64" t="s">
        <v>440</v>
      </c>
      <c r="B445" s="65" t="s">
        <v>441</v>
      </c>
      <c r="C445" s="66" t="s">
        <v>128</v>
      </c>
      <c r="D445" s="67">
        <v>0</v>
      </c>
      <c r="E445" s="68">
        <v>97577.3</v>
      </c>
      <c r="F445" s="68">
        <v>44965.3</v>
      </c>
      <c r="G445" s="69">
        <v>0.46081721875887116</v>
      </c>
    </row>
    <row r="446" spans="1:7" ht="31.5" x14ac:dyDescent="0.25">
      <c r="A446" s="70" t="s">
        <v>442</v>
      </c>
      <c r="B446" s="71" t="s">
        <v>443</v>
      </c>
      <c r="C446" s="72" t="s">
        <v>128</v>
      </c>
      <c r="D446" s="73">
        <v>0</v>
      </c>
      <c r="E446" s="74">
        <v>97567.3</v>
      </c>
      <c r="F446" s="74">
        <v>44965.3</v>
      </c>
      <c r="G446" s="75">
        <v>0.46086444946206362</v>
      </c>
    </row>
    <row r="447" spans="1:7" ht="63" x14ac:dyDescent="0.25">
      <c r="A447" s="70" t="s">
        <v>444</v>
      </c>
      <c r="B447" s="71" t="s">
        <v>445</v>
      </c>
      <c r="C447" s="72" t="s">
        <v>128</v>
      </c>
      <c r="D447" s="73">
        <v>0</v>
      </c>
      <c r="E447" s="74">
        <v>70</v>
      </c>
      <c r="F447" s="74">
        <v>17.8</v>
      </c>
      <c r="G447" s="75">
        <v>0.25428571428571428</v>
      </c>
    </row>
    <row r="448" spans="1:7" ht="47.25" x14ac:dyDescent="0.25">
      <c r="A448" s="70" t="s">
        <v>446</v>
      </c>
      <c r="B448" s="71" t="s">
        <v>447</v>
      </c>
      <c r="C448" s="72" t="s">
        <v>128</v>
      </c>
      <c r="D448" s="73">
        <v>0</v>
      </c>
      <c r="E448" s="74">
        <v>27.6</v>
      </c>
      <c r="F448" s="74">
        <v>0</v>
      </c>
      <c r="G448" s="75">
        <v>0</v>
      </c>
    </row>
    <row r="449" spans="1:7" ht="31.5" x14ac:dyDescent="0.25">
      <c r="A449" s="70" t="s">
        <v>135</v>
      </c>
      <c r="B449" s="71" t="s">
        <v>447</v>
      </c>
      <c r="C449" s="72" t="s">
        <v>136</v>
      </c>
      <c r="D449" s="73">
        <v>0</v>
      </c>
      <c r="E449" s="74">
        <v>27.6</v>
      </c>
      <c r="F449" s="74">
        <v>0</v>
      </c>
      <c r="G449" s="75">
        <v>0</v>
      </c>
    </row>
    <row r="450" spans="1:7" ht="31.5" x14ac:dyDescent="0.25">
      <c r="A450" s="70" t="s">
        <v>142</v>
      </c>
      <c r="B450" s="71" t="s">
        <v>447</v>
      </c>
      <c r="C450" s="72" t="s">
        <v>136</v>
      </c>
      <c r="D450" s="73">
        <v>705</v>
      </c>
      <c r="E450" s="74">
        <v>27.6</v>
      </c>
      <c r="F450" s="74">
        <v>0</v>
      </c>
      <c r="G450" s="75">
        <v>0</v>
      </c>
    </row>
    <row r="451" spans="1:7" ht="47.25" x14ac:dyDescent="0.25">
      <c r="A451" s="70" t="s">
        <v>448</v>
      </c>
      <c r="B451" s="71" t="s">
        <v>449</v>
      </c>
      <c r="C451" s="72" t="s">
        <v>128</v>
      </c>
      <c r="D451" s="73">
        <v>0</v>
      </c>
      <c r="E451" s="74">
        <v>30.4</v>
      </c>
      <c r="F451" s="74">
        <v>17.8</v>
      </c>
      <c r="G451" s="75">
        <v>0.58552631578947378</v>
      </c>
    </row>
    <row r="452" spans="1:7" ht="31.5" x14ac:dyDescent="0.25">
      <c r="A452" s="70" t="s">
        <v>135</v>
      </c>
      <c r="B452" s="71" t="s">
        <v>449</v>
      </c>
      <c r="C452" s="72" t="s">
        <v>136</v>
      </c>
      <c r="D452" s="73">
        <v>0</v>
      </c>
      <c r="E452" s="74">
        <v>30.4</v>
      </c>
      <c r="F452" s="74">
        <v>17.8</v>
      </c>
      <c r="G452" s="75">
        <v>0.58552631578947378</v>
      </c>
    </row>
    <row r="453" spans="1:7" ht="31.5" x14ac:dyDescent="0.25">
      <c r="A453" s="70" t="s">
        <v>142</v>
      </c>
      <c r="B453" s="71" t="s">
        <v>449</v>
      </c>
      <c r="C453" s="72" t="s">
        <v>136</v>
      </c>
      <c r="D453" s="73">
        <v>705</v>
      </c>
      <c r="E453" s="74">
        <v>30.4</v>
      </c>
      <c r="F453" s="74">
        <v>17.8</v>
      </c>
      <c r="G453" s="75">
        <v>0.58552631578947378</v>
      </c>
    </row>
    <row r="454" spans="1:7" ht="63" x14ac:dyDescent="0.25">
      <c r="A454" s="70" t="s">
        <v>450</v>
      </c>
      <c r="B454" s="71" t="s">
        <v>451</v>
      </c>
      <c r="C454" s="72" t="s">
        <v>128</v>
      </c>
      <c r="D454" s="73">
        <v>0</v>
      </c>
      <c r="E454" s="74">
        <v>12</v>
      </c>
      <c r="F454" s="74">
        <v>0</v>
      </c>
      <c r="G454" s="75">
        <v>0</v>
      </c>
    </row>
    <row r="455" spans="1:7" ht="31.5" x14ac:dyDescent="0.25">
      <c r="A455" s="70" t="s">
        <v>135</v>
      </c>
      <c r="B455" s="71" t="s">
        <v>451</v>
      </c>
      <c r="C455" s="72" t="s">
        <v>136</v>
      </c>
      <c r="D455" s="73">
        <v>0</v>
      </c>
      <c r="E455" s="74">
        <v>12</v>
      </c>
      <c r="F455" s="74">
        <v>0</v>
      </c>
      <c r="G455" s="75">
        <v>0</v>
      </c>
    </row>
    <row r="456" spans="1:7" ht="31.5" x14ac:dyDescent="0.25">
      <c r="A456" s="70" t="s">
        <v>142</v>
      </c>
      <c r="B456" s="71" t="s">
        <v>451</v>
      </c>
      <c r="C456" s="72" t="s">
        <v>136</v>
      </c>
      <c r="D456" s="73">
        <v>705</v>
      </c>
      <c r="E456" s="74">
        <v>12</v>
      </c>
      <c r="F456" s="74">
        <v>0</v>
      </c>
      <c r="G456" s="75">
        <v>0</v>
      </c>
    </row>
    <row r="457" spans="1:7" ht="31.5" x14ac:dyDescent="0.25">
      <c r="A457" s="70" t="s">
        <v>452</v>
      </c>
      <c r="B457" s="71" t="s">
        <v>453</v>
      </c>
      <c r="C457" s="72" t="s">
        <v>128</v>
      </c>
      <c r="D457" s="73">
        <v>0</v>
      </c>
      <c r="E457" s="74">
        <v>10055.799999999999</v>
      </c>
      <c r="F457" s="74">
        <v>5044.2</v>
      </c>
      <c r="G457" s="75">
        <v>0.50162095507070548</v>
      </c>
    </row>
    <row r="458" spans="1:7" ht="111.75" customHeight="1" x14ac:dyDescent="0.25">
      <c r="A458" s="70" t="s">
        <v>454</v>
      </c>
      <c r="B458" s="71" t="s">
        <v>455</v>
      </c>
      <c r="C458" s="72" t="s">
        <v>128</v>
      </c>
      <c r="D458" s="73">
        <v>0</v>
      </c>
      <c r="E458" s="74">
        <v>10055.799999999999</v>
      </c>
      <c r="F458" s="74">
        <v>5044.2</v>
      </c>
      <c r="G458" s="75">
        <v>0.50162095507070548</v>
      </c>
    </row>
    <row r="459" spans="1:7" ht="31.5" x14ac:dyDescent="0.25">
      <c r="A459" s="70" t="s">
        <v>151</v>
      </c>
      <c r="B459" s="71" t="s">
        <v>455</v>
      </c>
      <c r="C459" s="72" t="s">
        <v>152</v>
      </c>
      <c r="D459" s="73">
        <v>0</v>
      </c>
      <c r="E459" s="74">
        <v>10055.799999999999</v>
      </c>
      <c r="F459" s="74">
        <v>5044.2</v>
      </c>
      <c r="G459" s="75">
        <v>0.50162095507070548</v>
      </c>
    </row>
    <row r="460" spans="1:7" x14ac:dyDescent="0.25">
      <c r="A460" s="70" t="s">
        <v>456</v>
      </c>
      <c r="B460" s="71" t="s">
        <v>455</v>
      </c>
      <c r="C460" s="72" t="s">
        <v>152</v>
      </c>
      <c r="D460" s="73">
        <v>1001</v>
      </c>
      <c r="E460" s="74">
        <v>10055.799999999999</v>
      </c>
      <c r="F460" s="74">
        <v>5044.2</v>
      </c>
      <c r="G460" s="75">
        <v>0.50162095507070548</v>
      </c>
    </row>
    <row r="461" spans="1:7" ht="47.25" x14ac:dyDescent="0.25">
      <c r="A461" s="70" t="s">
        <v>457</v>
      </c>
      <c r="B461" s="71" t="s">
        <v>458</v>
      </c>
      <c r="C461" s="72" t="s">
        <v>128</v>
      </c>
      <c r="D461" s="73">
        <v>0</v>
      </c>
      <c r="E461" s="74">
        <v>2040.3</v>
      </c>
      <c r="F461" s="74">
        <v>1000</v>
      </c>
      <c r="G461" s="75">
        <v>0.49012400137234724</v>
      </c>
    </row>
    <row r="462" spans="1:7" ht="78.75" x14ac:dyDescent="0.25">
      <c r="A462" s="70" t="s">
        <v>459</v>
      </c>
      <c r="B462" s="71" t="s">
        <v>460</v>
      </c>
      <c r="C462" s="72" t="s">
        <v>128</v>
      </c>
      <c r="D462" s="73">
        <v>0</v>
      </c>
      <c r="E462" s="74">
        <v>2037.3</v>
      </c>
      <c r="F462" s="74">
        <v>1000</v>
      </c>
      <c r="G462" s="75">
        <v>0.49084572718794484</v>
      </c>
    </row>
    <row r="463" spans="1:7" ht="31.5" x14ac:dyDescent="0.25">
      <c r="A463" s="70" t="s">
        <v>151</v>
      </c>
      <c r="B463" s="71" t="s">
        <v>460</v>
      </c>
      <c r="C463" s="72" t="s">
        <v>152</v>
      </c>
      <c r="D463" s="73">
        <v>0</v>
      </c>
      <c r="E463" s="74">
        <v>2037.3</v>
      </c>
      <c r="F463" s="74">
        <v>1000</v>
      </c>
      <c r="G463" s="75">
        <v>0.49084572718794484</v>
      </c>
    </row>
    <row r="464" spans="1:7" x14ac:dyDescent="0.25">
      <c r="A464" s="70" t="s">
        <v>301</v>
      </c>
      <c r="B464" s="71" t="s">
        <v>460</v>
      </c>
      <c r="C464" s="72" t="s">
        <v>152</v>
      </c>
      <c r="D464" s="73">
        <v>113</v>
      </c>
      <c r="E464" s="74">
        <v>2037.3</v>
      </c>
      <c r="F464" s="74">
        <v>1000</v>
      </c>
      <c r="G464" s="75">
        <v>0.49084572718794484</v>
      </c>
    </row>
    <row r="465" spans="1:7" ht="47.25" x14ac:dyDescent="0.25">
      <c r="A465" s="70" t="s">
        <v>461</v>
      </c>
      <c r="B465" s="71" t="s">
        <v>462</v>
      </c>
      <c r="C465" s="72" t="s">
        <v>128</v>
      </c>
      <c r="D465" s="73">
        <v>0</v>
      </c>
      <c r="E465" s="74">
        <v>3</v>
      </c>
      <c r="F465" s="74">
        <v>0</v>
      </c>
      <c r="G465" s="75">
        <v>0</v>
      </c>
    </row>
    <row r="466" spans="1:7" ht="31.5" x14ac:dyDescent="0.25">
      <c r="A466" s="70" t="s">
        <v>151</v>
      </c>
      <c r="B466" s="71" t="s">
        <v>462</v>
      </c>
      <c r="C466" s="72" t="s">
        <v>152</v>
      </c>
      <c r="D466" s="73">
        <v>0</v>
      </c>
      <c r="E466" s="74">
        <v>3</v>
      </c>
      <c r="F466" s="74">
        <v>0</v>
      </c>
      <c r="G466" s="75">
        <v>0</v>
      </c>
    </row>
    <row r="467" spans="1:7" x14ac:dyDescent="0.25">
      <c r="A467" s="70" t="s">
        <v>301</v>
      </c>
      <c r="B467" s="71" t="s">
        <v>462</v>
      </c>
      <c r="C467" s="72" t="s">
        <v>152</v>
      </c>
      <c r="D467" s="73">
        <v>113</v>
      </c>
      <c r="E467" s="74">
        <v>3</v>
      </c>
      <c r="F467" s="74">
        <v>0</v>
      </c>
      <c r="G467" s="75">
        <v>0</v>
      </c>
    </row>
    <row r="468" spans="1:7" x14ac:dyDescent="0.25">
      <c r="A468" s="70" t="s">
        <v>463</v>
      </c>
      <c r="B468" s="71" t="s">
        <v>464</v>
      </c>
      <c r="C468" s="72" t="s">
        <v>128</v>
      </c>
      <c r="D468" s="73">
        <v>0</v>
      </c>
      <c r="E468" s="74">
        <v>184.5</v>
      </c>
      <c r="F468" s="74">
        <v>0</v>
      </c>
      <c r="G468" s="75">
        <v>0</v>
      </c>
    </row>
    <row r="469" spans="1:7" ht="47.25" x14ac:dyDescent="0.25">
      <c r="A469" s="70" t="s">
        <v>465</v>
      </c>
      <c r="B469" s="71" t="s">
        <v>466</v>
      </c>
      <c r="C469" s="72" t="s">
        <v>128</v>
      </c>
      <c r="D469" s="73">
        <v>0</v>
      </c>
      <c r="E469" s="74">
        <v>184.5</v>
      </c>
      <c r="F469" s="74">
        <v>0</v>
      </c>
      <c r="G469" s="75">
        <v>0</v>
      </c>
    </row>
    <row r="470" spans="1:7" x14ac:dyDescent="0.25">
      <c r="A470" s="70" t="s">
        <v>145</v>
      </c>
      <c r="B470" s="71" t="s">
        <v>466</v>
      </c>
      <c r="C470" s="72" t="s">
        <v>146</v>
      </c>
      <c r="D470" s="73">
        <v>0</v>
      </c>
      <c r="E470" s="74">
        <v>184.5</v>
      </c>
      <c r="F470" s="74">
        <v>0</v>
      </c>
      <c r="G470" s="75">
        <v>0</v>
      </c>
    </row>
    <row r="471" spans="1:7" x14ac:dyDescent="0.25">
      <c r="A471" s="70" t="s">
        <v>301</v>
      </c>
      <c r="B471" s="71" t="s">
        <v>466</v>
      </c>
      <c r="C471" s="72" t="s">
        <v>146</v>
      </c>
      <c r="D471" s="73">
        <v>113</v>
      </c>
      <c r="E471" s="74">
        <v>184.5</v>
      </c>
      <c r="F471" s="74">
        <v>0</v>
      </c>
      <c r="G471" s="75">
        <v>0</v>
      </c>
    </row>
    <row r="472" spans="1:7" ht="31.5" x14ac:dyDescent="0.25">
      <c r="A472" s="70" t="s">
        <v>467</v>
      </c>
      <c r="B472" s="71" t="s">
        <v>468</v>
      </c>
      <c r="C472" s="72" t="s">
        <v>128</v>
      </c>
      <c r="D472" s="73">
        <v>0</v>
      </c>
      <c r="E472" s="74">
        <v>73240.2</v>
      </c>
      <c r="F472" s="74">
        <v>33502.9</v>
      </c>
      <c r="G472" s="75">
        <v>0.4574386743892016</v>
      </c>
    </row>
    <row r="473" spans="1:7" ht="31.5" x14ac:dyDescent="0.25">
      <c r="A473" s="70" t="s">
        <v>215</v>
      </c>
      <c r="B473" s="71" t="s">
        <v>469</v>
      </c>
      <c r="C473" s="72" t="s">
        <v>128</v>
      </c>
      <c r="D473" s="73">
        <v>0</v>
      </c>
      <c r="E473" s="74">
        <v>73240.2</v>
      </c>
      <c r="F473" s="74">
        <v>33502.9</v>
      </c>
      <c r="G473" s="75">
        <v>0.4574386743892016</v>
      </c>
    </row>
    <row r="474" spans="1:7" ht="78.75" x14ac:dyDescent="0.25">
      <c r="A474" s="70" t="s">
        <v>149</v>
      </c>
      <c r="B474" s="71" t="s">
        <v>469</v>
      </c>
      <c r="C474" s="72" t="s">
        <v>150</v>
      </c>
      <c r="D474" s="73">
        <v>0</v>
      </c>
      <c r="E474" s="74">
        <v>70012.600000000006</v>
      </c>
      <c r="F474" s="74">
        <v>32339.3</v>
      </c>
      <c r="G474" s="75">
        <v>0.46190685676578214</v>
      </c>
    </row>
    <row r="475" spans="1:7" ht="63" x14ac:dyDescent="0.25">
      <c r="A475" s="70" t="s">
        <v>470</v>
      </c>
      <c r="B475" s="71" t="s">
        <v>469</v>
      </c>
      <c r="C475" s="72" t="s">
        <v>150</v>
      </c>
      <c r="D475" s="73">
        <v>104</v>
      </c>
      <c r="E475" s="74">
        <v>70012.600000000006</v>
      </c>
      <c r="F475" s="74">
        <v>32339.3</v>
      </c>
      <c r="G475" s="75">
        <v>0.46190685676578214</v>
      </c>
    </row>
    <row r="476" spans="1:7" ht="31.5" x14ac:dyDescent="0.25">
      <c r="A476" s="70" t="s">
        <v>135</v>
      </c>
      <c r="B476" s="71" t="s">
        <v>469</v>
      </c>
      <c r="C476" s="72" t="s">
        <v>136</v>
      </c>
      <c r="D476" s="73">
        <v>0</v>
      </c>
      <c r="E476" s="74">
        <v>3070</v>
      </c>
      <c r="F476" s="74">
        <v>1133.5999999999999</v>
      </c>
      <c r="G476" s="75">
        <v>0.36925081433224755</v>
      </c>
    </row>
    <row r="477" spans="1:7" ht="63" x14ac:dyDescent="0.25">
      <c r="A477" s="70" t="s">
        <v>470</v>
      </c>
      <c r="B477" s="71" t="s">
        <v>469</v>
      </c>
      <c r="C477" s="72" t="s">
        <v>136</v>
      </c>
      <c r="D477" s="73">
        <v>104</v>
      </c>
      <c r="E477" s="74">
        <v>3070</v>
      </c>
      <c r="F477" s="74">
        <v>1133.5999999999999</v>
      </c>
      <c r="G477" s="75">
        <v>0.36925081433224755</v>
      </c>
    </row>
    <row r="478" spans="1:7" ht="31.5" x14ac:dyDescent="0.25">
      <c r="A478" s="70" t="s">
        <v>151</v>
      </c>
      <c r="B478" s="71" t="s">
        <v>469</v>
      </c>
      <c r="C478" s="72" t="s">
        <v>152</v>
      </c>
      <c r="D478" s="73">
        <v>0</v>
      </c>
      <c r="E478" s="74">
        <v>25</v>
      </c>
      <c r="F478" s="74">
        <v>0</v>
      </c>
      <c r="G478" s="75">
        <v>0</v>
      </c>
    </row>
    <row r="479" spans="1:7" ht="63" x14ac:dyDescent="0.25">
      <c r="A479" s="70" t="s">
        <v>470</v>
      </c>
      <c r="B479" s="71" t="s">
        <v>469</v>
      </c>
      <c r="C479" s="72" t="s">
        <v>152</v>
      </c>
      <c r="D479" s="73">
        <v>104</v>
      </c>
      <c r="E479" s="74">
        <v>25</v>
      </c>
      <c r="F479" s="74">
        <v>0</v>
      </c>
      <c r="G479" s="75">
        <v>0</v>
      </c>
    </row>
    <row r="480" spans="1:7" x14ac:dyDescent="0.25">
      <c r="A480" s="70" t="s">
        <v>145</v>
      </c>
      <c r="B480" s="71" t="s">
        <v>469</v>
      </c>
      <c r="C480" s="72" t="s">
        <v>146</v>
      </c>
      <c r="D480" s="73">
        <v>0</v>
      </c>
      <c r="E480" s="74">
        <v>132.6</v>
      </c>
      <c r="F480" s="74">
        <v>30</v>
      </c>
      <c r="G480" s="75">
        <v>0.22624434389140272</v>
      </c>
    </row>
    <row r="481" spans="1:7" ht="63" x14ac:dyDescent="0.25">
      <c r="A481" s="70" t="s">
        <v>470</v>
      </c>
      <c r="B481" s="71" t="s">
        <v>469</v>
      </c>
      <c r="C481" s="72" t="s">
        <v>146</v>
      </c>
      <c r="D481" s="73">
        <v>104</v>
      </c>
      <c r="E481" s="74">
        <v>132.6</v>
      </c>
      <c r="F481" s="74">
        <v>30</v>
      </c>
      <c r="G481" s="75">
        <v>0.22624434389140272</v>
      </c>
    </row>
    <row r="482" spans="1:7" ht="31.5" x14ac:dyDescent="0.25">
      <c r="A482" s="70" t="s">
        <v>471</v>
      </c>
      <c r="B482" s="71" t="s">
        <v>472</v>
      </c>
      <c r="C482" s="72" t="s">
        <v>128</v>
      </c>
      <c r="D482" s="73">
        <v>0</v>
      </c>
      <c r="E482" s="74">
        <v>5380.5</v>
      </c>
      <c r="F482" s="74">
        <v>2627.5</v>
      </c>
      <c r="G482" s="75">
        <v>0.48833751510082707</v>
      </c>
    </row>
    <row r="483" spans="1:7" ht="31.5" x14ac:dyDescent="0.25">
      <c r="A483" s="70" t="s">
        <v>215</v>
      </c>
      <c r="B483" s="71" t="s">
        <v>473</v>
      </c>
      <c r="C483" s="72" t="s">
        <v>128</v>
      </c>
      <c r="D483" s="73">
        <v>0</v>
      </c>
      <c r="E483" s="74">
        <v>5380.5</v>
      </c>
      <c r="F483" s="74">
        <v>2627.5</v>
      </c>
      <c r="G483" s="75">
        <v>0.48833751510082707</v>
      </c>
    </row>
    <row r="484" spans="1:7" ht="78.75" x14ac:dyDescent="0.25">
      <c r="A484" s="70" t="s">
        <v>149</v>
      </c>
      <c r="B484" s="71" t="s">
        <v>473</v>
      </c>
      <c r="C484" s="72" t="s">
        <v>150</v>
      </c>
      <c r="D484" s="73">
        <v>0</v>
      </c>
      <c r="E484" s="74">
        <v>5380.5</v>
      </c>
      <c r="F484" s="74">
        <v>2627.5</v>
      </c>
      <c r="G484" s="75">
        <v>0.48833751510082707</v>
      </c>
    </row>
    <row r="485" spans="1:7" ht="47.25" x14ac:dyDescent="0.25">
      <c r="A485" s="70" t="s">
        <v>474</v>
      </c>
      <c r="B485" s="71" t="s">
        <v>473</v>
      </c>
      <c r="C485" s="72" t="s">
        <v>150</v>
      </c>
      <c r="D485" s="73">
        <v>102</v>
      </c>
      <c r="E485" s="74">
        <v>5380.5</v>
      </c>
      <c r="F485" s="74">
        <v>2627.5</v>
      </c>
      <c r="G485" s="75">
        <v>0.48833751510082707</v>
      </c>
    </row>
    <row r="486" spans="1:7" ht="31.5" x14ac:dyDescent="0.25">
      <c r="A486" s="70" t="s">
        <v>475</v>
      </c>
      <c r="B486" s="71" t="s">
        <v>476</v>
      </c>
      <c r="C486" s="72" t="s">
        <v>128</v>
      </c>
      <c r="D486" s="73">
        <v>0</v>
      </c>
      <c r="E486" s="74">
        <v>6596</v>
      </c>
      <c r="F486" s="74">
        <v>2773</v>
      </c>
      <c r="G486" s="75">
        <v>0.42040630685263797</v>
      </c>
    </row>
    <row r="487" spans="1:7" ht="63" x14ac:dyDescent="0.25">
      <c r="A487" s="70" t="s">
        <v>477</v>
      </c>
      <c r="B487" s="71" t="s">
        <v>478</v>
      </c>
      <c r="C487" s="72" t="s">
        <v>128</v>
      </c>
      <c r="D487" s="73">
        <v>0</v>
      </c>
      <c r="E487" s="74">
        <v>6.7</v>
      </c>
      <c r="F487" s="74">
        <v>6.7</v>
      </c>
      <c r="G487" s="75">
        <v>1</v>
      </c>
    </row>
    <row r="488" spans="1:7" ht="31.5" x14ac:dyDescent="0.25">
      <c r="A488" s="70" t="s">
        <v>135</v>
      </c>
      <c r="B488" s="71" t="s">
        <v>478</v>
      </c>
      <c r="C488" s="72" t="s">
        <v>136</v>
      </c>
      <c r="D488" s="73">
        <v>0</v>
      </c>
      <c r="E488" s="74">
        <v>6.7</v>
      </c>
      <c r="F488" s="74">
        <v>6.7</v>
      </c>
      <c r="G488" s="75">
        <v>1</v>
      </c>
    </row>
    <row r="489" spans="1:7" x14ac:dyDescent="0.25">
      <c r="A489" s="70" t="s">
        <v>479</v>
      </c>
      <c r="B489" s="71" t="s">
        <v>478</v>
      </c>
      <c r="C489" s="72" t="s">
        <v>136</v>
      </c>
      <c r="D489" s="73">
        <v>105</v>
      </c>
      <c r="E489" s="74">
        <v>6.7</v>
      </c>
      <c r="F489" s="74">
        <v>6.7</v>
      </c>
      <c r="G489" s="75">
        <v>1</v>
      </c>
    </row>
    <row r="490" spans="1:7" ht="111.75" customHeight="1" x14ac:dyDescent="0.25">
      <c r="A490" s="70" t="s">
        <v>480</v>
      </c>
      <c r="B490" s="71" t="s">
        <v>481</v>
      </c>
      <c r="C490" s="72" t="s">
        <v>128</v>
      </c>
      <c r="D490" s="73">
        <v>0</v>
      </c>
      <c r="E490" s="74">
        <v>0.7</v>
      </c>
      <c r="F490" s="74">
        <v>0</v>
      </c>
      <c r="G490" s="75">
        <v>0</v>
      </c>
    </row>
    <row r="491" spans="1:7" ht="31.5" x14ac:dyDescent="0.25">
      <c r="A491" s="70" t="s">
        <v>135</v>
      </c>
      <c r="B491" s="71" t="s">
        <v>481</v>
      </c>
      <c r="C491" s="72" t="s">
        <v>136</v>
      </c>
      <c r="D491" s="73">
        <v>0</v>
      </c>
      <c r="E491" s="74">
        <v>0.7</v>
      </c>
      <c r="F491" s="74">
        <v>0</v>
      </c>
      <c r="G491" s="75">
        <v>0</v>
      </c>
    </row>
    <row r="492" spans="1:7" ht="63" x14ac:dyDescent="0.25">
      <c r="A492" s="70" t="s">
        <v>470</v>
      </c>
      <c r="B492" s="71" t="s">
        <v>481</v>
      </c>
      <c r="C492" s="72" t="s">
        <v>136</v>
      </c>
      <c r="D492" s="73">
        <v>104</v>
      </c>
      <c r="E492" s="74">
        <v>0.7</v>
      </c>
      <c r="F492" s="74">
        <v>0</v>
      </c>
      <c r="G492" s="75">
        <v>0</v>
      </c>
    </row>
    <row r="493" spans="1:7" ht="31.5" x14ac:dyDescent="0.25">
      <c r="A493" s="70" t="s">
        <v>482</v>
      </c>
      <c r="B493" s="71" t="s">
        <v>483</v>
      </c>
      <c r="C493" s="72" t="s">
        <v>128</v>
      </c>
      <c r="D493" s="73">
        <v>0</v>
      </c>
      <c r="E493" s="74">
        <v>1114.8</v>
      </c>
      <c r="F493" s="74">
        <v>371.6</v>
      </c>
      <c r="G493" s="75">
        <v>0.33333333333333337</v>
      </c>
    </row>
    <row r="494" spans="1:7" ht="78.75" x14ac:dyDescent="0.25">
      <c r="A494" s="70" t="s">
        <v>149</v>
      </c>
      <c r="B494" s="71" t="s">
        <v>483</v>
      </c>
      <c r="C494" s="72" t="s">
        <v>150</v>
      </c>
      <c r="D494" s="73">
        <v>0</v>
      </c>
      <c r="E494" s="74">
        <v>1045.5999999999999</v>
      </c>
      <c r="F494" s="74">
        <v>338.2</v>
      </c>
      <c r="G494" s="75">
        <v>0.32345065034429993</v>
      </c>
    </row>
    <row r="495" spans="1:7" ht="63" x14ac:dyDescent="0.25">
      <c r="A495" s="70" t="s">
        <v>470</v>
      </c>
      <c r="B495" s="71" t="s">
        <v>483</v>
      </c>
      <c r="C495" s="72" t="s">
        <v>150</v>
      </c>
      <c r="D495" s="73">
        <v>104</v>
      </c>
      <c r="E495" s="74">
        <v>1045.5999999999999</v>
      </c>
      <c r="F495" s="74">
        <v>338.2</v>
      </c>
      <c r="G495" s="75">
        <v>0.32345065034429993</v>
      </c>
    </row>
    <row r="496" spans="1:7" ht="31.5" x14ac:dyDescent="0.25">
      <c r="A496" s="70" t="s">
        <v>135</v>
      </c>
      <c r="B496" s="71" t="s">
        <v>483</v>
      </c>
      <c r="C496" s="72" t="s">
        <v>136</v>
      </c>
      <c r="D496" s="73">
        <v>0</v>
      </c>
      <c r="E496" s="74">
        <v>69.2</v>
      </c>
      <c r="F496" s="74">
        <v>33.4</v>
      </c>
      <c r="G496" s="75">
        <v>0.48265895953757221</v>
      </c>
    </row>
    <row r="497" spans="1:7" ht="63" x14ac:dyDescent="0.25">
      <c r="A497" s="70" t="s">
        <v>470</v>
      </c>
      <c r="B497" s="71" t="s">
        <v>483</v>
      </c>
      <c r="C497" s="72" t="s">
        <v>136</v>
      </c>
      <c r="D497" s="73">
        <v>104</v>
      </c>
      <c r="E497" s="74">
        <v>64.2</v>
      </c>
      <c r="F497" s="74">
        <v>33</v>
      </c>
      <c r="G497" s="75">
        <v>0.51401869158878499</v>
      </c>
    </row>
    <row r="498" spans="1:7" ht="31.5" x14ac:dyDescent="0.25">
      <c r="A498" s="70" t="s">
        <v>142</v>
      </c>
      <c r="B498" s="71" t="s">
        <v>483</v>
      </c>
      <c r="C498" s="72" t="s">
        <v>136</v>
      </c>
      <c r="D498" s="73">
        <v>705</v>
      </c>
      <c r="E498" s="74">
        <v>5</v>
      </c>
      <c r="F498" s="74">
        <v>0.4</v>
      </c>
      <c r="G498" s="75">
        <v>0.08</v>
      </c>
    </row>
    <row r="499" spans="1:7" ht="65.25" customHeight="1" x14ac:dyDescent="0.25">
      <c r="A499" s="70" t="s">
        <v>484</v>
      </c>
      <c r="B499" s="71" t="s">
        <v>485</v>
      </c>
      <c r="C499" s="72" t="s">
        <v>128</v>
      </c>
      <c r="D499" s="73">
        <v>0</v>
      </c>
      <c r="E499" s="74">
        <v>2160.3000000000002</v>
      </c>
      <c r="F499" s="74">
        <v>932.6</v>
      </c>
      <c r="G499" s="75">
        <v>0.43169930102300602</v>
      </c>
    </row>
    <row r="500" spans="1:7" ht="78.75" x14ac:dyDescent="0.25">
      <c r="A500" s="70" t="s">
        <v>149</v>
      </c>
      <c r="B500" s="71" t="s">
        <v>485</v>
      </c>
      <c r="C500" s="72" t="s">
        <v>150</v>
      </c>
      <c r="D500" s="73">
        <v>0</v>
      </c>
      <c r="E500" s="74">
        <v>1971</v>
      </c>
      <c r="F500" s="74">
        <v>881.1</v>
      </c>
      <c r="G500" s="75">
        <v>0.44703196347031965</v>
      </c>
    </row>
    <row r="501" spans="1:7" ht="63" x14ac:dyDescent="0.25">
      <c r="A501" s="70" t="s">
        <v>470</v>
      </c>
      <c r="B501" s="71" t="s">
        <v>485</v>
      </c>
      <c r="C501" s="72" t="s">
        <v>150</v>
      </c>
      <c r="D501" s="73">
        <v>104</v>
      </c>
      <c r="E501" s="74">
        <v>1971</v>
      </c>
      <c r="F501" s="74">
        <v>881.1</v>
      </c>
      <c r="G501" s="75">
        <v>0.44703196347031965</v>
      </c>
    </row>
    <row r="502" spans="1:7" ht="31.5" x14ac:dyDescent="0.25">
      <c r="A502" s="70" t="s">
        <v>135</v>
      </c>
      <c r="B502" s="71" t="s">
        <v>485</v>
      </c>
      <c r="C502" s="72" t="s">
        <v>136</v>
      </c>
      <c r="D502" s="73">
        <v>0</v>
      </c>
      <c r="E502" s="74">
        <v>189.3</v>
      </c>
      <c r="F502" s="74">
        <v>51.5</v>
      </c>
      <c r="G502" s="75">
        <v>0.2720549392498679</v>
      </c>
    </row>
    <row r="503" spans="1:7" ht="63" x14ac:dyDescent="0.25">
      <c r="A503" s="70" t="s">
        <v>470</v>
      </c>
      <c r="B503" s="71" t="s">
        <v>485</v>
      </c>
      <c r="C503" s="72" t="s">
        <v>136</v>
      </c>
      <c r="D503" s="73">
        <v>104</v>
      </c>
      <c r="E503" s="74">
        <v>189.3</v>
      </c>
      <c r="F503" s="74">
        <v>51.5</v>
      </c>
      <c r="G503" s="75">
        <v>0.2720549392498679</v>
      </c>
    </row>
    <row r="504" spans="1:7" ht="78.75" x14ac:dyDescent="0.25">
      <c r="A504" s="70" t="s">
        <v>486</v>
      </c>
      <c r="B504" s="71" t="s">
        <v>487</v>
      </c>
      <c r="C504" s="72" t="s">
        <v>128</v>
      </c>
      <c r="D504" s="73">
        <v>0</v>
      </c>
      <c r="E504" s="74">
        <v>2194.9</v>
      </c>
      <c r="F504" s="74">
        <v>1000.3</v>
      </c>
      <c r="G504" s="75">
        <v>0.45573830242835661</v>
      </c>
    </row>
    <row r="505" spans="1:7" ht="78.75" x14ac:dyDescent="0.25">
      <c r="A505" s="70" t="s">
        <v>149</v>
      </c>
      <c r="B505" s="71" t="s">
        <v>487</v>
      </c>
      <c r="C505" s="72" t="s">
        <v>150</v>
      </c>
      <c r="D505" s="73">
        <v>0</v>
      </c>
      <c r="E505" s="74">
        <v>2046</v>
      </c>
      <c r="F505" s="74">
        <v>983.3</v>
      </c>
      <c r="G505" s="75">
        <v>0.48059628543499511</v>
      </c>
    </row>
    <row r="506" spans="1:7" ht="63" x14ac:dyDescent="0.25">
      <c r="A506" s="70" t="s">
        <v>470</v>
      </c>
      <c r="B506" s="71" t="s">
        <v>487</v>
      </c>
      <c r="C506" s="72" t="s">
        <v>150</v>
      </c>
      <c r="D506" s="73">
        <v>104</v>
      </c>
      <c r="E506" s="74">
        <v>2046</v>
      </c>
      <c r="F506" s="74">
        <v>983.3</v>
      </c>
      <c r="G506" s="75">
        <v>0.48059628543499511</v>
      </c>
    </row>
    <row r="507" spans="1:7" ht="31.5" x14ac:dyDescent="0.25">
      <c r="A507" s="70" t="s">
        <v>135</v>
      </c>
      <c r="B507" s="71" t="s">
        <v>487</v>
      </c>
      <c r="C507" s="72" t="s">
        <v>136</v>
      </c>
      <c r="D507" s="73">
        <v>0</v>
      </c>
      <c r="E507" s="74">
        <v>148.9</v>
      </c>
      <c r="F507" s="74">
        <v>17</v>
      </c>
      <c r="G507" s="75">
        <v>0.11417058428475486</v>
      </c>
    </row>
    <row r="508" spans="1:7" ht="63" x14ac:dyDescent="0.25">
      <c r="A508" s="70" t="s">
        <v>470</v>
      </c>
      <c r="B508" s="71" t="s">
        <v>487</v>
      </c>
      <c r="C508" s="72" t="s">
        <v>136</v>
      </c>
      <c r="D508" s="73">
        <v>104</v>
      </c>
      <c r="E508" s="74">
        <v>148.9</v>
      </c>
      <c r="F508" s="74">
        <v>17</v>
      </c>
      <c r="G508" s="75">
        <v>0.11417058428475486</v>
      </c>
    </row>
    <row r="509" spans="1:7" ht="63" x14ac:dyDescent="0.25">
      <c r="A509" s="70" t="s">
        <v>488</v>
      </c>
      <c r="B509" s="71" t="s">
        <v>489</v>
      </c>
      <c r="C509" s="72" t="s">
        <v>128</v>
      </c>
      <c r="D509" s="73">
        <v>0</v>
      </c>
      <c r="E509" s="74">
        <v>1118.5999999999999</v>
      </c>
      <c r="F509" s="74">
        <v>461.8</v>
      </c>
      <c r="G509" s="75">
        <v>0.41283747541569826</v>
      </c>
    </row>
    <row r="510" spans="1:7" ht="78.75" x14ac:dyDescent="0.25">
      <c r="A510" s="70" t="s">
        <v>149</v>
      </c>
      <c r="B510" s="71" t="s">
        <v>489</v>
      </c>
      <c r="C510" s="72" t="s">
        <v>150</v>
      </c>
      <c r="D510" s="73">
        <v>0</v>
      </c>
      <c r="E510" s="74">
        <v>1045.9000000000001</v>
      </c>
      <c r="F510" s="74">
        <v>461.8</v>
      </c>
      <c r="G510" s="75">
        <v>0.44153360741944736</v>
      </c>
    </row>
    <row r="511" spans="1:7" ht="63" x14ac:dyDescent="0.25">
      <c r="A511" s="70" t="s">
        <v>470</v>
      </c>
      <c r="B511" s="71" t="s">
        <v>489</v>
      </c>
      <c r="C511" s="72" t="s">
        <v>150</v>
      </c>
      <c r="D511" s="73">
        <v>104</v>
      </c>
      <c r="E511" s="74">
        <v>1045.9000000000001</v>
      </c>
      <c r="F511" s="74">
        <v>461.8</v>
      </c>
      <c r="G511" s="75">
        <v>0.44153360741944736</v>
      </c>
    </row>
    <row r="512" spans="1:7" ht="31.5" x14ac:dyDescent="0.25">
      <c r="A512" s="70" t="s">
        <v>135</v>
      </c>
      <c r="B512" s="71" t="s">
        <v>489</v>
      </c>
      <c r="C512" s="72" t="s">
        <v>136</v>
      </c>
      <c r="D512" s="73">
        <v>0</v>
      </c>
      <c r="E512" s="74">
        <v>72.7</v>
      </c>
      <c r="F512" s="74">
        <v>0</v>
      </c>
      <c r="G512" s="75">
        <v>0</v>
      </c>
    </row>
    <row r="513" spans="1:7" ht="63" x14ac:dyDescent="0.25">
      <c r="A513" s="70" t="s">
        <v>470</v>
      </c>
      <c r="B513" s="71" t="s">
        <v>489</v>
      </c>
      <c r="C513" s="72" t="s">
        <v>136</v>
      </c>
      <c r="D513" s="73">
        <v>104</v>
      </c>
      <c r="E513" s="74">
        <v>72.7</v>
      </c>
      <c r="F513" s="74">
        <v>0</v>
      </c>
      <c r="G513" s="75">
        <v>0</v>
      </c>
    </row>
    <row r="514" spans="1:7" x14ac:dyDescent="0.25">
      <c r="A514" s="70" t="s">
        <v>490</v>
      </c>
      <c r="B514" s="71" t="s">
        <v>491</v>
      </c>
      <c r="C514" s="72" t="s">
        <v>128</v>
      </c>
      <c r="D514" s="73">
        <v>0</v>
      </c>
      <c r="E514" s="74">
        <v>10</v>
      </c>
      <c r="F514" s="74">
        <v>0</v>
      </c>
      <c r="G514" s="75">
        <v>0</v>
      </c>
    </row>
    <row r="515" spans="1:7" ht="47.25" x14ac:dyDescent="0.25">
      <c r="A515" s="70" t="s">
        <v>492</v>
      </c>
      <c r="B515" s="71" t="s">
        <v>493</v>
      </c>
      <c r="C515" s="72" t="s">
        <v>128</v>
      </c>
      <c r="D515" s="73">
        <v>0</v>
      </c>
      <c r="E515" s="74">
        <v>10</v>
      </c>
      <c r="F515" s="74">
        <v>0</v>
      </c>
      <c r="G515" s="75">
        <v>0</v>
      </c>
    </row>
    <row r="516" spans="1:7" ht="20.25" customHeight="1" x14ac:dyDescent="0.25">
      <c r="A516" s="70" t="s">
        <v>494</v>
      </c>
      <c r="B516" s="71" t="s">
        <v>495</v>
      </c>
      <c r="C516" s="72" t="s">
        <v>128</v>
      </c>
      <c r="D516" s="73">
        <v>0</v>
      </c>
      <c r="E516" s="74">
        <v>10</v>
      </c>
      <c r="F516" s="74">
        <v>0</v>
      </c>
      <c r="G516" s="75">
        <v>0</v>
      </c>
    </row>
    <row r="517" spans="1:7" ht="31.5" x14ac:dyDescent="0.25">
      <c r="A517" s="70" t="s">
        <v>135</v>
      </c>
      <c r="B517" s="71" t="s">
        <v>495</v>
      </c>
      <c r="C517" s="72" t="s">
        <v>136</v>
      </c>
      <c r="D517" s="73">
        <v>0</v>
      </c>
      <c r="E517" s="74">
        <v>10</v>
      </c>
      <c r="F517" s="74">
        <v>0</v>
      </c>
      <c r="G517" s="75">
        <v>0</v>
      </c>
    </row>
    <row r="518" spans="1:7" x14ac:dyDescent="0.25">
      <c r="A518" s="70" t="s">
        <v>301</v>
      </c>
      <c r="B518" s="71" t="s">
        <v>495</v>
      </c>
      <c r="C518" s="72" t="s">
        <v>136</v>
      </c>
      <c r="D518" s="73">
        <v>113</v>
      </c>
      <c r="E518" s="74">
        <v>10</v>
      </c>
      <c r="F518" s="74">
        <v>0</v>
      </c>
      <c r="G518" s="75">
        <v>0</v>
      </c>
    </row>
    <row r="519" spans="1:7" ht="47.25" x14ac:dyDescent="0.25">
      <c r="A519" s="64" t="s">
        <v>496</v>
      </c>
      <c r="B519" s="65" t="s">
        <v>497</v>
      </c>
      <c r="C519" s="66" t="s">
        <v>128</v>
      </c>
      <c r="D519" s="67">
        <v>0</v>
      </c>
      <c r="E519" s="68">
        <v>53691.8</v>
      </c>
      <c r="F519" s="68">
        <v>13271.9</v>
      </c>
      <c r="G519" s="69">
        <v>0.24718672124979976</v>
      </c>
    </row>
    <row r="520" spans="1:7" ht="47.25" x14ac:dyDescent="0.25">
      <c r="A520" s="70" t="s">
        <v>498</v>
      </c>
      <c r="B520" s="71" t="s">
        <v>499</v>
      </c>
      <c r="C520" s="72" t="s">
        <v>128</v>
      </c>
      <c r="D520" s="73">
        <v>0</v>
      </c>
      <c r="E520" s="74">
        <v>38646.800000000003</v>
      </c>
      <c r="F520" s="74">
        <v>8360.7000000000007</v>
      </c>
      <c r="G520" s="75">
        <v>0.21633615202293593</v>
      </c>
    </row>
    <row r="521" spans="1:7" ht="47.25" x14ac:dyDescent="0.25">
      <c r="A521" s="70" t="s">
        <v>500</v>
      </c>
      <c r="B521" s="71" t="s">
        <v>501</v>
      </c>
      <c r="C521" s="72" t="s">
        <v>128</v>
      </c>
      <c r="D521" s="73">
        <v>0</v>
      </c>
      <c r="E521" s="74">
        <v>38646.800000000003</v>
      </c>
      <c r="F521" s="74">
        <v>8360.7000000000007</v>
      </c>
      <c r="G521" s="75">
        <v>0.21633615202293593</v>
      </c>
    </row>
    <row r="522" spans="1:7" ht="63" x14ac:dyDescent="0.25">
      <c r="A522" s="70" t="s">
        <v>502</v>
      </c>
      <c r="B522" s="71" t="s">
        <v>503</v>
      </c>
      <c r="C522" s="72" t="s">
        <v>128</v>
      </c>
      <c r="D522" s="73">
        <v>0</v>
      </c>
      <c r="E522" s="74">
        <v>37.4</v>
      </c>
      <c r="F522" s="74">
        <v>0</v>
      </c>
      <c r="G522" s="75">
        <v>0</v>
      </c>
    </row>
    <row r="523" spans="1:7" ht="31.5" x14ac:dyDescent="0.25">
      <c r="A523" s="70" t="s">
        <v>135</v>
      </c>
      <c r="B523" s="71" t="s">
        <v>503</v>
      </c>
      <c r="C523" s="72" t="s">
        <v>136</v>
      </c>
      <c r="D523" s="73">
        <v>0</v>
      </c>
      <c r="E523" s="74">
        <v>37.4</v>
      </c>
      <c r="F523" s="74">
        <v>0</v>
      </c>
      <c r="G523" s="75">
        <v>0</v>
      </c>
    </row>
    <row r="524" spans="1:7" x14ac:dyDescent="0.25">
      <c r="A524" s="70" t="s">
        <v>207</v>
      </c>
      <c r="B524" s="71" t="s">
        <v>503</v>
      </c>
      <c r="C524" s="72" t="s">
        <v>136</v>
      </c>
      <c r="D524" s="73">
        <v>709</v>
      </c>
      <c r="E524" s="74">
        <v>37.4</v>
      </c>
      <c r="F524" s="74">
        <v>0</v>
      </c>
      <c r="G524" s="75">
        <v>0</v>
      </c>
    </row>
    <row r="525" spans="1:7" ht="31.5" x14ac:dyDescent="0.25">
      <c r="A525" s="70" t="s">
        <v>504</v>
      </c>
      <c r="B525" s="71" t="s">
        <v>505</v>
      </c>
      <c r="C525" s="72" t="s">
        <v>128</v>
      </c>
      <c r="D525" s="73">
        <v>0</v>
      </c>
      <c r="E525" s="74">
        <v>18925.099999999999</v>
      </c>
      <c r="F525" s="74">
        <v>156</v>
      </c>
      <c r="G525" s="75">
        <v>8.2430211729396415E-3</v>
      </c>
    </row>
    <row r="526" spans="1:7" ht="31.5" x14ac:dyDescent="0.25">
      <c r="A526" s="70" t="s">
        <v>135</v>
      </c>
      <c r="B526" s="71" t="s">
        <v>505</v>
      </c>
      <c r="C526" s="72" t="s">
        <v>136</v>
      </c>
      <c r="D526" s="73">
        <v>0</v>
      </c>
      <c r="E526" s="74">
        <v>18925.099999999999</v>
      </c>
      <c r="F526" s="74">
        <v>156</v>
      </c>
      <c r="G526" s="75">
        <v>8.2430211729396415E-3</v>
      </c>
    </row>
    <row r="527" spans="1:7" x14ac:dyDescent="0.25">
      <c r="A527" s="70" t="s">
        <v>506</v>
      </c>
      <c r="B527" s="71" t="s">
        <v>505</v>
      </c>
      <c r="C527" s="72" t="s">
        <v>136</v>
      </c>
      <c r="D527" s="73">
        <v>409</v>
      </c>
      <c r="E527" s="74">
        <v>18925.099999999999</v>
      </c>
      <c r="F527" s="74">
        <v>156</v>
      </c>
      <c r="G527" s="75">
        <v>8.2430211729396415E-3</v>
      </c>
    </row>
    <row r="528" spans="1:7" ht="94.5" x14ac:dyDescent="0.25">
      <c r="A528" s="70" t="s">
        <v>507</v>
      </c>
      <c r="B528" s="71" t="s">
        <v>508</v>
      </c>
      <c r="C528" s="72" t="s">
        <v>128</v>
      </c>
      <c r="D528" s="73">
        <v>0</v>
      </c>
      <c r="E528" s="74">
        <v>17384.3</v>
      </c>
      <c r="F528" s="74">
        <v>8201.6</v>
      </c>
      <c r="G528" s="75">
        <v>0.47178201020460997</v>
      </c>
    </row>
    <row r="529" spans="1:7" x14ac:dyDescent="0.25">
      <c r="A529" s="70" t="s">
        <v>323</v>
      </c>
      <c r="B529" s="71" t="s">
        <v>508</v>
      </c>
      <c r="C529" s="72" t="s">
        <v>324</v>
      </c>
      <c r="D529" s="73">
        <v>0</v>
      </c>
      <c r="E529" s="74">
        <v>17384.3</v>
      </c>
      <c r="F529" s="74">
        <v>8201.6</v>
      </c>
      <c r="G529" s="75">
        <v>0.47178201020460997</v>
      </c>
    </row>
    <row r="530" spans="1:7" x14ac:dyDescent="0.25">
      <c r="A530" s="70" t="s">
        <v>506</v>
      </c>
      <c r="B530" s="71" t="s">
        <v>508</v>
      </c>
      <c r="C530" s="72" t="s">
        <v>324</v>
      </c>
      <c r="D530" s="73">
        <v>409</v>
      </c>
      <c r="E530" s="74">
        <v>17384.3</v>
      </c>
      <c r="F530" s="74">
        <v>8201.6</v>
      </c>
      <c r="G530" s="75">
        <v>0.47178201020460997</v>
      </c>
    </row>
    <row r="531" spans="1:7" ht="63" x14ac:dyDescent="0.25">
      <c r="A531" s="70" t="s">
        <v>509</v>
      </c>
      <c r="B531" s="71" t="s">
        <v>510</v>
      </c>
      <c r="C531" s="72" t="s">
        <v>128</v>
      </c>
      <c r="D531" s="73">
        <v>0</v>
      </c>
      <c r="E531" s="74">
        <v>100</v>
      </c>
      <c r="F531" s="74">
        <v>3.1</v>
      </c>
      <c r="G531" s="75">
        <v>3.1E-2</v>
      </c>
    </row>
    <row r="532" spans="1:7" ht="31.5" x14ac:dyDescent="0.25">
      <c r="A532" s="70" t="s">
        <v>135</v>
      </c>
      <c r="B532" s="71" t="s">
        <v>510</v>
      </c>
      <c r="C532" s="72" t="s">
        <v>136</v>
      </c>
      <c r="D532" s="73">
        <v>0</v>
      </c>
      <c r="E532" s="74">
        <v>100</v>
      </c>
      <c r="F532" s="74">
        <v>3.1</v>
      </c>
      <c r="G532" s="75">
        <v>3.1E-2</v>
      </c>
    </row>
    <row r="533" spans="1:7" x14ac:dyDescent="0.25">
      <c r="A533" s="70" t="s">
        <v>506</v>
      </c>
      <c r="B533" s="71" t="s">
        <v>510</v>
      </c>
      <c r="C533" s="72" t="s">
        <v>136</v>
      </c>
      <c r="D533" s="73">
        <v>409</v>
      </c>
      <c r="E533" s="74">
        <v>100</v>
      </c>
      <c r="F533" s="74">
        <v>3.1</v>
      </c>
      <c r="G533" s="75">
        <v>3.1E-2</v>
      </c>
    </row>
    <row r="534" spans="1:7" ht="47.25" x14ac:dyDescent="0.25">
      <c r="A534" s="70" t="s">
        <v>511</v>
      </c>
      <c r="B534" s="71" t="s">
        <v>512</v>
      </c>
      <c r="C534" s="72" t="s">
        <v>128</v>
      </c>
      <c r="D534" s="73">
        <v>0</v>
      </c>
      <c r="E534" s="74">
        <v>2200</v>
      </c>
      <c r="F534" s="74">
        <v>0</v>
      </c>
      <c r="G534" s="75">
        <v>0</v>
      </c>
    </row>
    <row r="535" spans="1:7" ht="31.5" x14ac:dyDescent="0.25">
      <c r="A535" s="70" t="s">
        <v>135</v>
      </c>
      <c r="B535" s="71" t="s">
        <v>512</v>
      </c>
      <c r="C535" s="72" t="s">
        <v>136</v>
      </c>
      <c r="D535" s="73">
        <v>0</v>
      </c>
      <c r="E535" s="74">
        <v>2200</v>
      </c>
      <c r="F535" s="74">
        <v>0</v>
      </c>
      <c r="G535" s="75">
        <v>0</v>
      </c>
    </row>
    <row r="536" spans="1:7" x14ac:dyDescent="0.25">
      <c r="A536" s="70" t="s">
        <v>506</v>
      </c>
      <c r="B536" s="71" t="s">
        <v>512</v>
      </c>
      <c r="C536" s="72" t="s">
        <v>136</v>
      </c>
      <c r="D536" s="73">
        <v>409</v>
      </c>
      <c r="E536" s="74">
        <v>2200</v>
      </c>
      <c r="F536" s="74">
        <v>0</v>
      </c>
      <c r="G536" s="75">
        <v>0</v>
      </c>
    </row>
    <row r="537" spans="1:7" ht="47.25" x14ac:dyDescent="0.25">
      <c r="A537" s="70" t="s">
        <v>513</v>
      </c>
      <c r="B537" s="71" t="s">
        <v>514</v>
      </c>
      <c r="C537" s="72" t="s">
        <v>128</v>
      </c>
      <c r="D537" s="73">
        <v>0</v>
      </c>
      <c r="E537" s="74">
        <v>35</v>
      </c>
      <c r="F537" s="74">
        <v>0</v>
      </c>
      <c r="G537" s="75">
        <v>0</v>
      </c>
    </row>
    <row r="538" spans="1:7" ht="63" x14ac:dyDescent="0.25">
      <c r="A538" s="70" t="s">
        <v>515</v>
      </c>
      <c r="B538" s="71" t="s">
        <v>516</v>
      </c>
      <c r="C538" s="72" t="s">
        <v>128</v>
      </c>
      <c r="D538" s="73">
        <v>0</v>
      </c>
      <c r="E538" s="74">
        <v>35</v>
      </c>
      <c r="F538" s="74">
        <v>0</v>
      </c>
      <c r="G538" s="75">
        <v>0</v>
      </c>
    </row>
    <row r="539" spans="1:7" ht="31.5" x14ac:dyDescent="0.25">
      <c r="A539" s="70" t="s">
        <v>517</v>
      </c>
      <c r="B539" s="71" t="s">
        <v>518</v>
      </c>
      <c r="C539" s="72" t="s">
        <v>128</v>
      </c>
      <c r="D539" s="73">
        <v>0</v>
      </c>
      <c r="E539" s="74">
        <v>30</v>
      </c>
      <c r="F539" s="74">
        <v>0</v>
      </c>
      <c r="G539" s="75">
        <v>0</v>
      </c>
    </row>
    <row r="540" spans="1:7" ht="31.5" x14ac:dyDescent="0.25">
      <c r="A540" s="70" t="s">
        <v>135</v>
      </c>
      <c r="B540" s="71" t="s">
        <v>518</v>
      </c>
      <c r="C540" s="72" t="s">
        <v>136</v>
      </c>
      <c r="D540" s="73">
        <v>0</v>
      </c>
      <c r="E540" s="74">
        <v>30</v>
      </c>
      <c r="F540" s="74">
        <v>0</v>
      </c>
      <c r="G540" s="75">
        <v>0</v>
      </c>
    </row>
    <row r="541" spans="1:7" x14ac:dyDescent="0.25">
      <c r="A541" s="70" t="s">
        <v>301</v>
      </c>
      <c r="B541" s="71" t="s">
        <v>518</v>
      </c>
      <c r="C541" s="72" t="s">
        <v>136</v>
      </c>
      <c r="D541" s="73">
        <v>113</v>
      </c>
      <c r="E541" s="74">
        <v>30</v>
      </c>
      <c r="F541" s="74">
        <v>0</v>
      </c>
      <c r="G541" s="75">
        <v>0</v>
      </c>
    </row>
    <row r="542" spans="1:7" x14ac:dyDescent="0.25">
      <c r="A542" s="70" t="s">
        <v>519</v>
      </c>
      <c r="B542" s="71" t="s">
        <v>520</v>
      </c>
      <c r="C542" s="72" t="s">
        <v>128</v>
      </c>
      <c r="D542" s="73">
        <v>0</v>
      </c>
      <c r="E542" s="74">
        <v>5</v>
      </c>
      <c r="F542" s="74">
        <v>0</v>
      </c>
      <c r="G542" s="75">
        <v>0</v>
      </c>
    </row>
    <row r="543" spans="1:7" ht="31.5" x14ac:dyDescent="0.25">
      <c r="A543" s="70" t="s">
        <v>135</v>
      </c>
      <c r="B543" s="71" t="s">
        <v>520</v>
      </c>
      <c r="C543" s="72" t="s">
        <v>136</v>
      </c>
      <c r="D543" s="73">
        <v>0</v>
      </c>
      <c r="E543" s="74">
        <v>5</v>
      </c>
      <c r="F543" s="74">
        <v>0</v>
      </c>
      <c r="G543" s="75">
        <v>0</v>
      </c>
    </row>
    <row r="544" spans="1:7" x14ac:dyDescent="0.25">
      <c r="A544" s="70" t="s">
        <v>301</v>
      </c>
      <c r="B544" s="71" t="s">
        <v>520</v>
      </c>
      <c r="C544" s="72" t="s">
        <v>136</v>
      </c>
      <c r="D544" s="73">
        <v>113</v>
      </c>
      <c r="E544" s="74">
        <v>5</v>
      </c>
      <c r="F544" s="74">
        <v>0</v>
      </c>
      <c r="G544" s="75">
        <v>0</v>
      </c>
    </row>
    <row r="545" spans="1:7" ht="47.25" x14ac:dyDescent="0.25">
      <c r="A545" s="70" t="s">
        <v>521</v>
      </c>
      <c r="B545" s="71" t="s">
        <v>522</v>
      </c>
      <c r="C545" s="72" t="s">
        <v>128</v>
      </c>
      <c r="D545" s="73">
        <v>0</v>
      </c>
      <c r="E545" s="74">
        <v>14942.3</v>
      </c>
      <c r="F545" s="74">
        <v>4882.3</v>
      </c>
      <c r="G545" s="75">
        <v>0.32674354015111468</v>
      </c>
    </row>
    <row r="546" spans="1:7" ht="63" x14ac:dyDescent="0.25">
      <c r="A546" s="70" t="s">
        <v>523</v>
      </c>
      <c r="B546" s="71" t="s">
        <v>524</v>
      </c>
      <c r="C546" s="72" t="s">
        <v>128</v>
      </c>
      <c r="D546" s="73">
        <v>0</v>
      </c>
      <c r="E546" s="74">
        <v>70</v>
      </c>
      <c r="F546" s="74">
        <v>0</v>
      </c>
      <c r="G546" s="75">
        <v>0</v>
      </c>
    </row>
    <row r="547" spans="1:7" ht="47.25" x14ac:dyDescent="0.25">
      <c r="A547" s="70" t="s">
        <v>525</v>
      </c>
      <c r="B547" s="71" t="s">
        <v>526</v>
      </c>
      <c r="C547" s="72" t="s">
        <v>128</v>
      </c>
      <c r="D547" s="73">
        <v>0</v>
      </c>
      <c r="E547" s="74">
        <v>25</v>
      </c>
      <c r="F547" s="74">
        <v>0</v>
      </c>
      <c r="G547" s="75">
        <v>0</v>
      </c>
    </row>
    <row r="548" spans="1:7" ht="31.5" x14ac:dyDescent="0.25">
      <c r="A548" s="70" t="s">
        <v>135</v>
      </c>
      <c r="B548" s="71" t="s">
        <v>526</v>
      </c>
      <c r="C548" s="72" t="s">
        <v>136</v>
      </c>
      <c r="D548" s="73">
        <v>0</v>
      </c>
      <c r="E548" s="74">
        <v>25</v>
      </c>
      <c r="F548" s="74">
        <v>0</v>
      </c>
      <c r="G548" s="75">
        <v>0</v>
      </c>
    </row>
    <row r="549" spans="1:7" x14ac:dyDescent="0.25">
      <c r="A549" s="70" t="s">
        <v>301</v>
      </c>
      <c r="B549" s="71" t="s">
        <v>526</v>
      </c>
      <c r="C549" s="72" t="s">
        <v>136</v>
      </c>
      <c r="D549" s="73">
        <v>113</v>
      </c>
      <c r="E549" s="74">
        <v>25</v>
      </c>
      <c r="F549" s="74">
        <v>0</v>
      </c>
      <c r="G549" s="75">
        <v>0</v>
      </c>
    </row>
    <row r="550" spans="1:7" ht="47.25" x14ac:dyDescent="0.25">
      <c r="A550" s="70" t="s">
        <v>527</v>
      </c>
      <c r="B550" s="71" t="s">
        <v>528</v>
      </c>
      <c r="C550" s="72" t="s">
        <v>128</v>
      </c>
      <c r="D550" s="73">
        <v>0</v>
      </c>
      <c r="E550" s="74">
        <v>15</v>
      </c>
      <c r="F550" s="74">
        <v>0</v>
      </c>
      <c r="G550" s="75">
        <v>0</v>
      </c>
    </row>
    <row r="551" spans="1:7" ht="31.5" x14ac:dyDescent="0.25">
      <c r="A551" s="70" t="s">
        <v>135</v>
      </c>
      <c r="B551" s="71" t="s">
        <v>528</v>
      </c>
      <c r="C551" s="72" t="s">
        <v>136</v>
      </c>
      <c r="D551" s="73">
        <v>0</v>
      </c>
      <c r="E551" s="74">
        <v>15</v>
      </c>
      <c r="F551" s="74">
        <v>0</v>
      </c>
      <c r="G551" s="75">
        <v>0</v>
      </c>
    </row>
    <row r="552" spans="1:7" x14ac:dyDescent="0.25">
      <c r="A552" s="70" t="s">
        <v>301</v>
      </c>
      <c r="B552" s="71" t="s">
        <v>528</v>
      </c>
      <c r="C552" s="72" t="s">
        <v>136</v>
      </c>
      <c r="D552" s="73">
        <v>113</v>
      </c>
      <c r="E552" s="74">
        <v>15</v>
      </c>
      <c r="F552" s="74">
        <v>0</v>
      </c>
      <c r="G552" s="75">
        <v>0</v>
      </c>
    </row>
    <row r="553" spans="1:7" ht="94.5" x14ac:dyDescent="0.25">
      <c r="A553" s="70" t="s">
        <v>529</v>
      </c>
      <c r="B553" s="71" t="s">
        <v>530</v>
      </c>
      <c r="C553" s="72" t="s">
        <v>128</v>
      </c>
      <c r="D553" s="73">
        <v>0</v>
      </c>
      <c r="E553" s="74">
        <v>5</v>
      </c>
      <c r="F553" s="74">
        <v>0</v>
      </c>
      <c r="G553" s="75">
        <v>0</v>
      </c>
    </row>
    <row r="554" spans="1:7" ht="31.5" x14ac:dyDescent="0.25">
      <c r="A554" s="70" t="s">
        <v>135</v>
      </c>
      <c r="B554" s="71" t="s">
        <v>530</v>
      </c>
      <c r="C554" s="72" t="s">
        <v>136</v>
      </c>
      <c r="D554" s="73">
        <v>0</v>
      </c>
      <c r="E554" s="74">
        <v>5</v>
      </c>
      <c r="F554" s="74">
        <v>0</v>
      </c>
      <c r="G554" s="75">
        <v>0</v>
      </c>
    </row>
    <row r="555" spans="1:7" x14ac:dyDescent="0.25">
      <c r="A555" s="70" t="s">
        <v>301</v>
      </c>
      <c r="B555" s="71" t="s">
        <v>530</v>
      </c>
      <c r="C555" s="72" t="s">
        <v>136</v>
      </c>
      <c r="D555" s="73">
        <v>113</v>
      </c>
      <c r="E555" s="74">
        <v>5</v>
      </c>
      <c r="F555" s="74">
        <v>0</v>
      </c>
      <c r="G555" s="75">
        <v>0</v>
      </c>
    </row>
    <row r="556" spans="1:7" ht="47.25" x14ac:dyDescent="0.25">
      <c r="A556" s="70" t="s">
        <v>531</v>
      </c>
      <c r="B556" s="71" t="s">
        <v>532</v>
      </c>
      <c r="C556" s="72" t="s">
        <v>128</v>
      </c>
      <c r="D556" s="73">
        <v>0</v>
      </c>
      <c r="E556" s="74">
        <v>10</v>
      </c>
      <c r="F556" s="74">
        <v>0</v>
      </c>
      <c r="G556" s="75">
        <v>0</v>
      </c>
    </row>
    <row r="557" spans="1:7" ht="31.5" x14ac:dyDescent="0.25">
      <c r="A557" s="70" t="s">
        <v>135</v>
      </c>
      <c r="B557" s="71" t="s">
        <v>532</v>
      </c>
      <c r="C557" s="72" t="s">
        <v>136</v>
      </c>
      <c r="D557" s="73">
        <v>0</v>
      </c>
      <c r="E557" s="74">
        <v>10</v>
      </c>
      <c r="F557" s="74">
        <v>0</v>
      </c>
      <c r="G557" s="75">
        <v>0</v>
      </c>
    </row>
    <row r="558" spans="1:7" x14ac:dyDescent="0.25">
      <c r="A558" s="70" t="s">
        <v>301</v>
      </c>
      <c r="B558" s="71" t="s">
        <v>532</v>
      </c>
      <c r="C558" s="72" t="s">
        <v>136</v>
      </c>
      <c r="D558" s="73">
        <v>113</v>
      </c>
      <c r="E558" s="74">
        <v>10</v>
      </c>
      <c r="F558" s="74">
        <v>0</v>
      </c>
      <c r="G558" s="75">
        <v>0</v>
      </c>
    </row>
    <row r="559" spans="1:7" ht="63" x14ac:dyDescent="0.25">
      <c r="A559" s="70" t="s">
        <v>533</v>
      </c>
      <c r="B559" s="71" t="s">
        <v>534</v>
      </c>
      <c r="C559" s="72" t="s">
        <v>128</v>
      </c>
      <c r="D559" s="73">
        <v>0</v>
      </c>
      <c r="E559" s="74">
        <v>15</v>
      </c>
      <c r="F559" s="74">
        <v>0</v>
      </c>
      <c r="G559" s="75">
        <v>0</v>
      </c>
    </row>
    <row r="560" spans="1:7" ht="31.5" x14ac:dyDescent="0.25">
      <c r="A560" s="70" t="s">
        <v>135</v>
      </c>
      <c r="B560" s="71" t="s">
        <v>534</v>
      </c>
      <c r="C560" s="72" t="s">
        <v>136</v>
      </c>
      <c r="D560" s="73">
        <v>0</v>
      </c>
      <c r="E560" s="74">
        <v>15</v>
      </c>
      <c r="F560" s="74">
        <v>0</v>
      </c>
      <c r="G560" s="75">
        <v>0</v>
      </c>
    </row>
    <row r="561" spans="1:7" x14ac:dyDescent="0.25">
      <c r="A561" s="70" t="s">
        <v>301</v>
      </c>
      <c r="B561" s="71" t="s">
        <v>534</v>
      </c>
      <c r="C561" s="72" t="s">
        <v>136</v>
      </c>
      <c r="D561" s="73">
        <v>113</v>
      </c>
      <c r="E561" s="74">
        <v>15</v>
      </c>
      <c r="F561" s="74">
        <v>0</v>
      </c>
      <c r="G561" s="75">
        <v>0</v>
      </c>
    </row>
    <row r="562" spans="1:7" ht="63" x14ac:dyDescent="0.25">
      <c r="A562" s="70" t="s">
        <v>535</v>
      </c>
      <c r="B562" s="71" t="s">
        <v>536</v>
      </c>
      <c r="C562" s="72" t="s">
        <v>128</v>
      </c>
      <c r="D562" s="73">
        <v>0</v>
      </c>
      <c r="E562" s="74">
        <v>10192.299999999999</v>
      </c>
      <c r="F562" s="74">
        <v>4882.3</v>
      </c>
      <c r="G562" s="75">
        <v>0.4790184747309244</v>
      </c>
    </row>
    <row r="563" spans="1:7" ht="31.5" x14ac:dyDescent="0.25">
      <c r="A563" s="70" t="s">
        <v>140</v>
      </c>
      <c r="B563" s="71" t="s">
        <v>537</v>
      </c>
      <c r="C563" s="72" t="s">
        <v>128</v>
      </c>
      <c r="D563" s="73">
        <v>0</v>
      </c>
      <c r="E563" s="74">
        <v>28</v>
      </c>
      <c r="F563" s="74">
        <v>7</v>
      </c>
      <c r="G563" s="75">
        <v>0.25</v>
      </c>
    </row>
    <row r="564" spans="1:7" ht="31.5" x14ac:dyDescent="0.25">
      <c r="A564" s="70" t="s">
        <v>135</v>
      </c>
      <c r="B564" s="71" t="s">
        <v>537</v>
      </c>
      <c r="C564" s="72" t="s">
        <v>136</v>
      </c>
      <c r="D564" s="73">
        <v>0</v>
      </c>
      <c r="E564" s="74">
        <v>28</v>
      </c>
      <c r="F564" s="74">
        <v>7</v>
      </c>
      <c r="G564" s="75">
        <v>0.25</v>
      </c>
    </row>
    <row r="565" spans="1:7" ht="31.5" x14ac:dyDescent="0.25">
      <c r="A565" s="70" t="s">
        <v>142</v>
      </c>
      <c r="B565" s="71" t="s">
        <v>537</v>
      </c>
      <c r="C565" s="72" t="s">
        <v>136</v>
      </c>
      <c r="D565" s="73">
        <v>705</v>
      </c>
      <c r="E565" s="74">
        <v>28</v>
      </c>
      <c r="F565" s="74">
        <v>7</v>
      </c>
      <c r="G565" s="75">
        <v>0.25</v>
      </c>
    </row>
    <row r="566" spans="1:7" ht="31.5" x14ac:dyDescent="0.25">
      <c r="A566" s="70" t="s">
        <v>143</v>
      </c>
      <c r="B566" s="71" t="s">
        <v>538</v>
      </c>
      <c r="C566" s="72" t="s">
        <v>128</v>
      </c>
      <c r="D566" s="73">
        <v>0</v>
      </c>
      <c r="E566" s="74">
        <v>10164.299999999999</v>
      </c>
      <c r="F566" s="74">
        <v>4875.3</v>
      </c>
      <c r="G566" s="75">
        <v>0.47964936099878991</v>
      </c>
    </row>
    <row r="567" spans="1:7" ht="78.75" x14ac:dyDescent="0.25">
      <c r="A567" s="70" t="s">
        <v>149</v>
      </c>
      <c r="B567" s="71" t="s">
        <v>538</v>
      </c>
      <c r="C567" s="72" t="s">
        <v>150</v>
      </c>
      <c r="D567" s="73">
        <v>0</v>
      </c>
      <c r="E567" s="74">
        <v>9896.2000000000007</v>
      </c>
      <c r="F567" s="74">
        <v>4789.3</v>
      </c>
      <c r="G567" s="75">
        <v>0.48395343667266222</v>
      </c>
    </row>
    <row r="568" spans="1:7" ht="31.5" x14ac:dyDescent="0.25">
      <c r="A568" s="70" t="s">
        <v>539</v>
      </c>
      <c r="B568" s="71" t="s">
        <v>538</v>
      </c>
      <c r="C568" s="72" t="s">
        <v>150</v>
      </c>
      <c r="D568" s="73">
        <v>314</v>
      </c>
      <c r="E568" s="74">
        <v>9896.2000000000007</v>
      </c>
      <c r="F568" s="74">
        <v>4789.3</v>
      </c>
      <c r="G568" s="75">
        <v>0.48395343667266222</v>
      </c>
    </row>
    <row r="569" spans="1:7" ht="31.5" x14ac:dyDescent="0.25">
      <c r="A569" s="70" t="s">
        <v>135</v>
      </c>
      <c r="B569" s="71" t="s">
        <v>538</v>
      </c>
      <c r="C569" s="72" t="s">
        <v>136</v>
      </c>
      <c r="D569" s="73">
        <v>0</v>
      </c>
      <c r="E569" s="74">
        <v>268.10000000000002</v>
      </c>
      <c r="F569" s="74">
        <v>86.1</v>
      </c>
      <c r="G569" s="75">
        <v>0.32114882506527409</v>
      </c>
    </row>
    <row r="570" spans="1:7" ht="31.5" x14ac:dyDescent="0.25">
      <c r="A570" s="70" t="s">
        <v>539</v>
      </c>
      <c r="B570" s="71" t="s">
        <v>538</v>
      </c>
      <c r="C570" s="72" t="s">
        <v>136</v>
      </c>
      <c r="D570" s="73">
        <v>314</v>
      </c>
      <c r="E570" s="74">
        <v>268.10000000000002</v>
      </c>
      <c r="F570" s="74">
        <v>86.1</v>
      </c>
      <c r="G570" s="75">
        <v>0.32114882506527409</v>
      </c>
    </row>
    <row r="571" spans="1:7" ht="31.5" x14ac:dyDescent="0.25">
      <c r="A571" s="70" t="s">
        <v>540</v>
      </c>
      <c r="B571" s="71" t="s">
        <v>541</v>
      </c>
      <c r="C571" s="72" t="s">
        <v>128</v>
      </c>
      <c r="D571" s="73">
        <v>0</v>
      </c>
      <c r="E571" s="74">
        <v>4680</v>
      </c>
      <c r="F571" s="74">
        <v>0</v>
      </c>
      <c r="G571" s="75">
        <v>0</v>
      </c>
    </row>
    <row r="572" spans="1:7" ht="31.5" x14ac:dyDescent="0.25">
      <c r="A572" s="70" t="s">
        <v>153</v>
      </c>
      <c r="B572" s="71" t="s">
        <v>542</v>
      </c>
      <c r="C572" s="72" t="s">
        <v>128</v>
      </c>
      <c r="D572" s="73">
        <v>0</v>
      </c>
      <c r="E572" s="74">
        <v>4680</v>
      </c>
      <c r="F572" s="74">
        <v>0</v>
      </c>
      <c r="G572" s="75">
        <v>0</v>
      </c>
    </row>
    <row r="573" spans="1:7" ht="31.5" x14ac:dyDescent="0.25">
      <c r="A573" s="70" t="s">
        <v>135</v>
      </c>
      <c r="B573" s="71" t="s">
        <v>542</v>
      </c>
      <c r="C573" s="72" t="s">
        <v>136</v>
      </c>
      <c r="D573" s="73">
        <v>0</v>
      </c>
      <c r="E573" s="74">
        <v>4680</v>
      </c>
      <c r="F573" s="74">
        <v>0</v>
      </c>
      <c r="G573" s="75">
        <v>0</v>
      </c>
    </row>
    <row r="574" spans="1:7" ht="31.5" x14ac:dyDescent="0.25">
      <c r="A574" s="70" t="s">
        <v>539</v>
      </c>
      <c r="B574" s="71" t="s">
        <v>542</v>
      </c>
      <c r="C574" s="72" t="s">
        <v>136</v>
      </c>
      <c r="D574" s="73">
        <v>314</v>
      </c>
      <c r="E574" s="74">
        <v>4680</v>
      </c>
      <c r="F574" s="74">
        <v>0</v>
      </c>
      <c r="G574" s="75">
        <v>0</v>
      </c>
    </row>
    <row r="575" spans="1:7" ht="47.25" x14ac:dyDescent="0.25">
      <c r="A575" s="70" t="s">
        <v>543</v>
      </c>
      <c r="B575" s="71" t="s">
        <v>544</v>
      </c>
      <c r="C575" s="72" t="s">
        <v>128</v>
      </c>
      <c r="D575" s="73">
        <v>0</v>
      </c>
      <c r="E575" s="74">
        <v>67.7</v>
      </c>
      <c r="F575" s="74">
        <v>28.8</v>
      </c>
      <c r="G575" s="75">
        <v>0.42540620384047267</v>
      </c>
    </row>
    <row r="576" spans="1:7" ht="78.75" customHeight="1" x14ac:dyDescent="0.25">
      <c r="A576" s="70" t="s">
        <v>545</v>
      </c>
      <c r="B576" s="71" t="s">
        <v>546</v>
      </c>
      <c r="C576" s="72" t="s">
        <v>128</v>
      </c>
      <c r="D576" s="73">
        <v>0</v>
      </c>
      <c r="E576" s="74">
        <v>10</v>
      </c>
      <c r="F576" s="74">
        <v>0</v>
      </c>
      <c r="G576" s="75">
        <v>0</v>
      </c>
    </row>
    <row r="577" spans="1:7" ht="31.5" x14ac:dyDescent="0.25">
      <c r="A577" s="70" t="s">
        <v>547</v>
      </c>
      <c r="B577" s="71" t="s">
        <v>548</v>
      </c>
      <c r="C577" s="72" t="s">
        <v>128</v>
      </c>
      <c r="D577" s="73">
        <v>0</v>
      </c>
      <c r="E577" s="74">
        <v>10</v>
      </c>
      <c r="F577" s="74">
        <v>0</v>
      </c>
      <c r="G577" s="75">
        <v>0</v>
      </c>
    </row>
    <row r="578" spans="1:7" ht="31.5" x14ac:dyDescent="0.25">
      <c r="A578" s="70" t="s">
        <v>135</v>
      </c>
      <c r="B578" s="71" t="s">
        <v>548</v>
      </c>
      <c r="C578" s="72" t="s">
        <v>136</v>
      </c>
      <c r="D578" s="73">
        <v>0</v>
      </c>
      <c r="E578" s="74">
        <v>10</v>
      </c>
      <c r="F578" s="74">
        <v>0</v>
      </c>
      <c r="G578" s="75">
        <v>0</v>
      </c>
    </row>
    <row r="579" spans="1:7" x14ac:dyDescent="0.25">
      <c r="A579" s="70" t="s">
        <v>257</v>
      </c>
      <c r="B579" s="71" t="s">
        <v>548</v>
      </c>
      <c r="C579" s="72" t="s">
        <v>136</v>
      </c>
      <c r="D579" s="73">
        <v>801</v>
      </c>
      <c r="E579" s="74">
        <v>10</v>
      </c>
      <c r="F579" s="74">
        <v>0</v>
      </c>
      <c r="G579" s="75">
        <v>0</v>
      </c>
    </row>
    <row r="580" spans="1:7" ht="47.25" x14ac:dyDescent="0.25">
      <c r="A580" s="70" t="s">
        <v>549</v>
      </c>
      <c r="B580" s="71" t="s">
        <v>550</v>
      </c>
      <c r="C580" s="72" t="s">
        <v>128</v>
      </c>
      <c r="D580" s="73">
        <v>0</v>
      </c>
      <c r="E580" s="74">
        <v>31.7</v>
      </c>
      <c r="F580" s="74">
        <v>28.8</v>
      </c>
      <c r="G580" s="75">
        <v>0.90851735015772872</v>
      </c>
    </row>
    <row r="581" spans="1:7" ht="47.25" x14ac:dyDescent="0.25">
      <c r="A581" s="70" t="s">
        <v>551</v>
      </c>
      <c r="B581" s="71" t="s">
        <v>552</v>
      </c>
      <c r="C581" s="72" t="s">
        <v>128</v>
      </c>
      <c r="D581" s="73">
        <v>0</v>
      </c>
      <c r="E581" s="74">
        <v>31.7</v>
      </c>
      <c r="F581" s="74">
        <v>28.8</v>
      </c>
      <c r="G581" s="75">
        <v>0.90851735015772872</v>
      </c>
    </row>
    <row r="582" spans="1:7" ht="31.5" x14ac:dyDescent="0.25">
      <c r="A582" s="70" t="s">
        <v>135</v>
      </c>
      <c r="B582" s="71" t="s">
        <v>552</v>
      </c>
      <c r="C582" s="72" t="s">
        <v>136</v>
      </c>
      <c r="D582" s="73">
        <v>0</v>
      </c>
      <c r="E582" s="74">
        <v>31.7</v>
      </c>
      <c r="F582" s="74">
        <v>28.8</v>
      </c>
      <c r="G582" s="75">
        <v>0.90851735015772872</v>
      </c>
    </row>
    <row r="583" spans="1:7" x14ac:dyDescent="0.25">
      <c r="A583" s="70" t="s">
        <v>257</v>
      </c>
      <c r="B583" s="71" t="s">
        <v>552</v>
      </c>
      <c r="C583" s="72" t="s">
        <v>136</v>
      </c>
      <c r="D583" s="73">
        <v>801</v>
      </c>
      <c r="E583" s="74">
        <v>31.7</v>
      </c>
      <c r="F583" s="74">
        <v>28.8</v>
      </c>
      <c r="G583" s="75">
        <v>0.90851735015772872</v>
      </c>
    </row>
    <row r="584" spans="1:7" ht="94.5" x14ac:dyDescent="0.25">
      <c r="A584" s="70" t="s">
        <v>553</v>
      </c>
      <c r="B584" s="71" t="s">
        <v>554</v>
      </c>
      <c r="C584" s="72" t="s">
        <v>128</v>
      </c>
      <c r="D584" s="73">
        <v>0</v>
      </c>
      <c r="E584" s="74">
        <v>26</v>
      </c>
      <c r="F584" s="74">
        <v>0</v>
      </c>
      <c r="G584" s="75">
        <v>0</v>
      </c>
    </row>
    <row r="585" spans="1:7" ht="63" x14ac:dyDescent="0.25">
      <c r="A585" s="70" t="s">
        <v>555</v>
      </c>
      <c r="B585" s="71" t="s">
        <v>556</v>
      </c>
      <c r="C585" s="72" t="s">
        <v>128</v>
      </c>
      <c r="D585" s="73">
        <v>0</v>
      </c>
      <c r="E585" s="74">
        <v>26</v>
      </c>
      <c r="F585" s="74">
        <v>0</v>
      </c>
      <c r="G585" s="75">
        <v>0</v>
      </c>
    </row>
    <row r="586" spans="1:7" ht="31.5" x14ac:dyDescent="0.25">
      <c r="A586" s="70" t="s">
        <v>135</v>
      </c>
      <c r="B586" s="71" t="s">
        <v>556</v>
      </c>
      <c r="C586" s="72" t="s">
        <v>136</v>
      </c>
      <c r="D586" s="73">
        <v>0</v>
      </c>
      <c r="E586" s="74">
        <v>26</v>
      </c>
      <c r="F586" s="74">
        <v>0</v>
      </c>
      <c r="G586" s="75">
        <v>0</v>
      </c>
    </row>
    <row r="587" spans="1:7" x14ac:dyDescent="0.25">
      <c r="A587" s="70" t="s">
        <v>257</v>
      </c>
      <c r="B587" s="71" t="s">
        <v>556</v>
      </c>
      <c r="C587" s="72" t="s">
        <v>136</v>
      </c>
      <c r="D587" s="73">
        <v>801</v>
      </c>
      <c r="E587" s="74">
        <v>26</v>
      </c>
      <c r="F587" s="74">
        <v>0</v>
      </c>
      <c r="G587" s="75">
        <v>0</v>
      </c>
    </row>
    <row r="588" spans="1:7" ht="63" x14ac:dyDescent="0.25">
      <c r="A588" s="64" t="s">
        <v>557</v>
      </c>
      <c r="B588" s="65" t="s">
        <v>558</v>
      </c>
      <c r="C588" s="66" t="s">
        <v>128</v>
      </c>
      <c r="D588" s="67">
        <v>0</v>
      </c>
      <c r="E588" s="68">
        <v>2766.8</v>
      </c>
      <c r="F588" s="68">
        <v>1606</v>
      </c>
      <c r="G588" s="69">
        <v>0.58045395402631195</v>
      </c>
    </row>
    <row r="589" spans="1:7" ht="47.25" x14ac:dyDescent="0.25">
      <c r="A589" s="70" t="s">
        <v>559</v>
      </c>
      <c r="B589" s="71" t="s">
        <v>560</v>
      </c>
      <c r="C589" s="72" t="s">
        <v>128</v>
      </c>
      <c r="D589" s="73">
        <v>0</v>
      </c>
      <c r="E589" s="74">
        <v>166</v>
      </c>
      <c r="F589" s="74">
        <v>0</v>
      </c>
      <c r="G589" s="75">
        <v>0</v>
      </c>
    </row>
    <row r="590" spans="1:7" ht="63" x14ac:dyDescent="0.25">
      <c r="A590" s="70" t="s">
        <v>561</v>
      </c>
      <c r="B590" s="71" t="s">
        <v>562</v>
      </c>
      <c r="C590" s="72" t="s">
        <v>128</v>
      </c>
      <c r="D590" s="73">
        <v>0</v>
      </c>
      <c r="E590" s="74">
        <v>166</v>
      </c>
      <c r="F590" s="74">
        <v>0</v>
      </c>
      <c r="G590" s="75">
        <v>0</v>
      </c>
    </row>
    <row r="591" spans="1:7" ht="63" x14ac:dyDescent="0.25">
      <c r="A591" s="70" t="s">
        <v>563</v>
      </c>
      <c r="B591" s="71" t="s">
        <v>564</v>
      </c>
      <c r="C591" s="72" t="s">
        <v>128</v>
      </c>
      <c r="D591" s="73">
        <v>0</v>
      </c>
      <c r="E591" s="74">
        <v>166</v>
      </c>
      <c r="F591" s="74">
        <v>0</v>
      </c>
      <c r="G591" s="75">
        <v>0</v>
      </c>
    </row>
    <row r="592" spans="1:7" ht="31.5" x14ac:dyDescent="0.25">
      <c r="A592" s="70" t="s">
        <v>135</v>
      </c>
      <c r="B592" s="71" t="s">
        <v>564</v>
      </c>
      <c r="C592" s="72" t="s">
        <v>136</v>
      </c>
      <c r="D592" s="73">
        <v>0</v>
      </c>
      <c r="E592" s="74">
        <v>166</v>
      </c>
      <c r="F592" s="74">
        <v>0</v>
      </c>
      <c r="G592" s="75">
        <v>0</v>
      </c>
    </row>
    <row r="593" spans="1:7" x14ac:dyDescent="0.25">
      <c r="A593" s="70" t="s">
        <v>565</v>
      </c>
      <c r="B593" s="71" t="s">
        <v>564</v>
      </c>
      <c r="C593" s="72" t="s">
        <v>136</v>
      </c>
      <c r="D593" s="73">
        <v>707</v>
      </c>
      <c r="E593" s="74">
        <v>166</v>
      </c>
      <c r="F593" s="74">
        <v>0</v>
      </c>
      <c r="G593" s="75">
        <v>0</v>
      </c>
    </row>
    <row r="594" spans="1:7" ht="47.25" x14ac:dyDescent="0.25">
      <c r="A594" s="70" t="s">
        <v>566</v>
      </c>
      <c r="B594" s="71" t="s">
        <v>567</v>
      </c>
      <c r="C594" s="72" t="s">
        <v>128</v>
      </c>
      <c r="D594" s="73">
        <v>0</v>
      </c>
      <c r="E594" s="74">
        <v>1051</v>
      </c>
      <c r="F594" s="74">
        <v>191</v>
      </c>
      <c r="G594" s="75">
        <v>0.18173168411037108</v>
      </c>
    </row>
    <row r="595" spans="1:7" ht="47.25" x14ac:dyDescent="0.25">
      <c r="A595" s="70" t="s">
        <v>568</v>
      </c>
      <c r="B595" s="71" t="s">
        <v>569</v>
      </c>
      <c r="C595" s="72" t="s">
        <v>128</v>
      </c>
      <c r="D595" s="73">
        <v>0</v>
      </c>
      <c r="E595" s="74">
        <v>776</v>
      </c>
      <c r="F595" s="74">
        <v>191</v>
      </c>
      <c r="G595" s="75">
        <v>0.24613402061855671</v>
      </c>
    </row>
    <row r="596" spans="1:7" ht="31.5" x14ac:dyDescent="0.25">
      <c r="A596" s="70" t="s">
        <v>570</v>
      </c>
      <c r="B596" s="71" t="s">
        <v>571</v>
      </c>
      <c r="C596" s="72" t="s">
        <v>128</v>
      </c>
      <c r="D596" s="73">
        <v>0</v>
      </c>
      <c r="E596" s="74">
        <v>566</v>
      </c>
      <c r="F596" s="74">
        <v>191</v>
      </c>
      <c r="G596" s="75">
        <v>0.33745583038869259</v>
      </c>
    </row>
    <row r="597" spans="1:7" ht="31.5" x14ac:dyDescent="0.25">
      <c r="A597" s="70" t="s">
        <v>135</v>
      </c>
      <c r="B597" s="71" t="s">
        <v>571</v>
      </c>
      <c r="C597" s="72" t="s">
        <v>136</v>
      </c>
      <c r="D597" s="73">
        <v>0</v>
      </c>
      <c r="E597" s="74">
        <v>566</v>
      </c>
      <c r="F597" s="74">
        <v>191</v>
      </c>
      <c r="G597" s="75">
        <v>0.33745583038869259</v>
      </c>
    </row>
    <row r="598" spans="1:7" x14ac:dyDescent="0.25">
      <c r="A598" s="70" t="s">
        <v>572</v>
      </c>
      <c r="B598" s="71" t="s">
        <v>571</v>
      </c>
      <c r="C598" s="72" t="s">
        <v>136</v>
      </c>
      <c r="D598" s="73">
        <v>1101</v>
      </c>
      <c r="E598" s="74">
        <v>566</v>
      </c>
      <c r="F598" s="74">
        <v>191</v>
      </c>
      <c r="G598" s="75">
        <v>0.33745583038869259</v>
      </c>
    </row>
    <row r="599" spans="1:7" ht="63" x14ac:dyDescent="0.25">
      <c r="A599" s="70" t="s">
        <v>573</v>
      </c>
      <c r="B599" s="71" t="s">
        <v>574</v>
      </c>
      <c r="C599" s="72" t="s">
        <v>128</v>
      </c>
      <c r="D599" s="73">
        <v>0</v>
      </c>
      <c r="E599" s="74">
        <v>100</v>
      </c>
      <c r="F599" s="74">
        <v>0</v>
      </c>
      <c r="G599" s="75">
        <v>0</v>
      </c>
    </row>
    <row r="600" spans="1:7" ht="31.5" x14ac:dyDescent="0.25">
      <c r="A600" s="70" t="s">
        <v>135</v>
      </c>
      <c r="B600" s="71" t="s">
        <v>574</v>
      </c>
      <c r="C600" s="72" t="s">
        <v>136</v>
      </c>
      <c r="D600" s="73">
        <v>0</v>
      </c>
      <c r="E600" s="74">
        <v>100</v>
      </c>
      <c r="F600" s="74">
        <v>0</v>
      </c>
      <c r="G600" s="75">
        <v>0</v>
      </c>
    </row>
    <row r="601" spans="1:7" x14ac:dyDescent="0.25">
      <c r="A601" s="70" t="s">
        <v>572</v>
      </c>
      <c r="B601" s="71" t="s">
        <v>574</v>
      </c>
      <c r="C601" s="72" t="s">
        <v>136</v>
      </c>
      <c r="D601" s="73">
        <v>1101</v>
      </c>
      <c r="E601" s="74">
        <v>100</v>
      </c>
      <c r="F601" s="74">
        <v>0</v>
      </c>
      <c r="G601" s="75">
        <v>0</v>
      </c>
    </row>
    <row r="602" spans="1:7" ht="63" x14ac:dyDescent="0.25">
      <c r="A602" s="70" t="s">
        <v>575</v>
      </c>
      <c r="B602" s="71" t="s">
        <v>576</v>
      </c>
      <c r="C602" s="72" t="s">
        <v>128</v>
      </c>
      <c r="D602" s="73">
        <v>0</v>
      </c>
      <c r="E602" s="74">
        <v>110</v>
      </c>
      <c r="F602" s="74">
        <v>0</v>
      </c>
      <c r="G602" s="75">
        <v>0</v>
      </c>
    </row>
    <row r="603" spans="1:7" ht="31.5" x14ac:dyDescent="0.25">
      <c r="A603" s="70" t="s">
        <v>151</v>
      </c>
      <c r="B603" s="71" t="s">
        <v>576</v>
      </c>
      <c r="C603" s="72" t="s">
        <v>152</v>
      </c>
      <c r="D603" s="73">
        <v>0</v>
      </c>
      <c r="E603" s="74">
        <v>110</v>
      </c>
      <c r="F603" s="74">
        <v>0</v>
      </c>
      <c r="G603" s="75">
        <v>0</v>
      </c>
    </row>
    <row r="604" spans="1:7" x14ac:dyDescent="0.25">
      <c r="A604" s="70" t="s">
        <v>572</v>
      </c>
      <c r="B604" s="71" t="s">
        <v>576</v>
      </c>
      <c r="C604" s="72" t="s">
        <v>152</v>
      </c>
      <c r="D604" s="73">
        <v>1101</v>
      </c>
      <c r="E604" s="74">
        <v>110</v>
      </c>
      <c r="F604" s="74">
        <v>0</v>
      </c>
      <c r="G604" s="75">
        <v>0</v>
      </c>
    </row>
    <row r="605" spans="1:7" ht="31.5" x14ac:dyDescent="0.25">
      <c r="A605" s="70" t="s">
        <v>577</v>
      </c>
      <c r="B605" s="71" t="s">
        <v>578</v>
      </c>
      <c r="C605" s="72" t="s">
        <v>128</v>
      </c>
      <c r="D605" s="73">
        <v>0</v>
      </c>
      <c r="E605" s="74">
        <v>275</v>
      </c>
      <c r="F605" s="74">
        <v>0</v>
      </c>
      <c r="G605" s="75">
        <v>0</v>
      </c>
    </row>
    <row r="606" spans="1:7" ht="47.25" x14ac:dyDescent="0.25">
      <c r="A606" s="70" t="s">
        <v>579</v>
      </c>
      <c r="B606" s="71" t="s">
        <v>580</v>
      </c>
      <c r="C606" s="72" t="s">
        <v>128</v>
      </c>
      <c r="D606" s="73">
        <v>0</v>
      </c>
      <c r="E606" s="74">
        <v>75</v>
      </c>
      <c r="F606" s="74">
        <v>0</v>
      </c>
      <c r="G606" s="75">
        <v>0</v>
      </c>
    </row>
    <row r="607" spans="1:7" ht="31.5" x14ac:dyDescent="0.25">
      <c r="A607" s="70" t="s">
        <v>135</v>
      </c>
      <c r="B607" s="71" t="s">
        <v>580</v>
      </c>
      <c r="C607" s="72" t="s">
        <v>136</v>
      </c>
      <c r="D607" s="73">
        <v>0</v>
      </c>
      <c r="E607" s="74">
        <v>75</v>
      </c>
      <c r="F607" s="74">
        <v>0</v>
      </c>
      <c r="G607" s="75">
        <v>0</v>
      </c>
    </row>
    <row r="608" spans="1:7" x14ac:dyDescent="0.25">
      <c r="A608" s="70" t="s">
        <v>572</v>
      </c>
      <c r="B608" s="71" t="s">
        <v>580</v>
      </c>
      <c r="C608" s="72" t="s">
        <v>136</v>
      </c>
      <c r="D608" s="73">
        <v>1101</v>
      </c>
      <c r="E608" s="74">
        <v>75</v>
      </c>
      <c r="F608" s="74">
        <v>0</v>
      </c>
      <c r="G608" s="75">
        <v>0</v>
      </c>
    </row>
    <row r="609" spans="1:7" ht="31.5" x14ac:dyDescent="0.25">
      <c r="A609" s="70" t="s">
        <v>581</v>
      </c>
      <c r="B609" s="71" t="s">
        <v>582</v>
      </c>
      <c r="C609" s="72" t="s">
        <v>128</v>
      </c>
      <c r="D609" s="73">
        <v>0</v>
      </c>
      <c r="E609" s="74">
        <v>200</v>
      </c>
      <c r="F609" s="74">
        <v>0</v>
      </c>
      <c r="G609" s="75">
        <v>0</v>
      </c>
    </row>
    <row r="610" spans="1:7" ht="31.5" x14ac:dyDescent="0.25">
      <c r="A610" s="70" t="s">
        <v>135</v>
      </c>
      <c r="B610" s="71" t="s">
        <v>582</v>
      </c>
      <c r="C610" s="72" t="s">
        <v>136</v>
      </c>
      <c r="D610" s="73">
        <v>0</v>
      </c>
      <c r="E610" s="74">
        <v>200</v>
      </c>
      <c r="F610" s="74">
        <v>0</v>
      </c>
      <c r="G610" s="75">
        <v>0</v>
      </c>
    </row>
    <row r="611" spans="1:7" x14ac:dyDescent="0.25">
      <c r="A611" s="70" t="s">
        <v>572</v>
      </c>
      <c r="B611" s="71" t="s">
        <v>582</v>
      </c>
      <c r="C611" s="72" t="s">
        <v>136</v>
      </c>
      <c r="D611" s="73">
        <v>1101</v>
      </c>
      <c r="E611" s="74">
        <v>200</v>
      </c>
      <c r="F611" s="74">
        <v>0</v>
      </c>
      <c r="G611" s="75">
        <v>0</v>
      </c>
    </row>
    <row r="612" spans="1:7" ht="31.5" x14ac:dyDescent="0.25">
      <c r="A612" s="70" t="s">
        <v>583</v>
      </c>
      <c r="B612" s="71" t="s">
        <v>584</v>
      </c>
      <c r="C612" s="72" t="s">
        <v>128</v>
      </c>
      <c r="D612" s="73">
        <v>0</v>
      </c>
      <c r="E612" s="74">
        <v>1415.8</v>
      </c>
      <c r="F612" s="74">
        <v>1415</v>
      </c>
      <c r="G612" s="75">
        <v>0.99943494843904512</v>
      </c>
    </row>
    <row r="613" spans="1:7" ht="47.25" x14ac:dyDescent="0.25">
      <c r="A613" s="70" t="s">
        <v>585</v>
      </c>
      <c r="B613" s="71" t="s">
        <v>586</v>
      </c>
      <c r="C613" s="72" t="s">
        <v>128</v>
      </c>
      <c r="D613" s="73">
        <v>0</v>
      </c>
      <c r="E613" s="74">
        <v>1415.8</v>
      </c>
      <c r="F613" s="74">
        <v>1415</v>
      </c>
      <c r="G613" s="75">
        <v>0.99943494843904512</v>
      </c>
    </row>
    <row r="614" spans="1:7" ht="31.5" x14ac:dyDescent="0.25">
      <c r="A614" s="70" t="s">
        <v>587</v>
      </c>
      <c r="B614" s="71" t="s">
        <v>588</v>
      </c>
      <c r="C614" s="72" t="s">
        <v>128</v>
      </c>
      <c r="D614" s="73">
        <v>0</v>
      </c>
      <c r="E614" s="74">
        <v>1415.8</v>
      </c>
      <c r="F614" s="74">
        <v>1415</v>
      </c>
      <c r="G614" s="75">
        <v>0.99943494843904512</v>
      </c>
    </row>
    <row r="615" spans="1:7" ht="31.5" x14ac:dyDescent="0.25">
      <c r="A615" s="70" t="s">
        <v>151</v>
      </c>
      <c r="B615" s="71" t="s">
        <v>588</v>
      </c>
      <c r="C615" s="72" t="s">
        <v>152</v>
      </c>
      <c r="D615" s="73">
        <v>0</v>
      </c>
      <c r="E615" s="74">
        <v>1415.8</v>
      </c>
      <c r="F615" s="74">
        <v>1415</v>
      </c>
      <c r="G615" s="75">
        <v>0.99943494843904512</v>
      </c>
    </row>
    <row r="616" spans="1:7" x14ac:dyDescent="0.25">
      <c r="A616" s="70" t="s">
        <v>589</v>
      </c>
      <c r="B616" s="71" t="s">
        <v>588</v>
      </c>
      <c r="C616" s="72" t="s">
        <v>152</v>
      </c>
      <c r="D616" s="73">
        <v>1003</v>
      </c>
      <c r="E616" s="74">
        <v>1415.8</v>
      </c>
      <c r="F616" s="74">
        <v>1415</v>
      </c>
      <c r="G616" s="75">
        <v>0.99943494843904512</v>
      </c>
    </row>
    <row r="617" spans="1:7" ht="63" x14ac:dyDescent="0.25">
      <c r="A617" s="70" t="s">
        <v>590</v>
      </c>
      <c r="B617" s="71" t="s">
        <v>591</v>
      </c>
      <c r="C617" s="72" t="s">
        <v>128</v>
      </c>
      <c r="D617" s="73">
        <v>0</v>
      </c>
      <c r="E617" s="74">
        <v>84</v>
      </c>
      <c r="F617" s="74">
        <v>0</v>
      </c>
      <c r="G617" s="75">
        <v>0</v>
      </c>
    </row>
    <row r="618" spans="1:7" ht="63" x14ac:dyDescent="0.25">
      <c r="A618" s="70" t="s">
        <v>592</v>
      </c>
      <c r="B618" s="71" t="s">
        <v>593</v>
      </c>
      <c r="C618" s="72" t="s">
        <v>128</v>
      </c>
      <c r="D618" s="73">
        <v>0</v>
      </c>
      <c r="E618" s="74">
        <v>84</v>
      </c>
      <c r="F618" s="74">
        <v>0</v>
      </c>
      <c r="G618" s="75">
        <v>0</v>
      </c>
    </row>
    <row r="619" spans="1:7" ht="32.25" customHeight="1" x14ac:dyDescent="0.25">
      <c r="A619" s="70" t="s">
        <v>594</v>
      </c>
      <c r="B619" s="71" t="s">
        <v>595</v>
      </c>
      <c r="C619" s="72" t="s">
        <v>128</v>
      </c>
      <c r="D619" s="73">
        <v>0</v>
      </c>
      <c r="E619" s="74">
        <v>21</v>
      </c>
      <c r="F619" s="74">
        <v>0</v>
      </c>
      <c r="G619" s="75">
        <v>0</v>
      </c>
    </row>
    <row r="620" spans="1:7" ht="31.5" x14ac:dyDescent="0.25">
      <c r="A620" s="70" t="s">
        <v>135</v>
      </c>
      <c r="B620" s="71" t="s">
        <v>595</v>
      </c>
      <c r="C620" s="72" t="s">
        <v>136</v>
      </c>
      <c r="D620" s="73">
        <v>0</v>
      </c>
      <c r="E620" s="74">
        <v>21</v>
      </c>
      <c r="F620" s="74">
        <v>0</v>
      </c>
      <c r="G620" s="75">
        <v>0</v>
      </c>
    </row>
    <row r="621" spans="1:7" x14ac:dyDescent="0.25">
      <c r="A621" s="70" t="s">
        <v>565</v>
      </c>
      <c r="B621" s="71" t="s">
        <v>595</v>
      </c>
      <c r="C621" s="72" t="s">
        <v>136</v>
      </c>
      <c r="D621" s="73">
        <v>707</v>
      </c>
      <c r="E621" s="74">
        <v>21</v>
      </c>
      <c r="F621" s="74">
        <v>0</v>
      </c>
      <c r="G621" s="75">
        <v>0</v>
      </c>
    </row>
    <row r="622" spans="1:7" ht="31.5" x14ac:dyDescent="0.25">
      <c r="A622" s="70" t="s">
        <v>596</v>
      </c>
      <c r="B622" s="71" t="s">
        <v>597</v>
      </c>
      <c r="C622" s="72" t="s">
        <v>128</v>
      </c>
      <c r="D622" s="73">
        <v>0</v>
      </c>
      <c r="E622" s="74">
        <v>63</v>
      </c>
      <c r="F622" s="74">
        <v>0</v>
      </c>
      <c r="G622" s="75">
        <v>0</v>
      </c>
    </row>
    <row r="623" spans="1:7" ht="31.5" x14ac:dyDescent="0.25">
      <c r="A623" s="70" t="s">
        <v>135</v>
      </c>
      <c r="B623" s="71" t="s">
        <v>597</v>
      </c>
      <c r="C623" s="72" t="s">
        <v>136</v>
      </c>
      <c r="D623" s="73">
        <v>0</v>
      </c>
      <c r="E623" s="74">
        <v>63</v>
      </c>
      <c r="F623" s="74">
        <v>0</v>
      </c>
      <c r="G623" s="75">
        <v>0</v>
      </c>
    </row>
    <row r="624" spans="1:7" x14ac:dyDescent="0.25">
      <c r="A624" s="70" t="s">
        <v>565</v>
      </c>
      <c r="B624" s="71" t="s">
        <v>597</v>
      </c>
      <c r="C624" s="72" t="s">
        <v>136</v>
      </c>
      <c r="D624" s="73">
        <v>707</v>
      </c>
      <c r="E624" s="74">
        <v>63</v>
      </c>
      <c r="F624" s="74">
        <v>0</v>
      </c>
      <c r="G624" s="75">
        <v>0</v>
      </c>
    </row>
    <row r="625" spans="1:7" ht="31.5" x14ac:dyDescent="0.25">
      <c r="A625" s="70" t="s">
        <v>598</v>
      </c>
      <c r="B625" s="71" t="s">
        <v>599</v>
      </c>
      <c r="C625" s="72" t="s">
        <v>128</v>
      </c>
      <c r="D625" s="73">
        <v>0</v>
      </c>
      <c r="E625" s="74">
        <v>50</v>
      </c>
      <c r="F625" s="74">
        <v>0</v>
      </c>
      <c r="G625" s="75">
        <v>0</v>
      </c>
    </row>
    <row r="626" spans="1:7" ht="47.25" x14ac:dyDescent="0.25">
      <c r="A626" s="70" t="s">
        <v>600</v>
      </c>
      <c r="B626" s="71" t="s">
        <v>601</v>
      </c>
      <c r="C626" s="72" t="s">
        <v>128</v>
      </c>
      <c r="D626" s="73">
        <v>0</v>
      </c>
      <c r="E626" s="74">
        <v>45</v>
      </c>
      <c r="F626" s="74">
        <v>0</v>
      </c>
      <c r="G626" s="75">
        <v>0</v>
      </c>
    </row>
    <row r="627" spans="1:7" ht="31.5" x14ac:dyDescent="0.25">
      <c r="A627" s="70" t="s">
        <v>602</v>
      </c>
      <c r="B627" s="71" t="s">
        <v>603</v>
      </c>
      <c r="C627" s="72" t="s">
        <v>128</v>
      </c>
      <c r="D627" s="73">
        <v>0</v>
      </c>
      <c r="E627" s="74">
        <v>20</v>
      </c>
      <c r="F627" s="74">
        <v>0</v>
      </c>
      <c r="G627" s="75">
        <v>0</v>
      </c>
    </row>
    <row r="628" spans="1:7" ht="31.5" x14ac:dyDescent="0.25">
      <c r="A628" s="70" t="s">
        <v>135</v>
      </c>
      <c r="B628" s="71" t="s">
        <v>603</v>
      </c>
      <c r="C628" s="72" t="s">
        <v>136</v>
      </c>
      <c r="D628" s="73">
        <v>0</v>
      </c>
      <c r="E628" s="74">
        <v>20</v>
      </c>
      <c r="F628" s="74">
        <v>0</v>
      </c>
      <c r="G628" s="75">
        <v>0</v>
      </c>
    </row>
    <row r="629" spans="1:7" ht="18" customHeight="1" x14ac:dyDescent="0.25">
      <c r="A629" s="70" t="s">
        <v>414</v>
      </c>
      <c r="B629" s="71" t="s">
        <v>603</v>
      </c>
      <c r="C629" s="72" t="s">
        <v>136</v>
      </c>
      <c r="D629" s="73">
        <v>412</v>
      </c>
      <c r="E629" s="74">
        <v>20</v>
      </c>
      <c r="F629" s="74">
        <v>0</v>
      </c>
      <c r="G629" s="75">
        <v>0</v>
      </c>
    </row>
    <row r="630" spans="1:7" ht="31.5" x14ac:dyDescent="0.25">
      <c r="A630" s="70" t="s">
        <v>604</v>
      </c>
      <c r="B630" s="71" t="s">
        <v>605</v>
      </c>
      <c r="C630" s="72" t="s">
        <v>128</v>
      </c>
      <c r="D630" s="73">
        <v>0</v>
      </c>
      <c r="E630" s="74">
        <v>25</v>
      </c>
      <c r="F630" s="74">
        <v>0</v>
      </c>
      <c r="G630" s="75">
        <v>0</v>
      </c>
    </row>
    <row r="631" spans="1:7" ht="31.5" x14ac:dyDescent="0.25">
      <c r="A631" s="70" t="s">
        <v>135</v>
      </c>
      <c r="B631" s="71" t="s">
        <v>605</v>
      </c>
      <c r="C631" s="72" t="s">
        <v>136</v>
      </c>
      <c r="D631" s="73">
        <v>0</v>
      </c>
      <c r="E631" s="74">
        <v>25</v>
      </c>
      <c r="F631" s="74">
        <v>0</v>
      </c>
      <c r="G631" s="75">
        <v>0</v>
      </c>
    </row>
    <row r="632" spans="1:7" ht="18" customHeight="1" x14ac:dyDescent="0.25">
      <c r="A632" s="70" t="s">
        <v>414</v>
      </c>
      <c r="B632" s="71" t="s">
        <v>605</v>
      </c>
      <c r="C632" s="72" t="s">
        <v>136</v>
      </c>
      <c r="D632" s="73">
        <v>412</v>
      </c>
      <c r="E632" s="74">
        <v>25</v>
      </c>
      <c r="F632" s="74">
        <v>0</v>
      </c>
      <c r="G632" s="75">
        <v>0</v>
      </c>
    </row>
    <row r="633" spans="1:7" ht="47.25" x14ac:dyDescent="0.25">
      <c r="A633" s="70" t="s">
        <v>606</v>
      </c>
      <c r="B633" s="71" t="s">
        <v>607</v>
      </c>
      <c r="C633" s="72" t="s">
        <v>128</v>
      </c>
      <c r="D633" s="73">
        <v>0</v>
      </c>
      <c r="E633" s="74">
        <v>5</v>
      </c>
      <c r="F633" s="74">
        <v>0</v>
      </c>
      <c r="G633" s="75">
        <v>0</v>
      </c>
    </row>
    <row r="634" spans="1:7" ht="31.5" x14ac:dyDescent="0.25">
      <c r="A634" s="70" t="s">
        <v>608</v>
      </c>
      <c r="B634" s="71" t="s">
        <v>609</v>
      </c>
      <c r="C634" s="72" t="s">
        <v>128</v>
      </c>
      <c r="D634" s="73">
        <v>0</v>
      </c>
      <c r="E634" s="74">
        <v>5</v>
      </c>
      <c r="F634" s="74">
        <v>0</v>
      </c>
      <c r="G634" s="75">
        <v>0</v>
      </c>
    </row>
    <row r="635" spans="1:7" ht="31.5" x14ac:dyDescent="0.25">
      <c r="A635" s="70" t="s">
        <v>135</v>
      </c>
      <c r="B635" s="71" t="s">
        <v>609</v>
      </c>
      <c r="C635" s="72" t="s">
        <v>136</v>
      </c>
      <c r="D635" s="73">
        <v>0</v>
      </c>
      <c r="E635" s="74">
        <v>5</v>
      </c>
      <c r="F635" s="74">
        <v>0</v>
      </c>
      <c r="G635" s="75">
        <v>0</v>
      </c>
    </row>
    <row r="636" spans="1:7" ht="21" customHeight="1" x14ac:dyDescent="0.25">
      <c r="A636" s="70" t="s">
        <v>414</v>
      </c>
      <c r="B636" s="71" t="s">
        <v>609</v>
      </c>
      <c r="C636" s="72" t="s">
        <v>136</v>
      </c>
      <c r="D636" s="73">
        <v>412</v>
      </c>
      <c r="E636" s="74">
        <v>5</v>
      </c>
      <c r="F636" s="74">
        <v>0</v>
      </c>
      <c r="G636" s="75">
        <v>0</v>
      </c>
    </row>
    <row r="637" spans="1:7" ht="47.25" x14ac:dyDescent="0.25">
      <c r="A637" s="64" t="s">
        <v>610</v>
      </c>
      <c r="B637" s="65" t="s">
        <v>611</v>
      </c>
      <c r="C637" s="66" t="s">
        <v>128</v>
      </c>
      <c r="D637" s="67">
        <v>0</v>
      </c>
      <c r="E637" s="68">
        <v>298.89999999999998</v>
      </c>
      <c r="F637" s="68">
        <v>115.6</v>
      </c>
      <c r="G637" s="69">
        <v>0.38675142188022749</v>
      </c>
    </row>
    <row r="638" spans="1:7" ht="47.25" x14ac:dyDescent="0.25">
      <c r="A638" s="70" t="s">
        <v>612</v>
      </c>
      <c r="B638" s="71" t="s">
        <v>613</v>
      </c>
      <c r="C638" s="72" t="s">
        <v>128</v>
      </c>
      <c r="D638" s="73">
        <v>0</v>
      </c>
      <c r="E638" s="74">
        <v>298.89999999999998</v>
      </c>
      <c r="F638" s="74">
        <v>115.6</v>
      </c>
      <c r="G638" s="75">
        <v>0.38675142188022749</v>
      </c>
    </row>
    <row r="639" spans="1:7" ht="63" x14ac:dyDescent="0.25">
      <c r="A639" s="70" t="s">
        <v>614</v>
      </c>
      <c r="B639" s="71" t="s">
        <v>615</v>
      </c>
      <c r="C639" s="72" t="s">
        <v>128</v>
      </c>
      <c r="D639" s="73">
        <v>0</v>
      </c>
      <c r="E639" s="74">
        <v>92</v>
      </c>
      <c r="F639" s="74">
        <v>0</v>
      </c>
      <c r="G639" s="75">
        <v>0</v>
      </c>
    </row>
    <row r="640" spans="1:7" ht="31.5" x14ac:dyDescent="0.25">
      <c r="A640" s="70" t="s">
        <v>151</v>
      </c>
      <c r="B640" s="71" t="s">
        <v>615</v>
      </c>
      <c r="C640" s="72" t="s">
        <v>152</v>
      </c>
      <c r="D640" s="73">
        <v>0</v>
      </c>
      <c r="E640" s="74">
        <v>92</v>
      </c>
      <c r="F640" s="74">
        <v>0</v>
      </c>
      <c r="G640" s="75">
        <v>0</v>
      </c>
    </row>
    <row r="641" spans="1:7" x14ac:dyDescent="0.25">
      <c r="A641" s="70" t="s">
        <v>616</v>
      </c>
      <c r="B641" s="71" t="s">
        <v>615</v>
      </c>
      <c r="C641" s="72" t="s">
        <v>152</v>
      </c>
      <c r="D641" s="73">
        <v>909</v>
      </c>
      <c r="E641" s="74">
        <v>92</v>
      </c>
      <c r="F641" s="74">
        <v>0</v>
      </c>
      <c r="G641" s="75">
        <v>0</v>
      </c>
    </row>
    <row r="642" spans="1:7" ht="47.25" x14ac:dyDescent="0.25">
      <c r="A642" s="70" t="s">
        <v>617</v>
      </c>
      <c r="B642" s="71" t="s">
        <v>618</v>
      </c>
      <c r="C642" s="72" t="s">
        <v>128</v>
      </c>
      <c r="D642" s="73">
        <v>0</v>
      </c>
      <c r="E642" s="74">
        <v>23</v>
      </c>
      <c r="F642" s="74">
        <v>5.2</v>
      </c>
      <c r="G642" s="75">
        <v>0.22608695652173913</v>
      </c>
    </row>
    <row r="643" spans="1:7" ht="31.5" x14ac:dyDescent="0.25">
      <c r="A643" s="70" t="s">
        <v>135</v>
      </c>
      <c r="B643" s="71" t="s">
        <v>618</v>
      </c>
      <c r="C643" s="72" t="s">
        <v>136</v>
      </c>
      <c r="D643" s="73">
        <v>0</v>
      </c>
      <c r="E643" s="74">
        <v>23</v>
      </c>
      <c r="F643" s="74">
        <v>5.2</v>
      </c>
      <c r="G643" s="75">
        <v>0.22608695652173913</v>
      </c>
    </row>
    <row r="644" spans="1:7" x14ac:dyDescent="0.25">
      <c r="A644" s="70" t="s">
        <v>616</v>
      </c>
      <c r="B644" s="71" t="s">
        <v>618</v>
      </c>
      <c r="C644" s="72" t="s">
        <v>136</v>
      </c>
      <c r="D644" s="73">
        <v>909</v>
      </c>
      <c r="E644" s="74">
        <v>23</v>
      </c>
      <c r="F644" s="74">
        <v>5.2</v>
      </c>
      <c r="G644" s="75">
        <v>0.22608695652173913</v>
      </c>
    </row>
    <row r="645" spans="1:7" ht="31.5" x14ac:dyDescent="0.25">
      <c r="A645" s="70" t="s">
        <v>619</v>
      </c>
      <c r="B645" s="71" t="s">
        <v>620</v>
      </c>
      <c r="C645" s="72" t="s">
        <v>128</v>
      </c>
      <c r="D645" s="73">
        <v>0</v>
      </c>
      <c r="E645" s="74">
        <v>183.9</v>
      </c>
      <c r="F645" s="74">
        <v>110.3</v>
      </c>
      <c r="G645" s="75">
        <v>0.5997824904839586</v>
      </c>
    </row>
    <row r="646" spans="1:7" ht="31.5" x14ac:dyDescent="0.25">
      <c r="A646" s="70" t="s">
        <v>135</v>
      </c>
      <c r="B646" s="71" t="s">
        <v>620</v>
      </c>
      <c r="C646" s="72" t="s">
        <v>136</v>
      </c>
      <c r="D646" s="73">
        <v>0</v>
      </c>
      <c r="E646" s="74">
        <v>183.9</v>
      </c>
      <c r="F646" s="74">
        <v>110.3</v>
      </c>
      <c r="G646" s="75">
        <v>0.5997824904839586</v>
      </c>
    </row>
    <row r="647" spans="1:7" x14ac:dyDescent="0.25">
      <c r="A647" s="70" t="s">
        <v>616</v>
      </c>
      <c r="B647" s="71" t="s">
        <v>620</v>
      </c>
      <c r="C647" s="72" t="s">
        <v>136</v>
      </c>
      <c r="D647" s="73">
        <v>909</v>
      </c>
      <c r="E647" s="74">
        <v>183.9</v>
      </c>
      <c r="F647" s="74">
        <v>110.3</v>
      </c>
      <c r="G647" s="75">
        <v>0.5997824904839586</v>
      </c>
    </row>
    <row r="648" spans="1:7" ht="47.25" x14ac:dyDescent="0.25">
      <c r="A648" s="64" t="s">
        <v>621</v>
      </c>
      <c r="B648" s="65" t="s">
        <v>622</v>
      </c>
      <c r="C648" s="66" t="s">
        <v>128</v>
      </c>
      <c r="D648" s="67">
        <v>0</v>
      </c>
      <c r="E648" s="68">
        <v>265</v>
      </c>
      <c r="F648" s="68">
        <v>100.4</v>
      </c>
      <c r="G648" s="69">
        <v>0.37886792452830192</v>
      </c>
    </row>
    <row r="649" spans="1:7" ht="63" x14ac:dyDescent="0.25">
      <c r="A649" s="70" t="s">
        <v>623</v>
      </c>
      <c r="B649" s="71" t="s">
        <v>624</v>
      </c>
      <c r="C649" s="72" t="s">
        <v>128</v>
      </c>
      <c r="D649" s="73">
        <v>0</v>
      </c>
      <c r="E649" s="74">
        <v>65</v>
      </c>
      <c r="F649" s="74">
        <v>0</v>
      </c>
      <c r="G649" s="75">
        <v>0</v>
      </c>
    </row>
    <row r="650" spans="1:7" ht="78.75" x14ac:dyDescent="0.25">
      <c r="A650" s="70" t="s">
        <v>625</v>
      </c>
      <c r="B650" s="71" t="s">
        <v>626</v>
      </c>
      <c r="C650" s="72" t="s">
        <v>128</v>
      </c>
      <c r="D650" s="73">
        <v>0</v>
      </c>
      <c r="E650" s="74">
        <v>60</v>
      </c>
      <c r="F650" s="74">
        <v>0</v>
      </c>
      <c r="G650" s="75">
        <v>0</v>
      </c>
    </row>
    <row r="651" spans="1:7" ht="47.25" x14ac:dyDescent="0.25">
      <c r="A651" s="70" t="s">
        <v>627</v>
      </c>
      <c r="B651" s="71" t="s">
        <v>628</v>
      </c>
      <c r="C651" s="72" t="s">
        <v>128</v>
      </c>
      <c r="D651" s="73">
        <v>0</v>
      </c>
      <c r="E651" s="74">
        <v>60</v>
      </c>
      <c r="F651" s="74">
        <v>0</v>
      </c>
      <c r="G651" s="75">
        <v>0</v>
      </c>
    </row>
    <row r="652" spans="1:7" ht="31.5" x14ac:dyDescent="0.25">
      <c r="A652" s="70" t="s">
        <v>135</v>
      </c>
      <c r="B652" s="71" t="s">
        <v>628</v>
      </c>
      <c r="C652" s="72" t="s">
        <v>136</v>
      </c>
      <c r="D652" s="73">
        <v>0</v>
      </c>
      <c r="E652" s="74">
        <v>60</v>
      </c>
      <c r="F652" s="74">
        <v>0</v>
      </c>
      <c r="G652" s="75">
        <v>0</v>
      </c>
    </row>
    <row r="653" spans="1:7" x14ac:dyDescent="0.25">
      <c r="A653" s="70" t="s">
        <v>257</v>
      </c>
      <c r="B653" s="71" t="s">
        <v>628</v>
      </c>
      <c r="C653" s="72" t="s">
        <v>136</v>
      </c>
      <c r="D653" s="73">
        <v>801</v>
      </c>
      <c r="E653" s="74">
        <v>60</v>
      </c>
      <c r="F653" s="74">
        <v>0</v>
      </c>
      <c r="G653" s="75">
        <v>0</v>
      </c>
    </row>
    <row r="654" spans="1:7" ht="94.5" x14ac:dyDescent="0.25">
      <c r="A654" s="70" t="s">
        <v>629</v>
      </c>
      <c r="B654" s="71" t="s">
        <v>630</v>
      </c>
      <c r="C654" s="72" t="s">
        <v>128</v>
      </c>
      <c r="D654" s="73">
        <v>0</v>
      </c>
      <c r="E654" s="74">
        <v>5</v>
      </c>
      <c r="F654" s="74">
        <v>0</v>
      </c>
      <c r="G654" s="75">
        <v>0</v>
      </c>
    </row>
    <row r="655" spans="1:7" ht="31.5" x14ac:dyDescent="0.25">
      <c r="A655" s="70" t="s">
        <v>631</v>
      </c>
      <c r="B655" s="71" t="s">
        <v>632</v>
      </c>
      <c r="C655" s="72" t="s">
        <v>128</v>
      </c>
      <c r="D655" s="73">
        <v>0</v>
      </c>
      <c r="E655" s="74">
        <v>5</v>
      </c>
      <c r="F655" s="74">
        <v>0</v>
      </c>
      <c r="G655" s="75">
        <v>0</v>
      </c>
    </row>
    <row r="656" spans="1:7" ht="31.5" x14ac:dyDescent="0.25">
      <c r="A656" s="70" t="s">
        <v>135</v>
      </c>
      <c r="B656" s="71" t="s">
        <v>632</v>
      </c>
      <c r="C656" s="72" t="s">
        <v>136</v>
      </c>
      <c r="D656" s="73">
        <v>0</v>
      </c>
      <c r="E656" s="74">
        <v>5</v>
      </c>
      <c r="F656" s="74">
        <v>0</v>
      </c>
      <c r="G656" s="75">
        <v>0</v>
      </c>
    </row>
    <row r="657" spans="1:7" x14ac:dyDescent="0.25">
      <c r="A657" s="70" t="s">
        <v>633</v>
      </c>
      <c r="B657" s="71" t="s">
        <v>632</v>
      </c>
      <c r="C657" s="72" t="s">
        <v>136</v>
      </c>
      <c r="D657" s="73">
        <v>1006</v>
      </c>
      <c r="E657" s="74">
        <v>5</v>
      </c>
      <c r="F657" s="74">
        <v>0</v>
      </c>
      <c r="G657" s="75">
        <v>0</v>
      </c>
    </row>
    <row r="658" spans="1:7" ht="63" x14ac:dyDescent="0.25">
      <c r="A658" s="70" t="s">
        <v>634</v>
      </c>
      <c r="B658" s="71" t="s">
        <v>635</v>
      </c>
      <c r="C658" s="72" t="s">
        <v>128</v>
      </c>
      <c r="D658" s="73">
        <v>0</v>
      </c>
      <c r="E658" s="74">
        <v>200</v>
      </c>
      <c r="F658" s="74">
        <v>100.4</v>
      </c>
      <c r="G658" s="75">
        <v>0.502</v>
      </c>
    </row>
    <row r="659" spans="1:7" ht="47.25" x14ac:dyDescent="0.25">
      <c r="A659" s="70" t="s">
        <v>636</v>
      </c>
      <c r="B659" s="71" t="s">
        <v>637</v>
      </c>
      <c r="C659" s="72" t="s">
        <v>128</v>
      </c>
      <c r="D659" s="73">
        <v>0</v>
      </c>
      <c r="E659" s="74">
        <v>200</v>
      </c>
      <c r="F659" s="74">
        <v>100.4</v>
      </c>
      <c r="G659" s="75">
        <v>0.502</v>
      </c>
    </row>
    <row r="660" spans="1:7" ht="31.5" x14ac:dyDescent="0.25">
      <c r="A660" s="70" t="s">
        <v>638</v>
      </c>
      <c r="B660" s="71" t="s">
        <v>639</v>
      </c>
      <c r="C660" s="72" t="s">
        <v>128</v>
      </c>
      <c r="D660" s="73">
        <v>0</v>
      </c>
      <c r="E660" s="74">
        <v>5</v>
      </c>
      <c r="F660" s="74">
        <v>0</v>
      </c>
      <c r="G660" s="75">
        <v>0</v>
      </c>
    </row>
    <row r="661" spans="1:7" ht="31.5" x14ac:dyDescent="0.25">
      <c r="A661" s="70" t="s">
        <v>135</v>
      </c>
      <c r="B661" s="71" t="s">
        <v>639</v>
      </c>
      <c r="C661" s="72" t="s">
        <v>136</v>
      </c>
      <c r="D661" s="73">
        <v>0</v>
      </c>
      <c r="E661" s="74">
        <v>5</v>
      </c>
      <c r="F661" s="74">
        <v>0</v>
      </c>
      <c r="G661" s="75">
        <v>0</v>
      </c>
    </row>
    <row r="662" spans="1:7" x14ac:dyDescent="0.25">
      <c r="A662" s="70" t="s">
        <v>633</v>
      </c>
      <c r="B662" s="71" t="s">
        <v>639</v>
      </c>
      <c r="C662" s="72" t="s">
        <v>136</v>
      </c>
      <c r="D662" s="73">
        <v>1006</v>
      </c>
      <c r="E662" s="74">
        <v>5</v>
      </c>
      <c r="F662" s="74">
        <v>0</v>
      </c>
      <c r="G662" s="75">
        <v>0</v>
      </c>
    </row>
    <row r="663" spans="1:7" ht="31.5" x14ac:dyDescent="0.25">
      <c r="A663" s="70" t="s">
        <v>640</v>
      </c>
      <c r="B663" s="71" t="s">
        <v>641</v>
      </c>
      <c r="C663" s="72" t="s">
        <v>128</v>
      </c>
      <c r="D663" s="73">
        <v>0</v>
      </c>
      <c r="E663" s="74">
        <v>30</v>
      </c>
      <c r="F663" s="74">
        <v>26.6</v>
      </c>
      <c r="G663" s="75">
        <v>0.88666666666666671</v>
      </c>
    </row>
    <row r="664" spans="1:7" ht="31.5" x14ac:dyDescent="0.25">
      <c r="A664" s="70" t="s">
        <v>135</v>
      </c>
      <c r="B664" s="71" t="s">
        <v>641</v>
      </c>
      <c r="C664" s="72" t="s">
        <v>136</v>
      </c>
      <c r="D664" s="73">
        <v>0</v>
      </c>
      <c r="E664" s="74">
        <v>30</v>
      </c>
      <c r="F664" s="74">
        <v>26.6</v>
      </c>
      <c r="G664" s="75">
        <v>0.88666666666666671</v>
      </c>
    </row>
    <row r="665" spans="1:7" x14ac:dyDescent="0.25">
      <c r="A665" s="70" t="s">
        <v>633</v>
      </c>
      <c r="B665" s="71" t="s">
        <v>641</v>
      </c>
      <c r="C665" s="72" t="s">
        <v>136</v>
      </c>
      <c r="D665" s="73">
        <v>1006</v>
      </c>
      <c r="E665" s="74">
        <v>30</v>
      </c>
      <c r="F665" s="74">
        <v>26.6</v>
      </c>
      <c r="G665" s="75">
        <v>0.88666666666666671</v>
      </c>
    </row>
    <row r="666" spans="1:7" ht="31.5" x14ac:dyDescent="0.25">
      <c r="A666" s="70" t="s">
        <v>642</v>
      </c>
      <c r="B666" s="71" t="s">
        <v>643</v>
      </c>
      <c r="C666" s="72" t="s">
        <v>128</v>
      </c>
      <c r="D666" s="73">
        <v>0</v>
      </c>
      <c r="E666" s="74">
        <v>30</v>
      </c>
      <c r="F666" s="74">
        <v>0</v>
      </c>
      <c r="G666" s="75">
        <v>0</v>
      </c>
    </row>
    <row r="667" spans="1:7" ht="31.5" x14ac:dyDescent="0.25">
      <c r="A667" s="70" t="s">
        <v>135</v>
      </c>
      <c r="B667" s="71" t="s">
        <v>643</v>
      </c>
      <c r="C667" s="72" t="s">
        <v>136</v>
      </c>
      <c r="D667" s="73">
        <v>0</v>
      </c>
      <c r="E667" s="74">
        <v>30</v>
      </c>
      <c r="F667" s="74">
        <v>0</v>
      </c>
      <c r="G667" s="75">
        <v>0</v>
      </c>
    </row>
    <row r="668" spans="1:7" x14ac:dyDescent="0.25">
      <c r="A668" s="70" t="s">
        <v>633</v>
      </c>
      <c r="B668" s="71" t="s">
        <v>643</v>
      </c>
      <c r="C668" s="72" t="s">
        <v>136</v>
      </c>
      <c r="D668" s="73">
        <v>1006</v>
      </c>
      <c r="E668" s="74">
        <v>30</v>
      </c>
      <c r="F668" s="74">
        <v>0</v>
      </c>
      <c r="G668" s="75">
        <v>0</v>
      </c>
    </row>
    <row r="669" spans="1:7" ht="31.5" x14ac:dyDescent="0.25">
      <c r="A669" s="70" t="s">
        <v>644</v>
      </c>
      <c r="B669" s="71" t="s">
        <v>645</v>
      </c>
      <c r="C669" s="72" t="s">
        <v>128</v>
      </c>
      <c r="D669" s="73">
        <v>0</v>
      </c>
      <c r="E669" s="74">
        <v>5</v>
      </c>
      <c r="F669" s="74">
        <v>0</v>
      </c>
      <c r="G669" s="75">
        <v>0</v>
      </c>
    </row>
    <row r="670" spans="1:7" ht="31.5" x14ac:dyDescent="0.25">
      <c r="A670" s="70" t="s">
        <v>135</v>
      </c>
      <c r="B670" s="71" t="s">
        <v>645</v>
      </c>
      <c r="C670" s="72" t="s">
        <v>136</v>
      </c>
      <c r="D670" s="73">
        <v>0</v>
      </c>
      <c r="E670" s="74">
        <v>5</v>
      </c>
      <c r="F670" s="74">
        <v>0</v>
      </c>
      <c r="G670" s="75">
        <v>0</v>
      </c>
    </row>
    <row r="671" spans="1:7" x14ac:dyDescent="0.25">
      <c r="A671" s="70" t="s">
        <v>633</v>
      </c>
      <c r="B671" s="71" t="s">
        <v>645</v>
      </c>
      <c r="C671" s="72" t="s">
        <v>136</v>
      </c>
      <c r="D671" s="73">
        <v>1006</v>
      </c>
      <c r="E671" s="74">
        <v>5</v>
      </c>
      <c r="F671" s="74">
        <v>0</v>
      </c>
      <c r="G671" s="75">
        <v>0</v>
      </c>
    </row>
    <row r="672" spans="1:7" ht="31.5" x14ac:dyDescent="0.25">
      <c r="A672" s="70" t="s">
        <v>646</v>
      </c>
      <c r="B672" s="71" t="s">
        <v>647</v>
      </c>
      <c r="C672" s="72" t="s">
        <v>128</v>
      </c>
      <c r="D672" s="73">
        <v>0</v>
      </c>
      <c r="E672" s="74">
        <v>10</v>
      </c>
      <c r="F672" s="74">
        <v>9.5</v>
      </c>
      <c r="G672" s="75">
        <v>0.95</v>
      </c>
    </row>
    <row r="673" spans="1:7" ht="31.5" x14ac:dyDescent="0.25">
      <c r="A673" s="70" t="s">
        <v>135</v>
      </c>
      <c r="B673" s="71" t="s">
        <v>647</v>
      </c>
      <c r="C673" s="72" t="s">
        <v>136</v>
      </c>
      <c r="D673" s="73">
        <v>0</v>
      </c>
      <c r="E673" s="74">
        <v>10</v>
      </c>
      <c r="F673" s="74">
        <v>9.5</v>
      </c>
      <c r="G673" s="75">
        <v>0.95</v>
      </c>
    </row>
    <row r="674" spans="1:7" x14ac:dyDescent="0.25">
      <c r="A674" s="70" t="s">
        <v>633</v>
      </c>
      <c r="B674" s="71" t="s">
        <v>647</v>
      </c>
      <c r="C674" s="72" t="s">
        <v>136</v>
      </c>
      <c r="D674" s="73">
        <v>1006</v>
      </c>
      <c r="E674" s="74">
        <v>10</v>
      </c>
      <c r="F674" s="74">
        <v>9.5</v>
      </c>
      <c r="G674" s="75">
        <v>0.95</v>
      </c>
    </row>
    <row r="675" spans="1:7" ht="81" customHeight="1" x14ac:dyDescent="0.25">
      <c r="A675" s="70" t="s">
        <v>648</v>
      </c>
      <c r="B675" s="71" t="s">
        <v>649</v>
      </c>
      <c r="C675" s="72" t="s">
        <v>128</v>
      </c>
      <c r="D675" s="73">
        <v>0</v>
      </c>
      <c r="E675" s="74">
        <v>120</v>
      </c>
      <c r="F675" s="74">
        <v>64.3</v>
      </c>
      <c r="G675" s="75">
        <v>0.53583333333333327</v>
      </c>
    </row>
    <row r="676" spans="1:7" ht="31.5" x14ac:dyDescent="0.25">
      <c r="A676" s="70" t="s">
        <v>135</v>
      </c>
      <c r="B676" s="71" t="s">
        <v>649</v>
      </c>
      <c r="C676" s="72" t="s">
        <v>136</v>
      </c>
      <c r="D676" s="73">
        <v>0</v>
      </c>
      <c r="E676" s="74">
        <v>120</v>
      </c>
      <c r="F676" s="74">
        <v>64.3</v>
      </c>
      <c r="G676" s="75">
        <v>0.53583333333333327</v>
      </c>
    </row>
    <row r="677" spans="1:7" x14ac:dyDescent="0.25">
      <c r="A677" s="70" t="s">
        <v>633</v>
      </c>
      <c r="B677" s="71" t="s">
        <v>649</v>
      </c>
      <c r="C677" s="72" t="s">
        <v>136</v>
      </c>
      <c r="D677" s="73">
        <v>1006</v>
      </c>
      <c r="E677" s="74">
        <v>120</v>
      </c>
      <c r="F677" s="74">
        <v>64.3</v>
      </c>
      <c r="G677" s="75">
        <v>0.53583333333333327</v>
      </c>
    </row>
    <row r="678" spans="1:7" x14ac:dyDescent="0.25">
      <c r="A678" s="64" t="s">
        <v>650</v>
      </c>
      <c r="B678" s="65" t="s">
        <v>651</v>
      </c>
      <c r="C678" s="66" t="s">
        <v>128</v>
      </c>
      <c r="D678" s="67">
        <v>0</v>
      </c>
      <c r="E678" s="68">
        <v>10646.2</v>
      </c>
      <c r="F678" s="68">
        <v>4444.8</v>
      </c>
      <c r="G678" s="69">
        <v>0.41750108019762922</v>
      </c>
    </row>
    <row r="679" spans="1:7" ht="31.5" x14ac:dyDescent="0.25">
      <c r="A679" s="70" t="s">
        <v>652</v>
      </c>
      <c r="B679" s="71" t="s">
        <v>653</v>
      </c>
      <c r="C679" s="72" t="s">
        <v>128</v>
      </c>
      <c r="D679" s="73">
        <v>0</v>
      </c>
      <c r="E679" s="74">
        <v>4025.7</v>
      </c>
      <c r="F679" s="74">
        <v>1950.4</v>
      </c>
      <c r="G679" s="75">
        <v>0.48448716993317936</v>
      </c>
    </row>
    <row r="680" spans="1:7" ht="31.5" x14ac:dyDescent="0.25">
      <c r="A680" s="70" t="s">
        <v>654</v>
      </c>
      <c r="B680" s="71" t="s">
        <v>655</v>
      </c>
      <c r="C680" s="72" t="s">
        <v>128</v>
      </c>
      <c r="D680" s="73">
        <v>0</v>
      </c>
      <c r="E680" s="74">
        <v>3196.5</v>
      </c>
      <c r="F680" s="74">
        <v>1430.7</v>
      </c>
      <c r="G680" s="75">
        <v>0.44758329422806198</v>
      </c>
    </row>
    <row r="681" spans="1:7" ht="31.5" x14ac:dyDescent="0.25">
      <c r="A681" s="70" t="s">
        <v>290</v>
      </c>
      <c r="B681" s="71" t="s">
        <v>656</v>
      </c>
      <c r="C681" s="72" t="s">
        <v>128</v>
      </c>
      <c r="D681" s="73">
        <v>0</v>
      </c>
      <c r="E681" s="74">
        <v>3196.5</v>
      </c>
      <c r="F681" s="74">
        <v>1430.7</v>
      </c>
      <c r="G681" s="75">
        <v>0.44758329422806198</v>
      </c>
    </row>
    <row r="682" spans="1:7" ht="78.75" x14ac:dyDescent="0.25">
      <c r="A682" s="70" t="s">
        <v>149</v>
      </c>
      <c r="B682" s="71" t="s">
        <v>656</v>
      </c>
      <c r="C682" s="72" t="s">
        <v>150</v>
      </c>
      <c r="D682" s="73">
        <v>0</v>
      </c>
      <c r="E682" s="74">
        <v>3196.5</v>
      </c>
      <c r="F682" s="74">
        <v>1430.7</v>
      </c>
      <c r="G682" s="75">
        <v>0.44758329422806198</v>
      </c>
    </row>
    <row r="683" spans="1:7" ht="63" x14ac:dyDescent="0.25">
      <c r="A683" s="70" t="s">
        <v>657</v>
      </c>
      <c r="B683" s="71" t="s">
        <v>656</v>
      </c>
      <c r="C683" s="72" t="s">
        <v>150</v>
      </c>
      <c r="D683" s="73">
        <v>103</v>
      </c>
      <c r="E683" s="74">
        <v>3196.5</v>
      </c>
      <c r="F683" s="74">
        <v>1430.7</v>
      </c>
      <c r="G683" s="75">
        <v>0.44758329422806198</v>
      </c>
    </row>
    <row r="684" spans="1:7" ht="31.5" x14ac:dyDescent="0.25">
      <c r="A684" s="70" t="s">
        <v>658</v>
      </c>
      <c r="B684" s="71" t="s">
        <v>659</v>
      </c>
      <c r="C684" s="72" t="s">
        <v>128</v>
      </c>
      <c r="D684" s="73">
        <v>0</v>
      </c>
      <c r="E684" s="74">
        <v>829.2</v>
      </c>
      <c r="F684" s="74">
        <v>519.70000000000005</v>
      </c>
      <c r="G684" s="75">
        <v>0.62674867342016405</v>
      </c>
    </row>
    <row r="685" spans="1:7" ht="31.5" x14ac:dyDescent="0.25">
      <c r="A685" s="70" t="s">
        <v>290</v>
      </c>
      <c r="B685" s="71" t="s">
        <v>660</v>
      </c>
      <c r="C685" s="72" t="s">
        <v>128</v>
      </c>
      <c r="D685" s="73">
        <v>0</v>
      </c>
      <c r="E685" s="74">
        <v>829.2</v>
      </c>
      <c r="F685" s="74">
        <v>519.70000000000005</v>
      </c>
      <c r="G685" s="75">
        <v>0.62674867342016405</v>
      </c>
    </row>
    <row r="686" spans="1:7" ht="78.75" x14ac:dyDescent="0.25">
      <c r="A686" s="70" t="s">
        <v>149</v>
      </c>
      <c r="B686" s="71" t="s">
        <v>660</v>
      </c>
      <c r="C686" s="72" t="s">
        <v>150</v>
      </c>
      <c r="D686" s="73">
        <v>0</v>
      </c>
      <c r="E686" s="74">
        <v>761.5</v>
      </c>
      <c r="F686" s="74">
        <v>457.4</v>
      </c>
      <c r="G686" s="75">
        <v>0.60065659881812206</v>
      </c>
    </row>
    <row r="687" spans="1:7" ht="63" x14ac:dyDescent="0.25">
      <c r="A687" s="70" t="s">
        <v>657</v>
      </c>
      <c r="B687" s="71" t="s">
        <v>660</v>
      </c>
      <c r="C687" s="72" t="s">
        <v>150</v>
      </c>
      <c r="D687" s="73">
        <v>103</v>
      </c>
      <c r="E687" s="74">
        <v>761.5</v>
      </c>
      <c r="F687" s="74">
        <v>457.4</v>
      </c>
      <c r="G687" s="75">
        <v>0.60065659881812206</v>
      </c>
    </row>
    <row r="688" spans="1:7" ht="31.5" x14ac:dyDescent="0.25">
      <c r="A688" s="70" t="s">
        <v>135</v>
      </c>
      <c r="B688" s="71" t="s">
        <v>660</v>
      </c>
      <c r="C688" s="72" t="s">
        <v>136</v>
      </c>
      <c r="D688" s="73">
        <v>0</v>
      </c>
      <c r="E688" s="74">
        <v>67.7</v>
      </c>
      <c r="F688" s="74">
        <v>62.2</v>
      </c>
      <c r="G688" s="75">
        <v>0.91875923190546527</v>
      </c>
    </row>
    <row r="689" spans="1:7" ht="63" x14ac:dyDescent="0.25">
      <c r="A689" s="70" t="s">
        <v>657</v>
      </c>
      <c r="B689" s="71" t="s">
        <v>660</v>
      </c>
      <c r="C689" s="72" t="s">
        <v>136</v>
      </c>
      <c r="D689" s="73">
        <v>103</v>
      </c>
      <c r="E689" s="74">
        <v>67.7</v>
      </c>
      <c r="F689" s="74">
        <v>62.2</v>
      </c>
      <c r="G689" s="75">
        <v>0.91875923190546527</v>
      </c>
    </row>
    <row r="690" spans="1:7" ht="47.25" x14ac:dyDescent="0.25">
      <c r="A690" s="70" t="s">
        <v>661</v>
      </c>
      <c r="B690" s="71" t="s">
        <v>662</v>
      </c>
      <c r="C690" s="72" t="s">
        <v>128</v>
      </c>
      <c r="D690" s="73">
        <v>0</v>
      </c>
      <c r="E690" s="74">
        <v>5515.5</v>
      </c>
      <c r="F690" s="74">
        <v>2409.8000000000002</v>
      </c>
      <c r="G690" s="75">
        <v>0.43691415102891856</v>
      </c>
    </row>
    <row r="691" spans="1:7" ht="31.5" x14ac:dyDescent="0.25">
      <c r="A691" s="70" t="s">
        <v>663</v>
      </c>
      <c r="B691" s="71" t="s">
        <v>664</v>
      </c>
      <c r="C691" s="72" t="s">
        <v>128</v>
      </c>
      <c r="D691" s="73">
        <v>0</v>
      </c>
      <c r="E691" s="74">
        <v>2991.6</v>
      </c>
      <c r="F691" s="74">
        <v>1358.2</v>
      </c>
      <c r="G691" s="75">
        <v>0.45400454606230783</v>
      </c>
    </row>
    <row r="692" spans="1:7" ht="31.5" x14ac:dyDescent="0.25">
      <c r="A692" s="70" t="s">
        <v>290</v>
      </c>
      <c r="B692" s="71" t="s">
        <v>665</v>
      </c>
      <c r="C692" s="72" t="s">
        <v>128</v>
      </c>
      <c r="D692" s="73">
        <v>0</v>
      </c>
      <c r="E692" s="74">
        <v>2991.6</v>
      </c>
      <c r="F692" s="74">
        <v>1358.2</v>
      </c>
      <c r="G692" s="75">
        <v>0.45400454606230783</v>
      </c>
    </row>
    <row r="693" spans="1:7" ht="78.75" x14ac:dyDescent="0.25">
      <c r="A693" s="70" t="s">
        <v>149</v>
      </c>
      <c r="B693" s="71" t="s">
        <v>665</v>
      </c>
      <c r="C693" s="72" t="s">
        <v>150</v>
      </c>
      <c r="D693" s="73">
        <v>0</v>
      </c>
      <c r="E693" s="74">
        <v>2991.6</v>
      </c>
      <c r="F693" s="74">
        <v>1358.2</v>
      </c>
      <c r="G693" s="75">
        <v>0.45400454606230783</v>
      </c>
    </row>
    <row r="694" spans="1:7" ht="47.25" x14ac:dyDescent="0.25">
      <c r="A694" s="70" t="s">
        <v>380</v>
      </c>
      <c r="B694" s="71" t="s">
        <v>665</v>
      </c>
      <c r="C694" s="72" t="s">
        <v>150</v>
      </c>
      <c r="D694" s="73">
        <v>106</v>
      </c>
      <c r="E694" s="74">
        <v>2991.6</v>
      </c>
      <c r="F694" s="74">
        <v>1358.2</v>
      </c>
      <c r="G694" s="75">
        <v>0.45400454606230783</v>
      </c>
    </row>
    <row r="695" spans="1:7" ht="31.5" x14ac:dyDescent="0.25">
      <c r="A695" s="70" t="s">
        <v>666</v>
      </c>
      <c r="B695" s="71" t="s">
        <v>667</v>
      </c>
      <c r="C695" s="72" t="s">
        <v>128</v>
      </c>
      <c r="D695" s="73">
        <v>0</v>
      </c>
      <c r="E695" s="74">
        <v>2523.9</v>
      </c>
      <c r="F695" s="74">
        <v>1051.5999999999999</v>
      </c>
      <c r="G695" s="75">
        <v>0.41665676136138513</v>
      </c>
    </row>
    <row r="696" spans="1:7" ht="31.5" x14ac:dyDescent="0.25">
      <c r="A696" s="70" t="s">
        <v>290</v>
      </c>
      <c r="B696" s="71" t="s">
        <v>668</v>
      </c>
      <c r="C696" s="72" t="s">
        <v>128</v>
      </c>
      <c r="D696" s="73">
        <v>0</v>
      </c>
      <c r="E696" s="74">
        <v>1258.5999999999999</v>
      </c>
      <c r="F696" s="74">
        <v>562.9</v>
      </c>
      <c r="G696" s="75">
        <v>0.44724296837756239</v>
      </c>
    </row>
    <row r="697" spans="1:7" ht="78.75" x14ac:dyDescent="0.25">
      <c r="A697" s="70" t="s">
        <v>149</v>
      </c>
      <c r="B697" s="71" t="s">
        <v>668</v>
      </c>
      <c r="C697" s="72" t="s">
        <v>150</v>
      </c>
      <c r="D697" s="73">
        <v>0</v>
      </c>
      <c r="E697" s="74">
        <v>1257.2</v>
      </c>
      <c r="F697" s="74">
        <v>562.9</v>
      </c>
      <c r="G697" s="75">
        <v>0.44774101177219217</v>
      </c>
    </row>
    <row r="698" spans="1:7" ht="47.25" x14ac:dyDescent="0.25">
      <c r="A698" s="70" t="s">
        <v>380</v>
      </c>
      <c r="B698" s="71" t="s">
        <v>668</v>
      </c>
      <c r="C698" s="72" t="s">
        <v>150</v>
      </c>
      <c r="D698" s="73">
        <v>106</v>
      </c>
      <c r="E698" s="74">
        <v>1257.2</v>
      </c>
      <c r="F698" s="74">
        <v>562.9</v>
      </c>
      <c r="G698" s="75">
        <v>0.44774101177219217</v>
      </c>
    </row>
    <row r="699" spans="1:7" ht="31.5" x14ac:dyDescent="0.25">
      <c r="A699" s="70" t="s">
        <v>135</v>
      </c>
      <c r="B699" s="71" t="s">
        <v>668</v>
      </c>
      <c r="C699" s="72" t="s">
        <v>136</v>
      </c>
      <c r="D699" s="73">
        <v>0</v>
      </c>
      <c r="E699" s="74">
        <v>1.4</v>
      </c>
      <c r="F699" s="74">
        <v>0</v>
      </c>
      <c r="G699" s="75">
        <v>0</v>
      </c>
    </row>
    <row r="700" spans="1:7" ht="47.25" x14ac:dyDescent="0.25">
      <c r="A700" s="70" t="s">
        <v>380</v>
      </c>
      <c r="B700" s="71" t="s">
        <v>668</v>
      </c>
      <c r="C700" s="72" t="s">
        <v>136</v>
      </c>
      <c r="D700" s="73">
        <v>106</v>
      </c>
      <c r="E700" s="74">
        <v>1.4</v>
      </c>
      <c r="F700" s="74">
        <v>0</v>
      </c>
      <c r="G700" s="75">
        <v>0</v>
      </c>
    </row>
    <row r="701" spans="1:7" ht="33" customHeight="1" x14ac:dyDescent="0.25">
      <c r="A701" s="70" t="s">
        <v>669</v>
      </c>
      <c r="B701" s="71" t="s">
        <v>670</v>
      </c>
      <c r="C701" s="72" t="s">
        <v>128</v>
      </c>
      <c r="D701" s="73">
        <v>0</v>
      </c>
      <c r="E701" s="74">
        <v>1265.3</v>
      </c>
      <c r="F701" s="74">
        <v>488.6</v>
      </c>
      <c r="G701" s="75">
        <v>0.38615348138781319</v>
      </c>
    </row>
    <row r="702" spans="1:7" ht="78.75" x14ac:dyDescent="0.25">
      <c r="A702" s="70" t="s">
        <v>149</v>
      </c>
      <c r="B702" s="71" t="s">
        <v>670</v>
      </c>
      <c r="C702" s="72" t="s">
        <v>150</v>
      </c>
      <c r="D702" s="73">
        <v>0</v>
      </c>
      <c r="E702" s="74">
        <v>1186.4000000000001</v>
      </c>
      <c r="F702" s="74">
        <v>488.6</v>
      </c>
      <c r="G702" s="75">
        <v>0.41183412002697234</v>
      </c>
    </row>
    <row r="703" spans="1:7" ht="47.25" x14ac:dyDescent="0.25">
      <c r="A703" s="70" t="s">
        <v>380</v>
      </c>
      <c r="B703" s="71" t="s">
        <v>670</v>
      </c>
      <c r="C703" s="72" t="s">
        <v>150</v>
      </c>
      <c r="D703" s="73">
        <v>106</v>
      </c>
      <c r="E703" s="74">
        <v>1186.4000000000001</v>
      </c>
      <c r="F703" s="74">
        <v>488.6</v>
      </c>
      <c r="G703" s="75">
        <v>0.41183412002697234</v>
      </c>
    </row>
    <row r="704" spans="1:7" ht="31.5" x14ac:dyDescent="0.25">
      <c r="A704" s="70" t="s">
        <v>135</v>
      </c>
      <c r="B704" s="71" t="s">
        <v>670</v>
      </c>
      <c r="C704" s="72" t="s">
        <v>136</v>
      </c>
      <c r="D704" s="73">
        <v>0</v>
      </c>
      <c r="E704" s="74">
        <v>78.900000000000006</v>
      </c>
      <c r="F704" s="74">
        <v>0</v>
      </c>
      <c r="G704" s="75">
        <v>0</v>
      </c>
    </row>
    <row r="705" spans="1:7" ht="47.25" x14ac:dyDescent="0.25">
      <c r="A705" s="70" t="s">
        <v>380</v>
      </c>
      <c r="B705" s="71" t="s">
        <v>670</v>
      </c>
      <c r="C705" s="72" t="s">
        <v>136</v>
      </c>
      <c r="D705" s="73">
        <v>106</v>
      </c>
      <c r="E705" s="74">
        <v>78.900000000000006</v>
      </c>
      <c r="F705" s="74">
        <v>0</v>
      </c>
      <c r="G705" s="75">
        <v>0</v>
      </c>
    </row>
    <row r="706" spans="1:7" x14ac:dyDescent="0.25">
      <c r="A706" s="70" t="s">
        <v>671</v>
      </c>
      <c r="B706" s="71" t="s">
        <v>672</v>
      </c>
      <c r="C706" s="72" t="s">
        <v>128</v>
      </c>
      <c r="D706" s="73">
        <v>0</v>
      </c>
      <c r="E706" s="74">
        <v>300</v>
      </c>
      <c r="F706" s="74">
        <v>0</v>
      </c>
      <c r="G706" s="75">
        <v>0</v>
      </c>
    </row>
    <row r="707" spans="1:7" ht="31.5" x14ac:dyDescent="0.25">
      <c r="A707" s="70" t="s">
        <v>673</v>
      </c>
      <c r="B707" s="71" t="s">
        <v>674</v>
      </c>
      <c r="C707" s="72" t="s">
        <v>128</v>
      </c>
      <c r="D707" s="73">
        <v>0</v>
      </c>
      <c r="E707" s="74">
        <v>300</v>
      </c>
      <c r="F707" s="74">
        <v>0</v>
      </c>
      <c r="G707" s="75">
        <v>0</v>
      </c>
    </row>
    <row r="708" spans="1:7" x14ac:dyDescent="0.25">
      <c r="A708" s="70" t="s">
        <v>145</v>
      </c>
      <c r="B708" s="71" t="s">
        <v>674</v>
      </c>
      <c r="C708" s="72" t="s">
        <v>146</v>
      </c>
      <c r="D708" s="73">
        <v>0</v>
      </c>
      <c r="E708" s="74">
        <v>300</v>
      </c>
      <c r="F708" s="74">
        <v>0</v>
      </c>
      <c r="G708" s="75">
        <v>0</v>
      </c>
    </row>
    <row r="709" spans="1:7" x14ac:dyDescent="0.25">
      <c r="A709" s="70" t="s">
        <v>675</v>
      </c>
      <c r="B709" s="71" t="s">
        <v>674</v>
      </c>
      <c r="C709" s="72" t="s">
        <v>146</v>
      </c>
      <c r="D709" s="73">
        <v>111</v>
      </c>
      <c r="E709" s="74">
        <v>300</v>
      </c>
      <c r="F709" s="74">
        <v>0</v>
      </c>
      <c r="G709" s="75">
        <v>0</v>
      </c>
    </row>
    <row r="710" spans="1:7" ht="31.5" x14ac:dyDescent="0.25">
      <c r="A710" s="70" t="s">
        <v>676</v>
      </c>
      <c r="B710" s="71" t="s">
        <v>677</v>
      </c>
      <c r="C710" s="72" t="s">
        <v>128</v>
      </c>
      <c r="D710" s="73">
        <v>0</v>
      </c>
      <c r="E710" s="74">
        <v>155</v>
      </c>
      <c r="F710" s="74">
        <v>14.7</v>
      </c>
      <c r="G710" s="75">
        <v>9.483870967741935E-2</v>
      </c>
    </row>
    <row r="711" spans="1:7" ht="78.75" x14ac:dyDescent="0.25">
      <c r="A711" s="70" t="s">
        <v>678</v>
      </c>
      <c r="B711" s="71" t="s">
        <v>679</v>
      </c>
      <c r="C711" s="72" t="s">
        <v>128</v>
      </c>
      <c r="D711" s="73">
        <v>0</v>
      </c>
      <c r="E711" s="74">
        <v>155</v>
      </c>
      <c r="F711" s="74">
        <v>14.7</v>
      </c>
      <c r="G711" s="75">
        <v>9.483870967741935E-2</v>
      </c>
    </row>
    <row r="712" spans="1:7" ht="63" x14ac:dyDescent="0.25">
      <c r="A712" s="70" t="s">
        <v>220</v>
      </c>
      <c r="B712" s="71" t="s">
        <v>680</v>
      </c>
      <c r="C712" s="72" t="s">
        <v>128</v>
      </c>
      <c r="D712" s="73">
        <v>0</v>
      </c>
      <c r="E712" s="74">
        <v>155</v>
      </c>
      <c r="F712" s="74">
        <v>14.7</v>
      </c>
      <c r="G712" s="75">
        <v>9.483870967741935E-2</v>
      </c>
    </row>
    <row r="713" spans="1:7" ht="31.5" x14ac:dyDescent="0.25">
      <c r="A713" s="70" t="s">
        <v>135</v>
      </c>
      <c r="B713" s="71" t="s">
        <v>680</v>
      </c>
      <c r="C713" s="72" t="s">
        <v>136</v>
      </c>
      <c r="D713" s="73">
        <v>0</v>
      </c>
      <c r="E713" s="74">
        <v>155</v>
      </c>
      <c r="F713" s="74">
        <v>14.7</v>
      </c>
      <c r="G713" s="75">
        <v>9.483870967741935E-2</v>
      </c>
    </row>
    <row r="714" spans="1:7" ht="18" customHeight="1" x14ac:dyDescent="0.25">
      <c r="A714" s="70" t="s">
        <v>681</v>
      </c>
      <c r="B714" s="71" t="s">
        <v>680</v>
      </c>
      <c r="C714" s="72" t="s">
        <v>136</v>
      </c>
      <c r="D714" s="73">
        <v>204</v>
      </c>
      <c r="E714" s="74">
        <v>155</v>
      </c>
      <c r="F714" s="74">
        <v>14.7</v>
      </c>
      <c r="G714" s="75">
        <v>9.483870967741935E-2</v>
      </c>
    </row>
    <row r="715" spans="1:7" ht="47.25" x14ac:dyDescent="0.25">
      <c r="A715" s="70" t="s">
        <v>682</v>
      </c>
      <c r="B715" s="71" t="s">
        <v>683</v>
      </c>
      <c r="C715" s="72" t="s">
        <v>128</v>
      </c>
      <c r="D715" s="73">
        <v>0</v>
      </c>
      <c r="E715" s="74">
        <v>600</v>
      </c>
      <c r="F715" s="74">
        <v>69.900000000000006</v>
      </c>
      <c r="G715" s="75">
        <v>0.11650000000000001</v>
      </c>
    </row>
    <row r="716" spans="1:7" ht="31.5" x14ac:dyDescent="0.25">
      <c r="A716" s="70" t="s">
        <v>684</v>
      </c>
      <c r="B716" s="71" t="s">
        <v>685</v>
      </c>
      <c r="C716" s="72" t="s">
        <v>128</v>
      </c>
      <c r="D716" s="73">
        <v>0</v>
      </c>
      <c r="E716" s="74">
        <v>600</v>
      </c>
      <c r="F716" s="74">
        <v>69.900000000000006</v>
      </c>
      <c r="G716" s="75">
        <v>0.11650000000000001</v>
      </c>
    </row>
    <row r="717" spans="1:7" ht="64.5" customHeight="1" x14ac:dyDescent="0.25">
      <c r="A717" s="70" t="s">
        <v>686</v>
      </c>
      <c r="B717" s="71" t="s">
        <v>687</v>
      </c>
      <c r="C717" s="72" t="s">
        <v>128</v>
      </c>
      <c r="D717" s="73">
        <v>0</v>
      </c>
      <c r="E717" s="74">
        <v>600</v>
      </c>
      <c r="F717" s="74">
        <v>69.900000000000006</v>
      </c>
      <c r="G717" s="75">
        <v>0.11650000000000001</v>
      </c>
    </row>
    <row r="718" spans="1:7" ht="31.5" x14ac:dyDescent="0.25">
      <c r="A718" s="70" t="s">
        <v>135</v>
      </c>
      <c r="B718" s="71" t="s">
        <v>687</v>
      </c>
      <c r="C718" s="72" t="s">
        <v>136</v>
      </c>
      <c r="D718" s="73">
        <v>0</v>
      </c>
      <c r="E718" s="74">
        <v>600</v>
      </c>
      <c r="F718" s="74">
        <v>69.900000000000006</v>
      </c>
      <c r="G718" s="75">
        <v>0.11650000000000001</v>
      </c>
    </row>
    <row r="719" spans="1:7" ht="18" customHeight="1" x14ac:dyDescent="0.25">
      <c r="A719" s="70" t="s">
        <v>301</v>
      </c>
      <c r="B719" s="71" t="s">
        <v>687</v>
      </c>
      <c r="C719" s="72" t="s">
        <v>136</v>
      </c>
      <c r="D719" s="73">
        <v>113</v>
      </c>
      <c r="E719" s="74">
        <v>600</v>
      </c>
      <c r="F719" s="74">
        <v>69.900000000000006</v>
      </c>
      <c r="G719" s="75">
        <v>0.11650000000000001</v>
      </c>
    </row>
    <row r="720" spans="1:7" ht="78.75" x14ac:dyDescent="0.25">
      <c r="A720" s="70" t="s">
        <v>688</v>
      </c>
      <c r="B720" s="71" t="s">
        <v>689</v>
      </c>
      <c r="C720" s="72" t="s">
        <v>128</v>
      </c>
      <c r="D720" s="73">
        <v>0</v>
      </c>
      <c r="E720" s="74">
        <v>50</v>
      </c>
      <c r="F720" s="74">
        <v>0</v>
      </c>
      <c r="G720" s="75">
        <v>0</v>
      </c>
    </row>
    <row r="721" spans="1:7" ht="78.75" x14ac:dyDescent="0.25">
      <c r="A721" s="70" t="s">
        <v>690</v>
      </c>
      <c r="B721" s="71" t="s">
        <v>691</v>
      </c>
      <c r="C721" s="72" t="s">
        <v>128</v>
      </c>
      <c r="D721" s="73">
        <v>0</v>
      </c>
      <c r="E721" s="74">
        <v>50</v>
      </c>
      <c r="F721" s="74">
        <v>0</v>
      </c>
      <c r="G721" s="75">
        <v>0</v>
      </c>
    </row>
    <row r="722" spans="1:7" ht="63" x14ac:dyDescent="0.25">
      <c r="A722" s="70" t="s">
        <v>692</v>
      </c>
      <c r="B722" s="71" t="s">
        <v>693</v>
      </c>
      <c r="C722" s="72" t="s">
        <v>128</v>
      </c>
      <c r="D722" s="73">
        <v>0</v>
      </c>
      <c r="E722" s="74">
        <v>50</v>
      </c>
      <c r="F722" s="74">
        <v>0</v>
      </c>
      <c r="G722" s="75">
        <v>0</v>
      </c>
    </row>
    <row r="723" spans="1:7" ht="18" customHeight="1" x14ac:dyDescent="0.25">
      <c r="A723" s="70" t="s">
        <v>145</v>
      </c>
      <c r="B723" s="71" t="s">
        <v>693</v>
      </c>
      <c r="C723" s="72" t="s">
        <v>146</v>
      </c>
      <c r="D723" s="73">
        <v>0</v>
      </c>
      <c r="E723" s="74">
        <v>50</v>
      </c>
      <c r="F723" s="74">
        <v>0</v>
      </c>
      <c r="G723" s="75">
        <v>0</v>
      </c>
    </row>
    <row r="724" spans="1:7" ht="17.25" customHeight="1" x14ac:dyDescent="0.25">
      <c r="A724" s="70" t="s">
        <v>301</v>
      </c>
      <c r="B724" s="71" t="s">
        <v>693</v>
      </c>
      <c r="C724" s="72" t="s">
        <v>146</v>
      </c>
      <c r="D724" s="73">
        <v>113</v>
      </c>
      <c r="E724" s="74">
        <v>50</v>
      </c>
      <c r="F724" s="74">
        <v>0</v>
      </c>
      <c r="G724" s="75">
        <v>0</v>
      </c>
    </row>
    <row r="725" spans="1:7" ht="18.75" customHeight="1" x14ac:dyDescent="0.25">
      <c r="A725" s="194" t="s">
        <v>694</v>
      </c>
      <c r="B725" s="195"/>
      <c r="C725" s="195"/>
      <c r="D725" s="196"/>
      <c r="E725" s="68">
        <v>2308202.7999999998</v>
      </c>
      <c r="F725" s="68">
        <v>1135170.3999999999</v>
      </c>
      <c r="G725" s="69">
        <v>0.49179838097415013</v>
      </c>
    </row>
    <row r="726" spans="1:7" x14ac:dyDescent="0.25">
      <c r="A726" s="147"/>
      <c r="B726" s="148"/>
      <c r="C726" s="149"/>
      <c r="D726" s="150"/>
      <c r="E726" s="151"/>
      <c r="F726" s="151"/>
      <c r="G726" s="152"/>
    </row>
    <row r="727" spans="1:7" x14ac:dyDescent="0.25">
      <c r="A727" s="153"/>
      <c r="B727" s="154"/>
      <c r="C727" s="155"/>
      <c r="D727" s="156"/>
      <c r="E727" s="157"/>
      <c r="F727" s="157"/>
      <c r="G727" s="158"/>
    </row>
    <row r="728" spans="1:7" x14ac:dyDescent="0.25">
      <c r="A728" s="153"/>
      <c r="B728" s="154"/>
      <c r="C728" s="155"/>
      <c r="D728" s="156"/>
      <c r="E728" s="157"/>
      <c r="F728" s="157"/>
      <c r="G728" s="158"/>
    </row>
    <row r="729" spans="1:7" x14ac:dyDescent="0.25">
      <c r="A729" s="153" t="s">
        <v>695</v>
      </c>
      <c r="B729" s="154"/>
      <c r="C729" s="155"/>
      <c r="D729" s="156"/>
      <c r="E729" s="157"/>
      <c r="F729" s="157" t="s">
        <v>696</v>
      </c>
      <c r="G729" s="158"/>
    </row>
    <row r="730" spans="1:7" x14ac:dyDescent="0.25">
      <c r="A730" s="153"/>
      <c r="B730" s="154"/>
      <c r="C730" s="155"/>
      <c r="D730" s="156"/>
      <c r="E730" s="157"/>
      <c r="F730" s="157"/>
      <c r="G730" s="158"/>
    </row>
  </sheetData>
  <autoFilter ref="A13:U725" xr:uid="{00000000-0009-0000-0000-000001000000}"/>
  <mergeCells count="7">
    <mergeCell ref="A725:D725"/>
    <mergeCell ref="A9:G9"/>
    <mergeCell ref="A11:A12"/>
    <mergeCell ref="B11:D11"/>
    <mergeCell ref="E11:E12"/>
    <mergeCell ref="F11:F12"/>
    <mergeCell ref="G11:G12"/>
  </mergeCells>
  <pageMargins left="1.1811023622047245" right="0.39370078740157483" top="0.78740157480314965" bottom="0.78740157480314965" header="0.51181102362204722" footer="0.51181102362204722"/>
  <pageSetup paperSize="9" scale="70" fitToHeight="0" orientation="portrait" r:id="rId1"/>
  <headerFooter differentFirst="1" alignWithMargins="0">
    <oddHeader>&amp;C&amp;P</oddHead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I68"/>
  <sheetViews>
    <sheetView showGridLines="0" view="pageBreakPreview" zoomScaleSheetLayoutView="100" workbookViewId="0">
      <selection activeCell="F24" sqref="F24"/>
    </sheetView>
  </sheetViews>
  <sheetFormatPr defaultColWidth="9.140625" defaultRowHeight="15.75" x14ac:dyDescent="0.25"/>
  <cols>
    <col min="1" max="1" width="58" style="78" customWidth="1"/>
    <col min="2" max="2" width="7.85546875" style="78" customWidth="1"/>
    <col min="3" max="3" width="11.7109375" style="78" customWidth="1"/>
    <col min="4" max="4" width="13" style="78" customWidth="1"/>
    <col min="5" max="5" width="13.28515625" style="78" customWidth="1"/>
    <col min="6" max="6" width="12.28515625" style="78" customWidth="1"/>
    <col min="7" max="235" width="9.42578125" style="78" customWidth="1"/>
    <col min="236" max="16384" width="9.140625" style="78"/>
  </cols>
  <sheetData>
    <row r="8" spans="1:6" ht="25.5" customHeight="1" x14ac:dyDescent="0.25"/>
    <row r="9" spans="1:6" ht="35.450000000000003" customHeight="1" x14ac:dyDescent="0.25">
      <c r="A9" s="206" t="s">
        <v>750</v>
      </c>
      <c r="B9" s="206"/>
      <c r="C9" s="206"/>
      <c r="D9" s="206"/>
      <c r="E9" s="206"/>
      <c r="F9" s="206"/>
    </row>
    <row r="10" spans="1:6" ht="13.15" customHeight="1" x14ac:dyDescent="0.25">
      <c r="A10" s="79"/>
      <c r="B10" s="79"/>
      <c r="C10" s="79"/>
      <c r="D10" s="79"/>
      <c r="E10" s="79"/>
      <c r="F10" s="79"/>
    </row>
    <row r="11" spans="1:6" ht="16.5" customHeight="1" x14ac:dyDescent="0.25">
      <c r="A11" s="80"/>
      <c r="B11" s="80"/>
      <c r="C11" s="80"/>
      <c r="D11" s="80"/>
      <c r="E11" s="80"/>
      <c r="F11" s="81"/>
    </row>
    <row r="12" spans="1:6" ht="19.899999999999999" customHeight="1" x14ac:dyDescent="0.25">
      <c r="A12" s="207" t="s">
        <v>1</v>
      </c>
      <c r="B12" s="207" t="s">
        <v>120</v>
      </c>
      <c r="C12" s="207"/>
      <c r="D12" s="200" t="s">
        <v>121</v>
      </c>
      <c r="E12" s="201" t="s">
        <v>122</v>
      </c>
      <c r="F12" s="201" t="s">
        <v>0</v>
      </c>
    </row>
    <row r="13" spans="1:6" x14ac:dyDescent="0.25">
      <c r="A13" s="207"/>
      <c r="B13" s="82" t="s">
        <v>697</v>
      </c>
      <c r="C13" s="82" t="s">
        <v>698</v>
      </c>
      <c r="D13" s="200"/>
      <c r="E13" s="201"/>
      <c r="F13" s="201"/>
    </row>
    <row r="14" spans="1:6" ht="12.75" customHeight="1" x14ac:dyDescent="0.25">
      <c r="A14" s="83">
        <v>1</v>
      </c>
      <c r="B14" s="83">
        <v>2</v>
      </c>
      <c r="C14" s="83">
        <v>3</v>
      </c>
      <c r="D14" s="83">
        <v>4</v>
      </c>
      <c r="E14" s="84">
        <v>5</v>
      </c>
      <c r="F14" s="84">
        <v>6</v>
      </c>
    </row>
    <row r="15" spans="1:6" x14ac:dyDescent="0.25">
      <c r="A15" s="85" t="s">
        <v>699</v>
      </c>
      <c r="B15" s="86">
        <v>1</v>
      </c>
      <c r="C15" s="86">
        <v>0</v>
      </c>
      <c r="D15" s="87">
        <v>292813.2</v>
      </c>
      <c r="E15" s="87">
        <v>112436</v>
      </c>
      <c r="F15" s="88">
        <v>0.38398542142225828</v>
      </c>
    </row>
    <row r="16" spans="1:6" ht="31.5" customHeight="1" x14ac:dyDescent="0.25">
      <c r="A16" s="89" t="s">
        <v>474</v>
      </c>
      <c r="B16" s="90">
        <v>1</v>
      </c>
      <c r="C16" s="90">
        <v>2</v>
      </c>
      <c r="D16" s="91">
        <v>5380.5</v>
      </c>
      <c r="E16" s="91">
        <v>2627.5</v>
      </c>
      <c r="F16" s="92">
        <v>0.48833751510082707</v>
      </c>
    </row>
    <row r="17" spans="1:6" ht="48" customHeight="1" x14ac:dyDescent="0.25">
      <c r="A17" s="89" t="s">
        <v>657</v>
      </c>
      <c r="B17" s="90">
        <v>1</v>
      </c>
      <c r="C17" s="90">
        <v>3</v>
      </c>
      <c r="D17" s="91">
        <v>4025.7</v>
      </c>
      <c r="E17" s="91">
        <v>1950.4</v>
      </c>
      <c r="F17" s="92">
        <v>0.48448716993317936</v>
      </c>
    </row>
    <row r="18" spans="1:6" ht="47.25" x14ac:dyDescent="0.25">
      <c r="A18" s="89" t="s">
        <v>470</v>
      </c>
      <c r="B18" s="90">
        <v>1</v>
      </c>
      <c r="C18" s="90">
        <v>4</v>
      </c>
      <c r="D18" s="91">
        <v>79824.5</v>
      </c>
      <c r="E18" s="91">
        <v>36268.699999999997</v>
      </c>
      <c r="F18" s="92">
        <v>0.45435549236136774</v>
      </c>
    </row>
    <row r="19" spans="1:6" x14ac:dyDescent="0.25">
      <c r="A19" s="89" t="s">
        <v>479</v>
      </c>
      <c r="B19" s="90">
        <v>1</v>
      </c>
      <c r="C19" s="90">
        <v>5</v>
      </c>
      <c r="D19" s="91">
        <v>6.7</v>
      </c>
      <c r="E19" s="91">
        <v>6.7</v>
      </c>
      <c r="F19" s="92">
        <v>1</v>
      </c>
    </row>
    <row r="20" spans="1:6" ht="47.25" x14ac:dyDescent="0.25">
      <c r="A20" s="89" t="s">
        <v>380</v>
      </c>
      <c r="B20" s="90">
        <v>1</v>
      </c>
      <c r="C20" s="90">
        <v>6</v>
      </c>
      <c r="D20" s="91">
        <v>26617.7</v>
      </c>
      <c r="E20" s="91">
        <v>12431</v>
      </c>
      <c r="F20" s="92">
        <v>0.46702006559544962</v>
      </c>
    </row>
    <row r="21" spans="1:6" x14ac:dyDescent="0.25">
      <c r="A21" s="89" t="s">
        <v>675</v>
      </c>
      <c r="B21" s="90">
        <v>1</v>
      </c>
      <c r="C21" s="90">
        <v>11</v>
      </c>
      <c r="D21" s="91">
        <v>300</v>
      </c>
      <c r="E21" s="91">
        <v>0</v>
      </c>
      <c r="F21" s="92">
        <v>0</v>
      </c>
    </row>
    <row r="22" spans="1:6" x14ac:dyDescent="0.25">
      <c r="A22" s="89" t="s">
        <v>301</v>
      </c>
      <c r="B22" s="90">
        <v>1</v>
      </c>
      <c r="C22" s="90">
        <v>13</v>
      </c>
      <c r="D22" s="91">
        <v>176658.1</v>
      </c>
      <c r="E22" s="91">
        <v>59151.7</v>
      </c>
      <c r="F22" s="92">
        <v>0.33483717984060735</v>
      </c>
    </row>
    <row r="23" spans="1:6" x14ac:dyDescent="0.25">
      <c r="A23" s="85" t="s">
        <v>700</v>
      </c>
      <c r="B23" s="86">
        <v>2</v>
      </c>
      <c r="C23" s="86">
        <v>0</v>
      </c>
      <c r="D23" s="87">
        <v>155</v>
      </c>
      <c r="E23" s="87">
        <v>14.8</v>
      </c>
      <c r="F23" s="88">
        <v>9.5483870967741941E-2</v>
      </c>
    </row>
    <row r="24" spans="1:6" x14ac:dyDescent="0.25">
      <c r="A24" s="89" t="s">
        <v>681</v>
      </c>
      <c r="B24" s="90">
        <v>2</v>
      </c>
      <c r="C24" s="90">
        <v>4</v>
      </c>
      <c r="D24" s="91">
        <v>155</v>
      </c>
      <c r="E24" s="91">
        <v>14.8</v>
      </c>
      <c r="F24" s="92">
        <v>9.5483870967741941E-2</v>
      </c>
    </row>
    <row r="25" spans="1:6" ht="31.5" x14ac:dyDescent="0.25">
      <c r="A25" s="85" t="s">
        <v>701</v>
      </c>
      <c r="B25" s="86">
        <v>3</v>
      </c>
      <c r="C25" s="86">
        <v>0</v>
      </c>
      <c r="D25" s="87">
        <v>14844.3</v>
      </c>
      <c r="E25" s="87">
        <v>4875.3</v>
      </c>
      <c r="F25" s="88">
        <v>0.32842909399567516</v>
      </c>
    </row>
    <row r="26" spans="1:6" ht="31.5" x14ac:dyDescent="0.25">
      <c r="A26" s="89" t="s">
        <v>539</v>
      </c>
      <c r="B26" s="90">
        <v>3</v>
      </c>
      <c r="C26" s="90">
        <v>14</v>
      </c>
      <c r="D26" s="91">
        <v>14844.3</v>
      </c>
      <c r="E26" s="91">
        <v>4875.3</v>
      </c>
      <c r="F26" s="92">
        <v>0.32842909399567516</v>
      </c>
    </row>
    <row r="27" spans="1:6" x14ac:dyDescent="0.25">
      <c r="A27" s="85" t="s">
        <v>702</v>
      </c>
      <c r="B27" s="86">
        <v>4</v>
      </c>
      <c r="C27" s="86">
        <v>0</v>
      </c>
      <c r="D27" s="87">
        <v>42839.199999999997</v>
      </c>
      <c r="E27" s="87">
        <v>9121.1</v>
      </c>
      <c r="F27" s="88">
        <v>0.21291480699919701</v>
      </c>
    </row>
    <row r="28" spans="1:6" x14ac:dyDescent="0.25">
      <c r="A28" s="89" t="s">
        <v>330</v>
      </c>
      <c r="B28" s="90">
        <v>4</v>
      </c>
      <c r="C28" s="90">
        <v>5</v>
      </c>
      <c r="D28" s="91">
        <v>2095.8000000000002</v>
      </c>
      <c r="E28" s="91">
        <v>700</v>
      </c>
      <c r="F28" s="92">
        <v>0.33400133600534399</v>
      </c>
    </row>
    <row r="29" spans="1:6" x14ac:dyDescent="0.25">
      <c r="A29" s="89" t="s">
        <v>335</v>
      </c>
      <c r="B29" s="90">
        <v>4</v>
      </c>
      <c r="C29" s="90">
        <v>6</v>
      </c>
      <c r="D29" s="91">
        <v>1784</v>
      </c>
      <c r="E29" s="91">
        <v>0</v>
      </c>
      <c r="F29" s="92">
        <v>0</v>
      </c>
    </row>
    <row r="30" spans="1:6" x14ac:dyDescent="0.25">
      <c r="A30" s="89" t="s">
        <v>506</v>
      </c>
      <c r="B30" s="90">
        <v>4</v>
      </c>
      <c r="C30" s="90">
        <v>9</v>
      </c>
      <c r="D30" s="91">
        <v>38609.4</v>
      </c>
      <c r="E30" s="91">
        <v>8360.7000000000007</v>
      </c>
      <c r="F30" s="92">
        <v>0.21654571166607098</v>
      </c>
    </row>
    <row r="31" spans="1:6" x14ac:dyDescent="0.25">
      <c r="A31" s="89" t="s">
        <v>414</v>
      </c>
      <c r="B31" s="90">
        <v>4</v>
      </c>
      <c r="C31" s="90">
        <v>12</v>
      </c>
      <c r="D31" s="91">
        <v>350</v>
      </c>
      <c r="E31" s="91">
        <v>60.4</v>
      </c>
      <c r="F31" s="92">
        <v>0.17257142857142857</v>
      </c>
    </row>
    <row r="32" spans="1:6" x14ac:dyDescent="0.25">
      <c r="A32" s="85" t="s">
        <v>703</v>
      </c>
      <c r="B32" s="86">
        <v>5</v>
      </c>
      <c r="C32" s="86">
        <v>0</v>
      </c>
      <c r="D32" s="87">
        <v>21689.599999999999</v>
      </c>
      <c r="E32" s="87">
        <v>7372.8</v>
      </c>
      <c r="F32" s="88">
        <v>0.33992328120389498</v>
      </c>
    </row>
    <row r="33" spans="1:6" x14ac:dyDescent="0.25">
      <c r="A33" s="89" t="s">
        <v>419</v>
      </c>
      <c r="B33" s="90">
        <v>5</v>
      </c>
      <c r="C33" s="90">
        <v>1</v>
      </c>
      <c r="D33" s="91">
        <v>84.9</v>
      </c>
      <c r="E33" s="91">
        <v>6.5</v>
      </c>
      <c r="F33" s="92">
        <v>7.6560659599528846E-2</v>
      </c>
    </row>
    <row r="34" spans="1:6" x14ac:dyDescent="0.25">
      <c r="A34" s="89" t="s">
        <v>338</v>
      </c>
      <c r="B34" s="90">
        <v>5</v>
      </c>
      <c r="C34" s="90">
        <v>2</v>
      </c>
      <c r="D34" s="91">
        <v>8613.7000000000007</v>
      </c>
      <c r="E34" s="91">
        <v>2307</v>
      </c>
      <c r="F34" s="92">
        <v>0.26782915587958717</v>
      </c>
    </row>
    <row r="35" spans="1:6" ht="31.5" x14ac:dyDescent="0.25">
      <c r="A35" s="89" t="s">
        <v>329</v>
      </c>
      <c r="B35" s="90">
        <v>5</v>
      </c>
      <c r="C35" s="90">
        <v>5</v>
      </c>
      <c r="D35" s="91">
        <v>12991</v>
      </c>
      <c r="E35" s="91">
        <v>5059.3</v>
      </c>
      <c r="F35" s="92">
        <v>0.38944653991224698</v>
      </c>
    </row>
    <row r="36" spans="1:6" x14ac:dyDescent="0.25">
      <c r="A36" s="85" t="s">
        <v>704</v>
      </c>
      <c r="B36" s="86">
        <v>6</v>
      </c>
      <c r="C36" s="86">
        <v>0</v>
      </c>
      <c r="D36" s="87">
        <v>2990.3</v>
      </c>
      <c r="E36" s="87">
        <v>560.4</v>
      </c>
      <c r="F36" s="88">
        <v>0.18740594589171652</v>
      </c>
    </row>
    <row r="37" spans="1:6" x14ac:dyDescent="0.25">
      <c r="A37" s="89" t="s">
        <v>320</v>
      </c>
      <c r="B37" s="90">
        <v>6</v>
      </c>
      <c r="C37" s="90">
        <v>5</v>
      </c>
      <c r="D37" s="91">
        <v>2990.3</v>
      </c>
      <c r="E37" s="91">
        <v>560.4</v>
      </c>
      <c r="F37" s="92">
        <v>0.18740594589171652</v>
      </c>
    </row>
    <row r="38" spans="1:6" x14ac:dyDescent="0.25">
      <c r="A38" s="85" t="s">
        <v>705</v>
      </c>
      <c r="B38" s="86">
        <v>7</v>
      </c>
      <c r="C38" s="86">
        <v>0</v>
      </c>
      <c r="D38" s="87">
        <v>1591639.6</v>
      </c>
      <c r="E38" s="87">
        <v>852243.7</v>
      </c>
      <c r="F38" s="88">
        <v>0.53545017351918101</v>
      </c>
    </row>
    <row r="39" spans="1:6" x14ac:dyDescent="0.25">
      <c r="A39" s="89" t="s">
        <v>137</v>
      </c>
      <c r="B39" s="90">
        <v>7</v>
      </c>
      <c r="C39" s="90">
        <v>1</v>
      </c>
      <c r="D39" s="91">
        <v>394876.5</v>
      </c>
      <c r="E39" s="91">
        <v>204292.2</v>
      </c>
      <c r="F39" s="92">
        <v>0.51735719902298571</v>
      </c>
    </row>
    <row r="40" spans="1:6" x14ac:dyDescent="0.25">
      <c r="A40" s="89" t="s">
        <v>158</v>
      </c>
      <c r="B40" s="90">
        <v>7</v>
      </c>
      <c r="C40" s="90">
        <v>2</v>
      </c>
      <c r="D40" s="91">
        <v>1038828.1</v>
      </c>
      <c r="E40" s="91">
        <v>574647.30000000005</v>
      </c>
      <c r="F40" s="92">
        <v>0.55316880627314569</v>
      </c>
    </row>
    <row r="41" spans="1:6" x14ac:dyDescent="0.25">
      <c r="A41" s="89" t="s">
        <v>191</v>
      </c>
      <c r="B41" s="90">
        <v>7</v>
      </c>
      <c r="C41" s="90">
        <v>3</v>
      </c>
      <c r="D41" s="91">
        <v>104586.8</v>
      </c>
      <c r="E41" s="91">
        <v>54052.6</v>
      </c>
      <c r="F41" s="92">
        <v>0.51682047830127698</v>
      </c>
    </row>
    <row r="42" spans="1:6" ht="31.5" x14ac:dyDescent="0.25">
      <c r="A42" s="89" t="s">
        <v>142</v>
      </c>
      <c r="B42" s="90">
        <v>7</v>
      </c>
      <c r="C42" s="90">
        <v>5</v>
      </c>
      <c r="D42" s="91">
        <v>5689.4</v>
      </c>
      <c r="E42" s="91">
        <v>861</v>
      </c>
      <c r="F42" s="92">
        <v>0.15133405983056211</v>
      </c>
    </row>
    <row r="43" spans="1:6" x14ac:dyDescent="0.25">
      <c r="A43" s="89" t="s">
        <v>565</v>
      </c>
      <c r="B43" s="90">
        <v>7</v>
      </c>
      <c r="C43" s="90">
        <v>7</v>
      </c>
      <c r="D43" s="91">
        <v>250</v>
      </c>
      <c r="E43" s="91">
        <v>0</v>
      </c>
      <c r="F43" s="92">
        <v>0</v>
      </c>
    </row>
    <row r="44" spans="1:6" x14ac:dyDescent="0.25">
      <c r="A44" s="89" t="s">
        <v>207</v>
      </c>
      <c r="B44" s="90">
        <v>7</v>
      </c>
      <c r="C44" s="90">
        <v>9</v>
      </c>
      <c r="D44" s="91">
        <v>47408.800000000003</v>
      </c>
      <c r="E44" s="91">
        <v>18390.599999999999</v>
      </c>
      <c r="F44" s="92">
        <v>0.38791532373736515</v>
      </c>
    </row>
    <row r="45" spans="1:6" x14ac:dyDescent="0.25">
      <c r="A45" s="85" t="s">
        <v>706</v>
      </c>
      <c r="B45" s="86">
        <v>8</v>
      </c>
      <c r="C45" s="86">
        <v>0</v>
      </c>
      <c r="D45" s="87">
        <v>91472.2</v>
      </c>
      <c r="E45" s="87">
        <v>35747.9</v>
      </c>
      <c r="F45" s="88">
        <v>0.39080616843150162</v>
      </c>
    </row>
    <row r="46" spans="1:6" x14ac:dyDescent="0.25">
      <c r="A46" s="89" t="s">
        <v>257</v>
      </c>
      <c r="B46" s="90">
        <v>8</v>
      </c>
      <c r="C46" s="90">
        <v>1</v>
      </c>
      <c r="D46" s="91">
        <v>88734.5</v>
      </c>
      <c r="E46" s="91">
        <v>34509.5</v>
      </c>
      <c r="F46" s="92">
        <v>0.38890735846823954</v>
      </c>
    </row>
    <row r="47" spans="1:6" x14ac:dyDescent="0.25">
      <c r="A47" s="89" t="s">
        <v>292</v>
      </c>
      <c r="B47" s="90">
        <v>8</v>
      </c>
      <c r="C47" s="90">
        <v>4</v>
      </c>
      <c r="D47" s="91">
        <v>2737.7</v>
      </c>
      <c r="E47" s="91">
        <v>1238.4000000000001</v>
      </c>
      <c r="F47" s="92">
        <v>0.4523505132045148</v>
      </c>
    </row>
    <row r="48" spans="1:6" x14ac:dyDescent="0.25">
      <c r="A48" s="85" t="s">
        <v>707</v>
      </c>
      <c r="B48" s="86">
        <v>9</v>
      </c>
      <c r="C48" s="86">
        <v>0</v>
      </c>
      <c r="D48" s="87">
        <v>298.89999999999998</v>
      </c>
      <c r="E48" s="87">
        <v>115.6</v>
      </c>
      <c r="F48" s="88">
        <v>0.38675142188022749</v>
      </c>
    </row>
    <row r="49" spans="1:6" x14ac:dyDescent="0.25">
      <c r="A49" s="89" t="s">
        <v>616</v>
      </c>
      <c r="B49" s="90">
        <v>9</v>
      </c>
      <c r="C49" s="90">
        <v>9</v>
      </c>
      <c r="D49" s="91">
        <v>298.89999999999998</v>
      </c>
      <c r="E49" s="91">
        <v>115.6</v>
      </c>
      <c r="F49" s="92">
        <v>0.38675142188022749</v>
      </c>
    </row>
    <row r="50" spans="1:6" x14ac:dyDescent="0.25">
      <c r="A50" s="85" t="s">
        <v>708</v>
      </c>
      <c r="B50" s="86">
        <v>10</v>
      </c>
      <c r="C50" s="86">
        <v>0</v>
      </c>
      <c r="D50" s="87">
        <v>23455.3</v>
      </c>
      <c r="E50" s="87">
        <v>12933</v>
      </c>
      <c r="F50" s="88">
        <v>0.55138923825318797</v>
      </c>
    </row>
    <row r="51" spans="1:6" x14ac:dyDescent="0.25">
      <c r="A51" s="89" t="s">
        <v>456</v>
      </c>
      <c r="B51" s="90">
        <v>10</v>
      </c>
      <c r="C51" s="90">
        <v>1</v>
      </c>
      <c r="D51" s="91">
        <v>10055.799999999999</v>
      </c>
      <c r="E51" s="91">
        <v>5044.2</v>
      </c>
      <c r="F51" s="92">
        <v>0.50162095507070548</v>
      </c>
    </row>
    <row r="52" spans="1:6" x14ac:dyDescent="0.25">
      <c r="A52" s="89" t="s">
        <v>589</v>
      </c>
      <c r="B52" s="90">
        <v>10</v>
      </c>
      <c r="C52" s="90">
        <v>3</v>
      </c>
      <c r="D52" s="91">
        <v>1415.8</v>
      </c>
      <c r="E52" s="91">
        <v>1415</v>
      </c>
      <c r="F52" s="92">
        <v>0.99943494843904512</v>
      </c>
    </row>
    <row r="53" spans="1:6" x14ac:dyDescent="0.25">
      <c r="A53" s="89" t="s">
        <v>176</v>
      </c>
      <c r="B53" s="90">
        <v>10</v>
      </c>
      <c r="C53" s="90">
        <v>4</v>
      </c>
      <c r="D53" s="91">
        <v>11778.7</v>
      </c>
      <c r="E53" s="91">
        <v>6373.5</v>
      </c>
      <c r="F53" s="92">
        <v>0.54110385696214347</v>
      </c>
    </row>
    <row r="54" spans="1:6" x14ac:dyDescent="0.25">
      <c r="A54" s="89" t="s">
        <v>633</v>
      </c>
      <c r="B54" s="90">
        <v>10</v>
      </c>
      <c r="C54" s="90">
        <v>6</v>
      </c>
      <c r="D54" s="91">
        <v>205</v>
      </c>
      <c r="E54" s="91">
        <v>100.3</v>
      </c>
      <c r="F54" s="92">
        <v>0.48926829268292682</v>
      </c>
    </row>
    <row r="55" spans="1:6" x14ac:dyDescent="0.25">
      <c r="A55" s="85" t="s">
        <v>709</v>
      </c>
      <c r="B55" s="86">
        <v>11</v>
      </c>
      <c r="C55" s="86">
        <v>0</v>
      </c>
      <c r="D55" s="87">
        <v>1051</v>
      </c>
      <c r="E55" s="87">
        <v>191</v>
      </c>
      <c r="F55" s="88">
        <v>0.18173168411037108</v>
      </c>
    </row>
    <row r="56" spans="1:6" x14ac:dyDescent="0.25">
      <c r="A56" s="89" t="s">
        <v>572</v>
      </c>
      <c r="B56" s="90">
        <v>11</v>
      </c>
      <c r="C56" s="90">
        <v>1</v>
      </c>
      <c r="D56" s="91">
        <v>1051</v>
      </c>
      <c r="E56" s="91">
        <v>191</v>
      </c>
      <c r="F56" s="92">
        <v>0.18173168411037108</v>
      </c>
    </row>
    <row r="57" spans="1:6" x14ac:dyDescent="0.25">
      <c r="A57" s="85" t="s">
        <v>710</v>
      </c>
      <c r="B57" s="86">
        <v>12</v>
      </c>
      <c r="C57" s="86">
        <v>0</v>
      </c>
      <c r="D57" s="87">
        <v>6617.5</v>
      </c>
      <c r="E57" s="87">
        <v>3149.5</v>
      </c>
      <c r="F57" s="88">
        <v>0.47593502077823951</v>
      </c>
    </row>
    <row r="58" spans="1:6" x14ac:dyDescent="0.25">
      <c r="A58" s="89" t="s">
        <v>433</v>
      </c>
      <c r="B58" s="90">
        <v>12</v>
      </c>
      <c r="C58" s="90">
        <v>2</v>
      </c>
      <c r="D58" s="91">
        <v>6617.5</v>
      </c>
      <c r="E58" s="91">
        <v>3149.5</v>
      </c>
      <c r="F58" s="92">
        <v>0.47593502077823951</v>
      </c>
    </row>
    <row r="59" spans="1:6" ht="31.5" x14ac:dyDescent="0.25">
      <c r="A59" s="85" t="s">
        <v>711</v>
      </c>
      <c r="B59" s="86">
        <v>13</v>
      </c>
      <c r="C59" s="86">
        <v>0</v>
      </c>
      <c r="D59" s="87">
        <v>118.8</v>
      </c>
      <c r="E59" s="87">
        <v>0</v>
      </c>
      <c r="F59" s="88">
        <v>0</v>
      </c>
    </row>
    <row r="60" spans="1:6" ht="31.5" x14ac:dyDescent="0.25">
      <c r="A60" s="89" t="s">
        <v>390</v>
      </c>
      <c r="B60" s="90">
        <v>13</v>
      </c>
      <c r="C60" s="90">
        <v>1</v>
      </c>
      <c r="D60" s="91">
        <v>118.8</v>
      </c>
      <c r="E60" s="91">
        <v>0</v>
      </c>
      <c r="F60" s="92">
        <v>0</v>
      </c>
    </row>
    <row r="61" spans="1:6" ht="47.25" x14ac:dyDescent="0.25">
      <c r="A61" s="85" t="s">
        <v>712</v>
      </c>
      <c r="B61" s="86">
        <v>14</v>
      </c>
      <c r="C61" s="86">
        <v>0</v>
      </c>
      <c r="D61" s="87">
        <v>218217.9</v>
      </c>
      <c r="E61" s="87">
        <v>96409.3</v>
      </c>
      <c r="F61" s="88">
        <v>0.44180289517954302</v>
      </c>
    </row>
    <row r="62" spans="1:6" ht="47.25" x14ac:dyDescent="0.25">
      <c r="A62" s="89" t="s">
        <v>397</v>
      </c>
      <c r="B62" s="90">
        <v>14</v>
      </c>
      <c r="C62" s="90">
        <v>1</v>
      </c>
      <c r="D62" s="91">
        <v>201217.9</v>
      </c>
      <c r="E62" s="91">
        <v>88087.5</v>
      </c>
      <c r="F62" s="92">
        <v>0.43777168929801974</v>
      </c>
    </row>
    <row r="63" spans="1:6" x14ac:dyDescent="0.25">
      <c r="A63" s="89" t="s">
        <v>400</v>
      </c>
      <c r="B63" s="90">
        <v>14</v>
      </c>
      <c r="C63" s="90">
        <v>3</v>
      </c>
      <c r="D63" s="91">
        <v>17000</v>
      </c>
      <c r="E63" s="91">
        <v>8321.7999999999993</v>
      </c>
      <c r="F63" s="92">
        <v>0.4895176470588235</v>
      </c>
    </row>
    <row r="64" spans="1:6" x14ac:dyDescent="0.25">
      <c r="A64" s="203" t="s">
        <v>694</v>
      </c>
      <c r="B64" s="204"/>
      <c r="C64" s="205"/>
      <c r="D64" s="87">
        <v>2308202.7999999998</v>
      </c>
      <c r="E64" s="87">
        <v>1135170.3999999999</v>
      </c>
      <c r="F64" s="88">
        <v>0.49179838097415013</v>
      </c>
    </row>
    <row r="68" spans="1:9" x14ac:dyDescent="0.25">
      <c r="A68" s="76" t="s">
        <v>695</v>
      </c>
      <c r="B68" s="58"/>
      <c r="C68" s="58"/>
      <c r="D68" s="58"/>
      <c r="E68" s="202" t="s">
        <v>696</v>
      </c>
      <c r="F68" s="202"/>
      <c r="G68" s="56"/>
      <c r="I68" s="59"/>
    </row>
  </sheetData>
  <autoFilter ref="B14:F64" xr:uid="{00000000-0009-0000-0000-000002000000}"/>
  <mergeCells count="8">
    <mergeCell ref="E68:F68"/>
    <mergeCell ref="A64:C64"/>
    <mergeCell ref="A9:F9"/>
    <mergeCell ref="A12:A13"/>
    <mergeCell ref="B12:C12"/>
    <mergeCell ref="D12:D13"/>
    <mergeCell ref="E12:E13"/>
    <mergeCell ref="F12:F13"/>
  </mergeCells>
  <pageMargins left="1.1811023622047245" right="0.39370078740157483" top="0.78740157480314965" bottom="0.78740157480314965" header="0.51181102362204722" footer="0.51181102362204722"/>
  <pageSetup paperSize="9" scale="70" fitToHeight="0" orientation="portrait" r:id="rId1"/>
  <headerFooter differentFirst="1" alignWithMargins="0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20"/>
  <sheetViews>
    <sheetView showGridLines="0" view="pageBreakPreview" zoomScaleSheetLayoutView="100" workbookViewId="0">
      <selection activeCell="F721" sqref="F721"/>
    </sheetView>
  </sheetViews>
  <sheetFormatPr defaultColWidth="9.140625" defaultRowHeight="15.75" x14ac:dyDescent="0.25"/>
  <cols>
    <col min="1" max="1" width="48.5703125" style="56" customWidth="1"/>
    <col min="2" max="2" width="5.7109375" style="77" customWidth="1"/>
    <col min="3" max="3" width="6.7109375" style="77" customWidth="1"/>
    <col min="4" max="4" width="9.42578125" style="77" customWidth="1"/>
    <col min="5" max="5" width="13" style="77" customWidth="1"/>
    <col min="6" max="6" width="7.42578125" style="77" customWidth="1"/>
    <col min="7" max="7" width="11.7109375" style="56" customWidth="1"/>
    <col min="8" max="8" width="11.85546875" style="56" customWidth="1"/>
    <col min="9" max="9" width="11.5703125" style="103" customWidth="1"/>
    <col min="10" max="236" width="9.140625" style="56" customWidth="1"/>
    <col min="237" max="16384" width="9.140625" style="56"/>
  </cols>
  <sheetData>
    <row r="1" spans="1:9" ht="12.75" customHeight="1" x14ac:dyDescent="0.25">
      <c r="A1" s="93"/>
      <c r="B1" s="58"/>
      <c r="C1" s="58"/>
      <c r="D1" s="58"/>
      <c r="E1" s="58"/>
      <c r="F1" s="58"/>
      <c r="G1" s="59"/>
      <c r="H1" s="59"/>
      <c r="I1" s="94"/>
    </row>
    <row r="2" spans="1:9" ht="12.75" customHeight="1" x14ac:dyDescent="0.25">
      <c r="A2" s="93"/>
      <c r="B2" s="58"/>
      <c r="C2" s="58"/>
      <c r="D2" s="58"/>
      <c r="E2" s="58"/>
      <c r="F2" s="58"/>
      <c r="G2" s="59"/>
      <c r="H2" s="59"/>
      <c r="I2" s="94"/>
    </row>
    <row r="3" spans="1:9" ht="12.75" customHeight="1" x14ac:dyDescent="0.25">
      <c r="A3" s="93"/>
      <c r="B3" s="58"/>
      <c r="C3" s="58"/>
      <c r="D3" s="58"/>
      <c r="E3" s="58"/>
      <c r="F3" s="58"/>
      <c r="G3" s="59"/>
      <c r="H3" s="59"/>
      <c r="I3" s="94"/>
    </row>
    <row r="4" spans="1:9" ht="12.75" customHeight="1" x14ac:dyDescent="0.25">
      <c r="A4" s="93"/>
      <c r="B4" s="58"/>
      <c r="C4" s="58"/>
      <c r="D4" s="58"/>
      <c r="E4" s="58"/>
      <c r="F4" s="58"/>
      <c r="G4" s="59"/>
      <c r="H4" s="59"/>
      <c r="I4" s="94"/>
    </row>
    <row r="5" spans="1:9" ht="12.75" customHeight="1" x14ac:dyDescent="0.25">
      <c r="A5" s="93"/>
      <c r="B5" s="58"/>
      <c r="C5" s="58"/>
      <c r="D5" s="58"/>
      <c r="E5" s="58"/>
      <c r="F5" s="58"/>
      <c r="G5" s="59"/>
      <c r="H5" s="59"/>
      <c r="I5" s="94"/>
    </row>
    <row r="6" spans="1:9" ht="12.75" customHeight="1" x14ac:dyDescent="0.25">
      <c r="A6" s="93"/>
      <c r="B6" s="58"/>
      <c r="C6" s="58"/>
      <c r="D6" s="58"/>
      <c r="E6" s="58"/>
      <c r="F6" s="58"/>
      <c r="G6" s="59"/>
      <c r="H6" s="59"/>
      <c r="I6" s="94"/>
    </row>
    <row r="7" spans="1:9" ht="12.75" customHeight="1" x14ac:dyDescent="0.25">
      <c r="A7" s="93"/>
      <c r="B7" s="58"/>
      <c r="C7" s="58"/>
      <c r="D7" s="58"/>
      <c r="E7" s="58"/>
      <c r="F7" s="58"/>
      <c r="G7" s="59"/>
      <c r="H7" s="59"/>
      <c r="I7" s="94"/>
    </row>
    <row r="8" spans="1:9" ht="12.75" customHeight="1" x14ac:dyDescent="0.25">
      <c r="A8" s="93"/>
      <c r="B8" s="58"/>
      <c r="C8" s="58"/>
      <c r="D8" s="58"/>
      <c r="E8" s="58"/>
      <c r="F8" s="58"/>
      <c r="G8" s="59"/>
      <c r="H8" s="59"/>
      <c r="I8" s="94"/>
    </row>
    <row r="9" spans="1:9" ht="20.25" customHeight="1" x14ac:dyDescent="0.25">
      <c r="A9" s="93"/>
      <c r="B9" s="58"/>
      <c r="C9" s="58"/>
      <c r="D9" s="58"/>
      <c r="E9" s="58"/>
      <c r="F9" s="58"/>
      <c r="G9" s="59"/>
      <c r="H9" s="59"/>
      <c r="I9" s="94"/>
    </row>
    <row r="10" spans="1:9" ht="36" customHeight="1" x14ac:dyDescent="0.25">
      <c r="A10" s="212" t="s">
        <v>751</v>
      </c>
      <c r="B10" s="212"/>
      <c r="C10" s="212"/>
      <c r="D10" s="212"/>
      <c r="E10" s="212"/>
      <c r="F10" s="212"/>
      <c r="G10" s="212"/>
      <c r="H10" s="212"/>
      <c r="I10" s="212"/>
    </row>
    <row r="11" spans="1:9" ht="16.5" customHeight="1" x14ac:dyDescent="0.25">
      <c r="A11" s="57"/>
      <c r="B11" s="58"/>
      <c r="C11" s="58"/>
      <c r="D11" s="58"/>
      <c r="E11" s="58"/>
      <c r="F11" s="58"/>
      <c r="G11" s="59"/>
      <c r="H11" s="59"/>
      <c r="I11" s="94"/>
    </row>
    <row r="12" spans="1:9" x14ac:dyDescent="0.25">
      <c r="A12" s="213" t="s">
        <v>1</v>
      </c>
      <c r="B12" s="215" t="s">
        <v>120</v>
      </c>
      <c r="C12" s="216"/>
      <c r="D12" s="216"/>
      <c r="E12" s="216"/>
      <c r="F12" s="216"/>
      <c r="G12" s="200" t="s">
        <v>121</v>
      </c>
      <c r="H12" s="201" t="s">
        <v>122</v>
      </c>
      <c r="I12" s="217" t="s">
        <v>0</v>
      </c>
    </row>
    <row r="13" spans="1:9" ht="36" x14ac:dyDescent="0.25">
      <c r="A13" s="214"/>
      <c r="B13" s="95" t="s">
        <v>713</v>
      </c>
      <c r="C13" s="95" t="s">
        <v>697</v>
      </c>
      <c r="D13" s="95" t="s">
        <v>698</v>
      </c>
      <c r="E13" s="95" t="s">
        <v>123</v>
      </c>
      <c r="F13" s="95" t="s">
        <v>124</v>
      </c>
      <c r="G13" s="200"/>
      <c r="H13" s="201"/>
      <c r="I13" s="217"/>
    </row>
    <row r="14" spans="1:9" ht="12.75" customHeight="1" x14ac:dyDescent="0.25">
      <c r="A14" s="96">
        <v>1</v>
      </c>
      <c r="B14" s="96">
        <v>2</v>
      </c>
      <c r="C14" s="96">
        <v>3</v>
      </c>
      <c r="D14" s="96">
        <v>4</v>
      </c>
      <c r="E14" s="96">
        <v>5</v>
      </c>
      <c r="F14" s="96">
        <v>6</v>
      </c>
      <c r="G14" s="96">
        <v>7</v>
      </c>
      <c r="H14" s="96">
        <v>8</v>
      </c>
      <c r="I14" s="96">
        <v>9</v>
      </c>
    </row>
    <row r="15" spans="1:9" ht="31.5" x14ac:dyDescent="0.25">
      <c r="A15" s="97" t="s">
        <v>714</v>
      </c>
      <c r="B15" s="98">
        <v>904</v>
      </c>
      <c r="C15" s="99">
        <v>0</v>
      </c>
      <c r="D15" s="99">
        <v>0</v>
      </c>
      <c r="E15" s="65" t="s">
        <v>128</v>
      </c>
      <c r="F15" s="66" t="s">
        <v>128</v>
      </c>
      <c r="G15" s="68">
        <v>94715.199999999997</v>
      </c>
      <c r="H15" s="68">
        <v>43883.6</v>
      </c>
      <c r="I15" s="69">
        <v>0.46332162102809266</v>
      </c>
    </row>
    <row r="16" spans="1:9" x14ac:dyDescent="0.25">
      <c r="A16" s="100" t="s">
        <v>705</v>
      </c>
      <c r="B16" s="101">
        <v>904</v>
      </c>
      <c r="C16" s="102">
        <v>7</v>
      </c>
      <c r="D16" s="102">
        <v>0</v>
      </c>
      <c r="E16" s="71" t="s">
        <v>128</v>
      </c>
      <c r="F16" s="72" t="s">
        <v>128</v>
      </c>
      <c r="G16" s="74">
        <v>17784</v>
      </c>
      <c r="H16" s="74">
        <v>9880.6</v>
      </c>
      <c r="I16" s="75">
        <v>0.55558929374718846</v>
      </c>
    </row>
    <row r="17" spans="1:9" x14ac:dyDescent="0.25">
      <c r="A17" s="100" t="s">
        <v>191</v>
      </c>
      <c r="B17" s="101">
        <v>904</v>
      </c>
      <c r="C17" s="102">
        <v>7</v>
      </c>
      <c r="D17" s="102">
        <v>3</v>
      </c>
      <c r="E17" s="71" t="s">
        <v>128</v>
      </c>
      <c r="F17" s="72" t="s">
        <v>128</v>
      </c>
      <c r="G17" s="74">
        <v>17743.599999999999</v>
      </c>
      <c r="H17" s="74">
        <v>9860.4</v>
      </c>
      <c r="I17" s="75">
        <v>0.55571586374805571</v>
      </c>
    </row>
    <row r="18" spans="1:9" ht="47.25" x14ac:dyDescent="0.25">
      <c r="A18" s="100" t="s">
        <v>249</v>
      </c>
      <c r="B18" s="101">
        <v>904</v>
      </c>
      <c r="C18" s="102">
        <v>7</v>
      </c>
      <c r="D18" s="102">
        <v>3</v>
      </c>
      <c r="E18" s="71" t="s">
        <v>250</v>
      </c>
      <c r="F18" s="72" t="s">
        <v>128</v>
      </c>
      <c r="G18" s="74">
        <v>17743.599999999999</v>
      </c>
      <c r="H18" s="74">
        <v>9860.4</v>
      </c>
      <c r="I18" s="75">
        <v>0.55571586374805571</v>
      </c>
    </row>
    <row r="19" spans="1:9" ht="63" x14ac:dyDescent="0.25">
      <c r="A19" s="100" t="s">
        <v>251</v>
      </c>
      <c r="B19" s="101">
        <v>904</v>
      </c>
      <c r="C19" s="102">
        <v>7</v>
      </c>
      <c r="D19" s="102">
        <v>3</v>
      </c>
      <c r="E19" s="71" t="s">
        <v>252</v>
      </c>
      <c r="F19" s="72" t="s">
        <v>128</v>
      </c>
      <c r="G19" s="74">
        <v>17743.599999999999</v>
      </c>
      <c r="H19" s="74">
        <v>9860.4</v>
      </c>
      <c r="I19" s="75">
        <v>0.55571586374805571</v>
      </c>
    </row>
    <row r="20" spans="1:9" ht="47.25" x14ac:dyDescent="0.25">
      <c r="A20" s="100" t="s">
        <v>280</v>
      </c>
      <c r="B20" s="101">
        <v>904</v>
      </c>
      <c r="C20" s="102">
        <v>7</v>
      </c>
      <c r="D20" s="102">
        <v>3</v>
      </c>
      <c r="E20" s="71" t="s">
        <v>281</v>
      </c>
      <c r="F20" s="72" t="s">
        <v>128</v>
      </c>
      <c r="G20" s="74">
        <v>17743.599999999999</v>
      </c>
      <c r="H20" s="74">
        <v>9860.4</v>
      </c>
      <c r="I20" s="75">
        <v>0.55571586374805571</v>
      </c>
    </row>
    <row r="21" spans="1:9" ht="31.5" x14ac:dyDescent="0.25">
      <c r="A21" s="100" t="s">
        <v>282</v>
      </c>
      <c r="B21" s="101">
        <v>904</v>
      </c>
      <c r="C21" s="102">
        <v>7</v>
      </c>
      <c r="D21" s="102">
        <v>3</v>
      </c>
      <c r="E21" s="71" t="s">
        <v>283</v>
      </c>
      <c r="F21" s="72" t="s">
        <v>128</v>
      </c>
      <c r="G21" s="74">
        <v>21</v>
      </c>
      <c r="H21" s="74">
        <v>21</v>
      </c>
      <c r="I21" s="75">
        <v>1</v>
      </c>
    </row>
    <row r="22" spans="1:9" ht="31.5" x14ac:dyDescent="0.25">
      <c r="A22" s="100" t="s">
        <v>151</v>
      </c>
      <c r="B22" s="101">
        <v>904</v>
      </c>
      <c r="C22" s="102">
        <v>7</v>
      </c>
      <c r="D22" s="102">
        <v>3</v>
      </c>
      <c r="E22" s="71" t="s">
        <v>283</v>
      </c>
      <c r="F22" s="72" t="s">
        <v>152</v>
      </c>
      <c r="G22" s="74">
        <v>21</v>
      </c>
      <c r="H22" s="74">
        <v>21</v>
      </c>
      <c r="I22" s="75">
        <v>1</v>
      </c>
    </row>
    <row r="23" spans="1:9" ht="31.5" x14ac:dyDescent="0.25">
      <c r="A23" s="100" t="s">
        <v>143</v>
      </c>
      <c r="B23" s="101">
        <v>904</v>
      </c>
      <c r="C23" s="102">
        <v>7</v>
      </c>
      <c r="D23" s="102">
        <v>3</v>
      </c>
      <c r="E23" s="71" t="s">
        <v>285</v>
      </c>
      <c r="F23" s="72" t="s">
        <v>128</v>
      </c>
      <c r="G23" s="74">
        <v>17722.599999999999</v>
      </c>
      <c r="H23" s="74">
        <v>9839.4</v>
      </c>
      <c r="I23" s="75">
        <v>0.55518941915971698</v>
      </c>
    </row>
    <row r="24" spans="1:9" ht="94.5" x14ac:dyDescent="0.25">
      <c r="A24" s="100" t="s">
        <v>149</v>
      </c>
      <c r="B24" s="101">
        <v>904</v>
      </c>
      <c r="C24" s="102">
        <v>7</v>
      </c>
      <c r="D24" s="102">
        <v>3</v>
      </c>
      <c r="E24" s="71" t="s">
        <v>285</v>
      </c>
      <c r="F24" s="72" t="s">
        <v>150</v>
      </c>
      <c r="G24" s="74">
        <v>16935.8</v>
      </c>
      <c r="H24" s="74">
        <v>9578.9</v>
      </c>
      <c r="I24" s="75">
        <v>0.56560068021587406</v>
      </c>
    </row>
    <row r="25" spans="1:9" ht="31.5" x14ac:dyDescent="0.25">
      <c r="A25" s="100" t="s">
        <v>135</v>
      </c>
      <c r="B25" s="101">
        <v>904</v>
      </c>
      <c r="C25" s="102">
        <v>7</v>
      </c>
      <c r="D25" s="102">
        <v>3</v>
      </c>
      <c r="E25" s="71" t="s">
        <v>285</v>
      </c>
      <c r="F25" s="72" t="s">
        <v>136</v>
      </c>
      <c r="G25" s="74">
        <v>702.1</v>
      </c>
      <c r="H25" s="74">
        <v>239</v>
      </c>
      <c r="I25" s="75">
        <v>0.3404073493804301</v>
      </c>
    </row>
    <row r="26" spans="1:9" x14ac:dyDescent="0.25">
      <c r="A26" s="100" t="s">
        <v>145</v>
      </c>
      <c r="B26" s="101">
        <v>904</v>
      </c>
      <c r="C26" s="102">
        <v>7</v>
      </c>
      <c r="D26" s="102">
        <v>3</v>
      </c>
      <c r="E26" s="71" t="s">
        <v>285</v>
      </c>
      <c r="F26" s="72" t="s">
        <v>146</v>
      </c>
      <c r="G26" s="74">
        <v>84.7</v>
      </c>
      <c r="H26" s="74">
        <v>21.5</v>
      </c>
      <c r="I26" s="75">
        <v>0.25383707201889022</v>
      </c>
    </row>
    <row r="27" spans="1:9" ht="31.5" x14ac:dyDescent="0.25">
      <c r="A27" s="100" t="s">
        <v>142</v>
      </c>
      <c r="B27" s="101">
        <v>904</v>
      </c>
      <c r="C27" s="102">
        <v>7</v>
      </c>
      <c r="D27" s="102">
        <v>5</v>
      </c>
      <c r="E27" s="71" t="s">
        <v>128</v>
      </c>
      <c r="F27" s="72" t="s">
        <v>128</v>
      </c>
      <c r="G27" s="74">
        <v>40.4</v>
      </c>
      <c r="H27" s="74">
        <v>20.2</v>
      </c>
      <c r="I27" s="75">
        <v>0.5</v>
      </c>
    </row>
    <row r="28" spans="1:9" ht="47.25" x14ac:dyDescent="0.25">
      <c r="A28" s="100" t="s">
        <v>249</v>
      </c>
      <c r="B28" s="101">
        <v>904</v>
      </c>
      <c r="C28" s="102">
        <v>7</v>
      </c>
      <c r="D28" s="102">
        <v>5</v>
      </c>
      <c r="E28" s="71" t="s">
        <v>250</v>
      </c>
      <c r="F28" s="72" t="s">
        <v>128</v>
      </c>
      <c r="G28" s="74">
        <v>40.4</v>
      </c>
      <c r="H28" s="74">
        <v>20.2</v>
      </c>
      <c r="I28" s="75">
        <v>0.5</v>
      </c>
    </row>
    <row r="29" spans="1:9" ht="63" x14ac:dyDescent="0.25">
      <c r="A29" s="100" t="s">
        <v>251</v>
      </c>
      <c r="B29" s="101">
        <v>904</v>
      </c>
      <c r="C29" s="102">
        <v>7</v>
      </c>
      <c r="D29" s="102">
        <v>5</v>
      </c>
      <c r="E29" s="71" t="s">
        <v>252</v>
      </c>
      <c r="F29" s="72" t="s">
        <v>128</v>
      </c>
      <c r="G29" s="74">
        <v>40.4</v>
      </c>
      <c r="H29" s="74">
        <v>20.2</v>
      </c>
      <c r="I29" s="75">
        <v>0.5</v>
      </c>
    </row>
    <row r="30" spans="1:9" x14ac:dyDescent="0.25">
      <c r="A30" s="100" t="s">
        <v>253</v>
      </c>
      <c r="B30" s="101">
        <v>904</v>
      </c>
      <c r="C30" s="102">
        <v>7</v>
      </c>
      <c r="D30" s="102">
        <v>5</v>
      </c>
      <c r="E30" s="71" t="s">
        <v>254</v>
      </c>
      <c r="F30" s="72" t="s">
        <v>128</v>
      </c>
      <c r="G30" s="74">
        <v>11.2</v>
      </c>
      <c r="H30" s="74">
        <v>11.2</v>
      </c>
      <c r="I30" s="75">
        <v>1</v>
      </c>
    </row>
    <row r="31" spans="1:9" ht="31.5" x14ac:dyDescent="0.25">
      <c r="A31" s="100" t="s">
        <v>140</v>
      </c>
      <c r="B31" s="101">
        <v>904</v>
      </c>
      <c r="C31" s="102">
        <v>7</v>
      </c>
      <c r="D31" s="102">
        <v>5</v>
      </c>
      <c r="E31" s="71" t="s">
        <v>255</v>
      </c>
      <c r="F31" s="72" t="s">
        <v>128</v>
      </c>
      <c r="G31" s="74">
        <v>11.2</v>
      </c>
      <c r="H31" s="74">
        <v>11.2</v>
      </c>
      <c r="I31" s="75">
        <v>1</v>
      </c>
    </row>
    <row r="32" spans="1:9" ht="31.5" x14ac:dyDescent="0.25">
      <c r="A32" s="100" t="s">
        <v>135</v>
      </c>
      <c r="B32" s="101">
        <v>904</v>
      </c>
      <c r="C32" s="102">
        <v>7</v>
      </c>
      <c r="D32" s="102">
        <v>5</v>
      </c>
      <c r="E32" s="71" t="s">
        <v>255</v>
      </c>
      <c r="F32" s="72" t="s">
        <v>136</v>
      </c>
      <c r="G32" s="74">
        <v>11.2</v>
      </c>
      <c r="H32" s="74">
        <v>11.2</v>
      </c>
      <c r="I32" s="75">
        <v>1</v>
      </c>
    </row>
    <row r="33" spans="1:9" ht="31.5" x14ac:dyDescent="0.25">
      <c r="A33" s="100" t="s">
        <v>265</v>
      </c>
      <c r="B33" s="101">
        <v>904</v>
      </c>
      <c r="C33" s="102">
        <v>7</v>
      </c>
      <c r="D33" s="102">
        <v>5</v>
      </c>
      <c r="E33" s="71" t="s">
        <v>266</v>
      </c>
      <c r="F33" s="72" t="s">
        <v>128</v>
      </c>
      <c r="G33" s="74">
        <v>17</v>
      </c>
      <c r="H33" s="74">
        <v>9</v>
      </c>
      <c r="I33" s="75">
        <v>0.52941176470588236</v>
      </c>
    </row>
    <row r="34" spans="1:9" ht="31.5" x14ac:dyDescent="0.25">
      <c r="A34" s="100" t="s">
        <v>140</v>
      </c>
      <c r="B34" s="101">
        <v>904</v>
      </c>
      <c r="C34" s="102">
        <v>7</v>
      </c>
      <c r="D34" s="102">
        <v>5</v>
      </c>
      <c r="E34" s="71" t="s">
        <v>269</v>
      </c>
      <c r="F34" s="72" t="s">
        <v>128</v>
      </c>
      <c r="G34" s="74">
        <v>17</v>
      </c>
      <c r="H34" s="74">
        <v>9</v>
      </c>
      <c r="I34" s="75">
        <v>0.52941176470588236</v>
      </c>
    </row>
    <row r="35" spans="1:9" ht="31.5" x14ac:dyDescent="0.25">
      <c r="A35" s="100" t="s">
        <v>135</v>
      </c>
      <c r="B35" s="101">
        <v>904</v>
      </c>
      <c r="C35" s="102">
        <v>7</v>
      </c>
      <c r="D35" s="102">
        <v>5</v>
      </c>
      <c r="E35" s="71" t="s">
        <v>269</v>
      </c>
      <c r="F35" s="72" t="s">
        <v>136</v>
      </c>
      <c r="G35" s="74">
        <v>17</v>
      </c>
      <c r="H35" s="74">
        <v>9</v>
      </c>
      <c r="I35" s="75">
        <v>0.52941176470588236</v>
      </c>
    </row>
    <row r="36" spans="1:9" ht="47.25" x14ac:dyDescent="0.25">
      <c r="A36" s="100" t="s">
        <v>280</v>
      </c>
      <c r="B36" s="101">
        <v>904</v>
      </c>
      <c r="C36" s="102">
        <v>7</v>
      </c>
      <c r="D36" s="102">
        <v>5</v>
      </c>
      <c r="E36" s="71" t="s">
        <v>281</v>
      </c>
      <c r="F36" s="72" t="s">
        <v>128</v>
      </c>
      <c r="G36" s="74">
        <v>12.2</v>
      </c>
      <c r="H36" s="74">
        <v>0</v>
      </c>
      <c r="I36" s="75">
        <v>0</v>
      </c>
    </row>
    <row r="37" spans="1:9" ht="31.5" x14ac:dyDescent="0.25">
      <c r="A37" s="100" t="s">
        <v>140</v>
      </c>
      <c r="B37" s="101">
        <v>904</v>
      </c>
      <c r="C37" s="102">
        <v>7</v>
      </c>
      <c r="D37" s="102">
        <v>5</v>
      </c>
      <c r="E37" s="71" t="s">
        <v>284</v>
      </c>
      <c r="F37" s="72" t="s">
        <v>128</v>
      </c>
      <c r="G37" s="74">
        <v>12.2</v>
      </c>
      <c r="H37" s="74">
        <v>0</v>
      </c>
      <c r="I37" s="75">
        <v>0</v>
      </c>
    </row>
    <row r="38" spans="1:9" ht="31.5" x14ac:dyDescent="0.25">
      <c r="A38" s="100" t="s">
        <v>135</v>
      </c>
      <c r="B38" s="101">
        <v>904</v>
      </c>
      <c r="C38" s="102">
        <v>7</v>
      </c>
      <c r="D38" s="102">
        <v>5</v>
      </c>
      <c r="E38" s="71" t="s">
        <v>284</v>
      </c>
      <c r="F38" s="72" t="s">
        <v>136</v>
      </c>
      <c r="G38" s="74">
        <v>12.2</v>
      </c>
      <c r="H38" s="74">
        <v>0</v>
      </c>
      <c r="I38" s="75">
        <v>0</v>
      </c>
    </row>
    <row r="39" spans="1:9" x14ac:dyDescent="0.25">
      <c r="A39" s="100" t="s">
        <v>706</v>
      </c>
      <c r="B39" s="101">
        <v>904</v>
      </c>
      <c r="C39" s="102">
        <v>8</v>
      </c>
      <c r="D39" s="102">
        <v>0</v>
      </c>
      <c r="E39" s="71" t="s">
        <v>128</v>
      </c>
      <c r="F39" s="72" t="s">
        <v>128</v>
      </c>
      <c r="G39" s="74">
        <v>76931.199999999997</v>
      </c>
      <c r="H39" s="74">
        <v>34003</v>
      </c>
      <c r="I39" s="75">
        <v>0.44199232561041557</v>
      </c>
    </row>
    <row r="40" spans="1:9" x14ac:dyDescent="0.25">
      <c r="A40" s="100" t="s">
        <v>257</v>
      </c>
      <c r="B40" s="101">
        <v>904</v>
      </c>
      <c r="C40" s="102">
        <v>8</v>
      </c>
      <c r="D40" s="102">
        <v>1</v>
      </c>
      <c r="E40" s="71" t="s">
        <v>128</v>
      </c>
      <c r="F40" s="72" t="s">
        <v>128</v>
      </c>
      <c r="G40" s="74">
        <v>74193.5</v>
      </c>
      <c r="H40" s="74">
        <v>32764.6</v>
      </c>
      <c r="I40" s="75">
        <v>0.44161011409355266</v>
      </c>
    </row>
    <row r="41" spans="1:9" ht="47.25" x14ac:dyDescent="0.25">
      <c r="A41" s="100" t="s">
        <v>249</v>
      </c>
      <c r="B41" s="101">
        <v>904</v>
      </c>
      <c r="C41" s="102">
        <v>8</v>
      </c>
      <c r="D41" s="102">
        <v>1</v>
      </c>
      <c r="E41" s="71" t="s">
        <v>250</v>
      </c>
      <c r="F41" s="72" t="s">
        <v>128</v>
      </c>
      <c r="G41" s="74">
        <v>73125.399999999994</v>
      </c>
      <c r="H41" s="74">
        <v>32033.200000000001</v>
      </c>
      <c r="I41" s="75">
        <v>0.43805845848364594</v>
      </c>
    </row>
    <row r="42" spans="1:9" ht="63" x14ac:dyDescent="0.25">
      <c r="A42" s="100" t="s">
        <v>251</v>
      </c>
      <c r="B42" s="101">
        <v>904</v>
      </c>
      <c r="C42" s="102">
        <v>8</v>
      </c>
      <c r="D42" s="102">
        <v>1</v>
      </c>
      <c r="E42" s="71" t="s">
        <v>252</v>
      </c>
      <c r="F42" s="72" t="s">
        <v>128</v>
      </c>
      <c r="G42" s="74">
        <v>73125.399999999994</v>
      </c>
      <c r="H42" s="74">
        <v>32033.200000000001</v>
      </c>
      <c r="I42" s="75">
        <v>0.43805845848364594</v>
      </c>
    </row>
    <row r="43" spans="1:9" x14ac:dyDescent="0.25">
      <c r="A43" s="100" t="s">
        <v>253</v>
      </c>
      <c r="B43" s="101">
        <v>904</v>
      </c>
      <c r="C43" s="102">
        <v>8</v>
      </c>
      <c r="D43" s="102">
        <v>1</v>
      </c>
      <c r="E43" s="71" t="s">
        <v>254</v>
      </c>
      <c r="F43" s="72" t="s">
        <v>128</v>
      </c>
      <c r="G43" s="74">
        <v>6645.5</v>
      </c>
      <c r="H43" s="74">
        <v>2481.5</v>
      </c>
      <c r="I43" s="75">
        <v>0.37341057858701376</v>
      </c>
    </row>
    <row r="44" spans="1:9" ht="31.5" x14ac:dyDescent="0.25">
      <c r="A44" s="100" t="s">
        <v>143</v>
      </c>
      <c r="B44" s="101">
        <v>904</v>
      </c>
      <c r="C44" s="102">
        <v>8</v>
      </c>
      <c r="D44" s="102">
        <v>1</v>
      </c>
      <c r="E44" s="71" t="s">
        <v>256</v>
      </c>
      <c r="F44" s="72" t="s">
        <v>128</v>
      </c>
      <c r="G44" s="74">
        <v>5145.5</v>
      </c>
      <c r="H44" s="74">
        <v>2481.5</v>
      </c>
      <c r="I44" s="75">
        <v>0.48226605772033815</v>
      </c>
    </row>
    <row r="45" spans="1:9" ht="94.5" x14ac:dyDescent="0.25">
      <c r="A45" s="100" t="s">
        <v>149</v>
      </c>
      <c r="B45" s="101">
        <v>904</v>
      </c>
      <c r="C45" s="102">
        <v>8</v>
      </c>
      <c r="D45" s="102">
        <v>1</v>
      </c>
      <c r="E45" s="71" t="s">
        <v>256</v>
      </c>
      <c r="F45" s="72" t="s">
        <v>150</v>
      </c>
      <c r="G45" s="74">
        <v>4415.3</v>
      </c>
      <c r="H45" s="74">
        <v>2163.8000000000002</v>
      </c>
      <c r="I45" s="75">
        <v>0.49006862500849324</v>
      </c>
    </row>
    <row r="46" spans="1:9" ht="31.5" x14ac:dyDescent="0.25">
      <c r="A46" s="100" t="s">
        <v>135</v>
      </c>
      <c r="B46" s="101">
        <v>904</v>
      </c>
      <c r="C46" s="102">
        <v>8</v>
      </c>
      <c r="D46" s="102">
        <v>1</v>
      </c>
      <c r="E46" s="71" t="s">
        <v>256</v>
      </c>
      <c r="F46" s="72" t="s">
        <v>136</v>
      </c>
      <c r="G46" s="74">
        <v>726.8</v>
      </c>
      <c r="H46" s="74">
        <v>316.8</v>
      </c>
      <c r="I46" s="75">
        <v>0.43588332416070452</v>
      </c>
    </row>
    <row r="47" spans="1:9" x14ac:dyDescent="0.25">
      <c r="A47" s="100" t="s">
        <v>145</v>
      </c>
      <c r="B47" s="101">
        <v>904</v>
      </c>
      <c r="C47" s="102">
        <v>8</v>
      </c>
      <c r="D47" s="102">
        <v>1</v>
      </c>
      <c r="E47" s="71" t="s">
        <v>256</v>
      </c>
      <c r="F47" s="72" t="s">
        <v>146</v>
      </c>
      <c r="G47" s="74">
        <v>3.4</v>
      </c>
      <c r="H47" s="74">
        <v>0.9</v>
      </c>
      <c r="I47" s="75">
        <v>0.26470588235294118</v>
      </c>
    </row>
    <row r="48" spans="1:9" ht="47.25" x14ac:dyDescent="0.25">
      <c r="A48" s="100" t="s">
        <v>258</v>
      </c>
      <c r="B48" s="101">
        <v>904</v>
      </c>
      <c r="C48" s="102">
        <v>8</v>
      </c>
      <c r="D48" s="102">
        <v>1</v>
      </c>
      <c r="E48" s="71" t="s">
        <v>259</v>
      </c>
      <c r="F48" s="72" t="s">
        <v>128</v>
      </c>
      <c r="G48" s="74">
        <v>1500</v>
      </c>
      <c r="H48" s="74">
        <v>0</v>
      </c>
      <c r="I48" s="75">
        <v>0</v>
      </c>
    </row>
    <row r="49" spans="1:9" ht="31.5" x14ac:dyDescent="0.25">
      <c r="A49" s="100" t="s">
        <v>135</v>
      </c>
      <c r="B49" s="101">
        <v>904</v>
      </c>
      <c r="C49" s="102">
        <v>8</v>
      </c>
      <c r="D49" s="102">
        <v>1</v>
      </c>
      <c r="E49" s="71" t="s">
        <v>259</v>
      </c>
      <c r="F49" s="72" t="s">
        <v>136</v>
      </c>
      <c r="G49" s="74">
        <v>1500</v>
      </c>
      <c r="H49" s="74">
        <v>0</v>
      </c>
      <c r="I49" s="75">
        <v>0</v>
      </c>
    </row>
    <row r="50" spans="1:9" ht="31.5" x14ac:dyDescent="0.25">
      <c r="A50" s="100" t="s">
        <v>260</v>
      </c>
      <c r="B50" s="101">
        <v>904</v>
      </c>
      <c r="C50" s="102">
        <v>8</v>
      </c>
      <c r="D50" s="102">
        <v>1</v>
      </c>
      <c r="E50" s="71" t="s">
        <v>261</v>
      </c>
      <c r="F50" s="72" t="s">
        <v>128</v>
      </c>
      <c r="G50" s="74">
        <v>39320.400000000001</v>
      </c>
      <c r="H50" s="74">
        <v>18059.400000000001</v>
      </c>
      <c r="I50" s="75">
        <v>0.45928830835901979</v>
      </c>
    </row>
    <row r="51" spans="1:9" ht="31.5" x14ac:dyDescent="0.25">
      <c r="A51" s="100" t="s">
        <v>143</v>
      </c>
      <c r="B51" s="101">
        <v>904</v>
      </c>
      <c r="C51" s="102">
        <v>8</v>
      </c>
      <c r="D51" s="102">
        <v>1</v>
      </c>
      <c r="E51" s="71" t="s">
        <v>262</v>
      </c>
      <c r="F51" s="72" t="s">
        <v>128</v>
      </c>
      <c r="G51" s="74">
        <v>39070.6</v>
      </c>
      <c r="H51" s="74">
        <v>17809.599999999999</v>
      </c>
      <c r="I51" s="75">
        <v>0.45583123883431531</v>
      </c>
    </row>
    <row r="52" spans="1:9" ht="94.5" x14ac:dyDescent="0.25">
      <c r="A52" s="100" t="s">
        <v>149</v>
      </c>
      <c r="B52" s="101">
        <v>904</v>
      </c>
      <c r="C52" s="102">
        <v>8</v>
      </c>
      <c r="D52" s="102">
        <v>1</v>
      </c>
      <c r="E52" s="71" t="s">
        <v>262</v>
      </c>
      <c r="F52" s="72" t="s">
        <v>150</v>
      </c>
      <c r="G52" s="74">
        <v>34218.9</v>
      </c>
      <c r="H52" s="74">
        <v>15357.1</v>
      </c>
      <c r="I52" s="75">
        <v>0.44878999617170628</v>
      </c>
    </row>
    <row r="53" spans="1:9" ht="31.5" x14ac:dyDescent="0.25">
      <c r="A53" s="100" t="s">
        <v>135</v>
      </c>
      <c r="B53" s="101">
        <v>904</v>
      </c>
      <c r="C53" s="102">
        <v>8</v>
      </c>
      <c r="D53" s="102">
        <v>1</v>
      </c>
      <c r="E53" s="71" t="s">
        <v>262</v>
      </c>
      <c r="F53" s="72" t="s">
        <v>136</v>
      </c>
      <c r="G53" s="74">
        <v>4846.3999999999996</v>
      </c>
      <c r="H53" s="74">
        <v>2450.6</v>
      </c>
      <c r="I53" s="75">
        <v>0.50565368108286568</v>
      </c>
    </row>
    <row r="54" spans="1:9" x14ac:dyDescent="0.25">
      <c r="A54" s="100" t="s">
        <v>145</v>
      </c>
      <c r="B54" s="101">
        <v>904</v>
      </c>
      <c r="C54" s="102">
        <v>8</v>
      </c>
      <c r="D54" s="102">
        <v>1</v>
      </c>
      <c r="E54" s="71" t="s">
        <v>262</v>
      </c>
      <c r="F54" s="72" t="s">
        <v>146</v>
      </c>
      <c r="G54" s="74">
        <v>5.3</v>
      </c>
      <c r="H54" s="74">
        <v>1.9</v>
      </c>
      <c r="I54" s="75">
        <v>0.35849056603773582</v>
      </c>
    </row>
    <row r="55" spans="1:9" ht="63.75" customHeight="1" x14ac:dyDescent="0.25">
      <c r="A55" s="100" t="s">
        <v>263</v>
      </c>
      <c r="B55" s="101">
        <v>904</v>
      </c>
      <c r="C55" s="102">
        <v>8</v>
      </c>
      <c r="D55" s="102">
        <v>1</v>
      </c>
      <c r="E55" s="71" t="s">
        <v>264</v>
      </c>
      <c r="F55" s="72" t="s">
        <v>128</v>
      </c>
      <c r="G55" s="74">
        <v>249.8</v>
      </c>
      <c r="H55" s="74">
        <v>249.8</v>
      </c>
      <c r="I55" s="75">
        <v>1</v>
      </c>
    </row>
    <row r="56" spans="1:9" ht="31.5" x14ac:dyDescent="0.25">
      <c r="A56" s="100" t="s">
        <v>135</v>
      </c>
      <c r="B56" s="101">
        <v>904</v>
      </c>
      <c r="C56" s="102">
        <v>8</v>
      </c>
      <c r="D56" s="102">
        <v>1</v>
      </c>
      <c r="E56" s="71" t="s">
        <v>264</v>
      </c>
      <c r="F56" s="72" t="s">
        <v>136</v>
      </c>
      <c r="G56" s="74">
        <v>249.8</v>
      </c>
      <c r="H56" s="74">
        <v>249.8</v>
      </c>
      <c r="I56" s="75">
        <v>1</v>
      </c>
    </row>
    <row r="57" spans="1:9" ht="31.5" x14ac:dyDescent="0.25">
      <c r="A57" s="100" t="s">
        <v>265</v>
      </c>
      <c r="B57" s="101">
        <v>904</v>
      </c>
      <c r="C57" s="102">
        <v>8</v>
      </c>
      <c r="D57" s="102">
        <v>1</v>
      </c>
      <c r="E57" s="71" t="s">
        <v>266</v>
      </c>
      <c r="F57" s="72" t="s">
        <v>128</v>
      </c>
      <c r="G57" s="74">
        <v>27159.5</v>
      </c>
      <c r="H57" s="74">
        <v>11492.3</v>
      </c>
      <c r="I57" s="75">
        <v>0.4231410740256632</v>
      </c>
    </row>
    <row r="58" spans="1:9" ht="48" customHeight="1" x14ac:dyDescent="0.25">
      <c r="A58" s="100" t="s">
        <v>267</v>
      </c>
      <c r="B58" s="101">
        <v>904</v>
      </c>
      <c r="C58" s="102">
        <v>8</v>
      </c>
      <c r="D58" s="102">
        <v>1</v>
      </c>
      <c r="E58" s="71" t="s">
        <v>268</v>
      </c>
      <c r="F58" s="72" t="s">
        <v>128</v>
      </c>
      <c r="G58" s="74">
        <v>243</v>
      </c>
      <c r="H58" s="74">
        <v>78.3</v>
      </c>
      <c r="I58" s="75">
        <v>0.32222222222222219</v>
      </c>
    </row>
    <row r="59" spans="1:9" ht="31.5" x14ac:dyDescent="0.25">
      <c r="A59" s="100" t="s">
        <v>135</v>
      </c>
      <c r="B59" s="101">
        <v>904</v>
      </c>
      <c r="C59" s="102">
        <v>8</v>
      </c>
      <c r="D59" s="102">
        <v>1</v>
      </c>
      <c r="E59" s="71" t="s">
        <v>268</v>
      </c>
      <c r="F59" s="72" t="s">
        <v>136</v>
      </c>
      <c r="G59" s="74">
        <v>243</v>
      </c>
      <c r="H59" s="74">
        <v>78.3</v>
      </c>
      <c r="I59" s="75">
        <v>0.32222222222222219</v>
      </c>
    </row>
    <row r="60" spans="1:9" ht="31.5" x14ac:dyDescent="0.25">
      <c r="A60" s="100" t="s">
        <v>143</v>
      </c>
      <c r="B60" s="101">
        <v>904</v>
      </c>
      <c r="C60" s="102">
        <v>8</v>
      </c>
      <c r="D60" s="102">
        <v>1</v>
      </c>
      <c r="E60" s="71" t="s">
        <v>270</v>
      </c>
      <c r="F60" s="72" t="s">
        <v>128</v>
      </c>
      <c r="G60" s="74">
        <v>22738.6</v>
      </c>
      <c r="H60" s="74">
        <v>9795.7999999999993</v>
      </c>
      <c r="I60" s="75">
        <v>0.43080048903626433</v>
      </c>
    </row>
    <row r="61" spans="1:9" ht="94.5" x14ac:dyDescent="0.25">
      <c r="A61" s="100" t="s">
        <v>149</v>
      </c>
      <c r="B61" s="101">
        <v>904</v>
      </c>
      <c r="C61" s="102">
        <v>8</v>
      </c>
      <c r="D61" s="102">
        <v>1</v>
      </c>
      <c r="E61" s="71" t="s">
        <v>270</v>
      </c>
      <c r="F61" s="72" t="s">
        <v>150</v>
      </c>
      <c r="G61" s="74">
        <v>20114.3</v>
      </c>
      <c r="H61" s="74">
        <v>8503</v>
      </c>
      <c r="I61" s="75">
        <v>0.422734074762731</v>
      </c>
    </row>
    <row r="62" spans="1:9" ht="31.5" x14ac:dyDescent="0.25">
      <c r="A62" s="100" t="s">
        <v>135</v>
      </c>
      <c r="B62" s="101">
        <v>904</v>
      </c>
      <c r="C62" s="102">
        <v>8</v>
      </c>
      <c r="D62" s="102">
        <v>1</v>
      </c>
      <c r="E62" s="71" t="s">
        <v>270</v>
      </c>
      <c r="F62" s="72" t="s">
        <v>136</v>
      </c>
      <c r="G62" s="74">
        <v>2615.9</v>
      </c>
      <c r="H62" s="74">
        <v>1290.4000000000001</v>
      </c>
      <c r="I62" s="75">
        <v>0.49329102794449331</v>
      </c>
    </row>
    <row r="63" spans="1:9" x14ac:dyDescent="0.25">
      <c r="A63" s="100" t="s">
        <v>145</v>
      </c>
      <c r="B63" s="101">
        <v>904</v>
      </c>
      <c r="C63" s="102">
        <v>8</v>
      </c>
      <c r="D63" s="102">
        <v>1</v>
      </c>
      <c r="E63" s="71" t="s">
        <v>270</v>
      </c>
      <c r="F63" s="72" t="s">
        <v>146</v>
      </c>
      <c r="G63" s="74">
        <v>8.4</v>
      </c>
      <c r="H63" s="74">
        <v>2.4</v>
      </c>
      <c r="I63" s="75">
        <v>0.2857142857142857</v>
      </c>
    </row>
    <row r="64" spans="1:9" ht="31.5" x14ac:dyDescent="0.25">
      <c r="A64" s="100" t="s">
        <v>271</v>
      </c>
      <c r="B64" s="101">
        <v>904</v>
      </c>
      <c r="C64" s="102">
        <v>8</v>
      </c>
      <c r="D64" s="102">
        <v>1</v>
      </c>
      <c r="E64" s="71" t="s">
        <v>272</v>
      </c>
      <c r="F64" s="72" t="s">
        <v>128</v>
      </c>
      <c r="G64" s="74">
        <v>135.1</v>
      </c>
      <c r="H64" s="74">
        <v>135.1</v>
      </c>
      <c r="I64" s="75">
        <v>1</v>
      </c>
    </row>
    <row r="65" spans="1:9" ht="31.5" x14ac:dyDescent="0.25">
      <c r="A65" s="100" t="s">
        <v>135</v>
      </c>
      <c r="B65" s="101">
        <v>904</v>
      </c>
      <c r="C65" s="102">
        <v>8</v>
      </c>
      <c r="D65" s="102">
        <v>1</v>
      </c>
      <c r="E65" s="71" t="s">
        <v>272</v>
      </c>
      <c r="F65" s="72" t="s">
        <v>136</v>
      </c>
      <c r="G65" s="74">
        <v>135.1</v>
      </c>
      <c r="H65" s="74">
        <v>135.1</v>
      </c>
      <c r="I65" s="75">
        <v>1</v>
      </c>
    </row>
    <row r="66" spans="1:9" ht="31.5" x14ac:dyDescent="0.25">
      <c r="A66" s="100" t="s">
        <v>273</v>
      </c>
      <c r="B66" s="101">
        <v>904</v>
      </c>
      <c r="C66" s="102">
        <v>8</v>
      </c>
      <c r="D66" s="102">
        <v>1</v>
      </c>
      <c r="E66" s="71" t="s">
        <v>274</v>
      </c>
      <c r="F66" s="72" t="s">
        <v>128</v>
      </c>
      <c r="G66" s="74">
        <v>67.599999999999994</v>
      </c>
      <c r="H66" s="74">
        <v>67.599999999999994</v>
      </c>
      <c r="I66" s="75">
        <v>1</v>
      </c>
    </row>
    <row r="67" spans="1:9" ht="31.5" x14ac:dyDescent="0.25">
      <c r="A67" s="100" t="s">
        <v>151</v>
      </c>
      <c r="B67" s="101">
        <v>904</v>
      </c>
      <c r="C67" s="102">
        <v>8</v>
      </c>
      <c r="D67" s="102">
        <v>1</v>
      </c>
      <c r="E67" s="71" t="s">
        <v>274</v>
      </c>
      <c r="F67" s="72" t="s">
        <v>152</v>
      </c>
      <c r="G67" s="74">
        <v>67.599999999999994</v>
      </c>
      <c r="H67" s="74">
        <v>67.599999999999994</v>
      </c>
      <c r="I67" s="75">
        <v>1</v>
      </c>
    </row>
    <row r="68" spans="1:9" ht="31.5" x14ac:dyDescent="0.25">
      <c r="A68" s="100" t="s">
        <v>153</v>
      </c>
      <c r="B68" s="101">
        <v>904</v>
      </c>
      <c r="C68" s="102">
        <v>8</v>
      </c>
      <c r="D68" s="102">
        <v>1</v>
      </c>
      <c r="E68" s="71" t="s">
        <v>275</v>
      </c>
      <c r="F68" s="72" t="s">
        <v>128</v>
      </c>
      <c r="G68" s="74">
        <v>1000</v>
      </c>
      <c r="H68" s="74">
        <v>440.3</v>
      </c>
      <c r="I68" s="75">
        <v>0.44030000000000002</v>
      </c>
    </row>
    <row r="69" spans="1:9" ht="31.5" x14ac:dyDescent="0.25">
      <c r="A69" s="100" t="s">
        <v>135</v>
      </c>
      <c r="B69" s="101">
        <v>904</v>
      </c>
      <c r="C69" s="102">
        <v>8</v>
      </c>
      <c r="D69" s="102">
        <v>1</v>
      </c>
      <c r="E69" s="71" t="s">
        <v>275</v>
      </c>
      <c r="F69" s="72" t="s">
        <v>136</v>
      </c>
      <c r="G69" s="74">
        <v>1000</v>
      </c>
      <c r="H69" s="74">
        <v>440.3</v>
      </c>
      <c r="I69" s="75">
        <v>0.44030000000000002</v>
      </c>
    </row>
    <row r="70" spans="1:9" ht="47.25" x14ac:dyDescent="0.25">
      <c r="A70" s="100" t="s">
        <v>276</v>
      </c>
      <c r="B70" s="101">
        <v>904</v>
      </c>
      <c r="C70" s="102">
        <v>8</v>
      </c>
      <c r="D70" s="102">
        <v>1</v>
      </c>
      <c r="E70" s="71" t="s">
        <v>277</v>
      </c>
      <c r="F70" s="72" t="s">
        <v>128</v>
      </c>
      <c r="G70" s="74">
        <v>2000</v>
      </c>
      <c r="H70" s="74">
        <v>0</v>
      </c>
      <c r="I70" s="75">
        <v>0</v>
      </c>
    </row>
    <row r="71" spans="1:9" ht="31.5" x14ac:dyDescent="0.25">
      <c r="A71" s="100" t="s">
        <v>135</v>
      </c>
      <c r="B71" s="101">
        <v>904</v>
      </c>
      <c r="C71" s="102">
        <v>8</v>
      </c>
      <c r="D71" s="102">
        <v>1</v>
      </c>
      <c r="E71" s="71" t="s">
        <v>277</v>
      </c>
      <c r="F71" s="72" t="s">
        <v>136</v>
      </c>
      <c r="G71" s="74">
        <v>2000</v>
      </c>
      <c r="H71" s="74">
        <v>0</v>
      </c>
      <c r="I71" s="75">
        <v>0</v>
      </c>
    </row>
    <row r="72" spans="1:9" ht="63" x14ac:dyDescent="0.25">
      <c r="A72" s="100" t="s">
        <v>278</v>
      </c>
      <c r="B72" s="101">
        <v>904</v>
      </c>
      <c r="C72" s="102">
        <v>8</v>
      </c>
      <c r="D72" s="102">
        <v>1</v>
      </c>
      <c r="E72" s="71" t="s">
        <v>279</v>
      </c>
      <c r="F72" s="72" t="s">
        <v>128</v>
      </c>
      <c r="G72" s="74">
        <v>975.2</v>
      </c>
      <c r="H72" s="74">
        <v>975.2</v>
      </c>
      <c r="I72" s="75">
        <v>1</v>
      </c>
    </row>
    <row r="73" spans="1:9" ht="31.5" x14ac:dyDescent="0.25">
      <c r="A73" s="100" t="s">
        <v>135</v>
      </c>
      <c r="B73" s="101">
        <v>904</v>
      </c>
      <c r="C73" s="102">
        <v>8</v>
      </c>
      <c r="D73" s="102">
        <v>1</v>
      </c>
      <c r="E73" s="71" t="s">
        <v>279</v>
      </c>
      <c r="F73" s="72" t="s">
        <v>136</v>
      </c>
      <c r="G73" s="74">
        <v>975.2</v>
      </c>
      <c r="H73" s="74">
        <v>975.2</v>
      </c>
      <c r="I73" s="75">
        <v>1</v>
      </c>
    </row>
    <row r="74" spans="1:9" ht="63" x14ac:dyDescent="0.25">
      <c r="A74" s="100" t="s">
        <v>293</v>
      </c>
      <c r="B74" s="101">
        <v>904</v>
      </c>
      <c r="C74" s="102">
        <v>8</v>
      </c>
      <c r="D74" s="102">
        <v>1</v>
      </c>
      <c r="E74" s="71" t="s">
        <v>294</v>
      </c>
      <c r="F74" s="72" t="s">
        <v>128</v>
      </c>
      <c r="G74" s="74">
        <v>940.4</v>
      </c>
      <c r="H74" s="74">
        <v>702.6</v>
      </c>
      <c r="I74" s="75">
        <v>0.74712888132709487</v>
      </c>
    </row>
    <row r="75" spans="1:9" ht="63" x14ac:dyDescent="0.25">
      <c r="A75" s="100" t="s">
        <v>339</v>
      </c>
      <c r="B75" s="101">
        <v>904</v>
      </c>
      <c r="C75" s="102">
        <v>8</v>
      </c>
      <c r="D75" s="102">
        <v>1</v>
      </c>
      <c r="E75" s="71" t="s">
        <v>340</v>
      </c>
      <c r="F75" s="72" t="s">
        <v>128</v>
      </c>
      <c r="G75" s="74">
        <v>940.4</v>
      </c>
      <c r="H75" s="74">
        <v>702.6</v>
      </c>
      <c r="I75" s="75">
        <v>0.74712888132709487</v>
      </c>
    </row>
    <row r="76" spans="1:9" ht="63" x14ac:dyDescent="0.25">
      <c r="A76" s="100" t="s">
        <v>341</v>
      </c>
      <c r="B76" s="101">
        <v>904</v>
      </c>
      <c r="C76" s="102">
        <v>8</v>
      </c>
      <c r="D76" s="102">
        <v>1</v>
      </c>
      <c r="E76" s="71" t="s">
        <v>342</v>
      </c>
      <c r="F76" s="72" t="s">
        <v>128</v>
      </c>
      <c r="G76" s="74">
        <v>940.4</v>
      </c>
      <c r="H76" s="74">
        <v>702.6</v>
      </c>
      <c r="I76" s="75">
        <v>0.74712888132709487</v>
      </c>
    </row>
    <row r="77" spans="1:9" ht="78.75" x14ac:dyDescent="0.25">
      <c r="A77" s="100" t="s">
        <v>220</v>
      </c>
      <c r="B77" s="101">
        <v>904</v>
      </c>
      <c r="C77" s="102">
        <v>8</v>
      </c>
      <c r="D77" s="102">
        <v>1</v>
      </c>
      <c r="E77" s="71" t="s">
        <v>343</v>
      </c>
      <c r="F77" s="72" t="s">
        <v>128</v>
      </c>
      <c r="G77" s="74">
        <v>940.4</v>
      </c>
      <c r="H77" s="74">
        <v>702.6</v>
      </c>
      <c r="I77" s="75">
        <v>0.74712888132709487</v>
      </c>
    </row>
    <row r="78" spans="1:9" ht="31.5" x14ac:dyDescent="0.25">
      <c r="A78" s="100" t="s">
        <v>135</v>
      </c>
      <c r="B78" s="101">
        <v>904</v>
      </c>
      <c r="C78" s="102">
        <v>8</v>
      </c>
      <c r="D78" s="102">
        <v>1</v>
      </c>
      <c r="E78" s="71" t="s">
        <v>343</v>
      </c>
      <c r="F78" s="72" t="s">
        <v>136</v>
      </c>
      <c r="G78" s="74">
        <v>940.4</v>
      </c>
      <c r="H78" s="74">
        <v>702.6</v>
      </c>
      <c r="I78" s="75">
        <v>0.74712888132709487</v>
      </c>
    </row>
    <row r="79" spans="1:9" ht="47.25" x14ac:dyDescent="0.25">
      <c r="A79" s="100" t="s">
        <v>496</v>
      </c>
      <c r="B79" s="101">
        <v>904</v>
      </c>
      <c r="C79" s="102">
        <v>8</v>
      </c>
      <c r="D79" s="102">
        <v>1</v>
      </c>
      <c r="E79" s="71" t="s">
        <v>497</v>
      </c>
      <c r="F79" s="72" t="s">
        <v>128</v>
      </c>
      <c r="G79" s="74">
        <v>67.7</v>
      </c>
      <c r="H79" s="74">
        <v>28.8</v>
      </c>
      <c r="I79" s="75">
        <v>0.42540620384047267</v>
      </c>
    </row>
    <row r="80" spans="1:9" ht="47.25" x14ac:dyDescent="0.25">
      <c r="A80" s="100" t="s">
        <v>543</v>
      </c>
      <c r="B80" s="101">
        <v>904</v>
      </c>
      <c r="C80" s="102">
        <v>8</v>
      </c>
      <c r="D80" s="102">
        <v>1</v>
      </c>
      <c r="E80" s="71" t="s">
        <v>544</v>
      </c>
      <c r="F80" s="72" t="s">
        <v>128</v>
      </c>
      <c r="G80" s="74">
        <v>67.7</v>
      </c>
      <c r="H80" s="74">
        <v>28.8</v>
      </c>
      <c r="I80" s="75">
        <v>0.42540620384047267</v>
      </c>
    </row>
    <row r="81" spans="1:9" ht="94.5" x14ac:dyDescent="0.25">
      <c r="A81" s="100" t="s">
        <v>545</v>
      </c>
      <c r="B81" s="101">
        <v>904</v>
      </c>
      <c r="C81" s="102">
        <v>8</v>
      </c>
      <c r="D81" s="102">
        <v>1</v>
      </c>
      <c r="E81" s="71" t="s">
        <v>546</v>
      </c>
      <c r="F81" s="72" t="s">
        <v>128</v>
      </c>
      <c r="G81" s="74">
        <v>10</v>
      </c>
      <c r="H81" s="74">
        <v>0</v>
      </c>
      <c r="I81" s="75">
        <v>0</v>
      </c>
    </row>
    <row r="82" spans="1:9" ht="31.5" x14ac:dyDescent="0.25">
      <c r="A82" s="100" t="s">
        <v>547</v>
      </c>
      <c r="B82" s="101">
        <v>904</v>
      </c>
      <c r="C82" s="102">
        <v>8</v>
      </c>
      <c r="D82" s="102">
        <v>1</v>
      </c>
      <c r="E82" s="71" t="s">
        <v>548</v>
      </c>
      <c r="F82" s="72" t="s">
        <v>128</v>
      </c>
      <c r="G82" s="74">
        <v>10</v>
      </c>
      <c r="H82" s="74">
        <v>0</v>
      </c>
      <c r="I82" s="75">
        <v>0</v>
      </c>
    </row>
    <row r="83" spans="1:9" ht="31.5" x14ac:dyDescent="0.25">
      <c r="A83" s="100" t="s">
        <v>135</v>
      </c>
      <c r="B83" s="101">
        <v>904</v>
      </c>
      <c r="C83" s="102">
        <v>8</v>
      </c>
      <c r="D83" s="102">
        <v>1</v>
      </c>
      <c r="E83" s="71" t="s">
        <v>548</v>
      </c>
      <c r="F83" s="72" t="s">
        <v>136</v>
      </c>
      <c r="G83" s="74">
        <v>10</v>
      </c>
      <c r="H83" s="74">
        <v>0</v>
      </c>
      <c r="I83" s="75">
        <v>0</v>
      </c>
    </row>
    <row r="84" spans="1:9" ht="63" x14ac:dyDescent="0.25">
      <c r="A84" s="100" t="s">
        <v>549</v>
      </c>
      <c r="B84" s="101">
        <v>904</v>
      </c>
      <c r="C84" s="102">
        <v>8</v>
      </c>
      <c r="D84" s="102">
        <v>1</v>
      </c>
      <c r="E84" s="71" t="s">
        <v>550</v>
      </c>
      <c r="F84" s="72" t="s">
        <v>128</v>
      </c>
      <c r="G84" s="74">
        <v>31.7</v>
      </c>
      <c r="H84" s="74">
        <v>28.8</v>
      </c>
      <c r="I84" s="75">
        <v>0.90851735015772872</v>
      </c>
    </row>
    <row r="85" spans="1:9" ht="47.25" x14ac:dyDescent="0.25">
      <c r="A85" s="100" t="s">
        <v>551</v>
      </c>
      <c r="B85" s="101">
        <v>904</v>
      </c>
      <c r="C85" s="102">
        <v>8</v>
      </c>
      <c r="D85" s="102">
        <v>1</v>
      </c>
      <c r="E85" s="71" t="s">
        <v>552</v>
      </c>
      <c r="F85" s="72" t="s">
        <v>128</v>
      </c>
      <c r="G85" s="74">
        <v>31.7</v>
      </c>
      <c r="H85" s="74">
        <v>28.8</v>
      </c>
      <c r="I85" s="75">
        <v>0.90851735015772872</v>
      </c>
    </row>
    <row r="86" spans="1:9" ht="31.5" x14ac:dyDescent="0.25">
      <c r="A86" s="100" t="s">
        <v>135</v>
      </c>
      <c r="B86" s="101">
        <v>904</v>
      </c>
      <c r="C86" s="102">
        <v>8</v>
      </c>
      <c r="D86" s="102">
        <v>1</v>
      </c>
      <c r="E86" s="71" t="s">
        <v>552</v>
      </c>
      <c r="F86" s="72" t="s">
        <v>136</v>
      </c>
      <c r="G86" s="74">
        <v>31.7</v>
      </c>
      <c r="H86" s="74">
        <v>28.8</v>
      </c>
      <c r="I86" s="75">
        <v>0.90851735015772872</v>
      </c>
    </row>
    <row r="87" spans="1:9" ht="94.5" x14ac:dyDescent="0.25">
      <c r="A87" s="100" t="s">
        <v>553</v>
      </c>
      <c r="B87" s="101">
        <v>904</v>
      </c>
      <c r="C87" s="102">
        <v>8</v>
      </c>
      <c r="D87" s="102">
        <v>1</v>
      </c>
      <c r="E87" s="71" t="s">
        <v>554</v>
      </c>
      <c r="F87" s="72" t="s">
        <v>128</v>
      </c>
      <c r="G87" s="74">
        <v>26</v>
      </c>
      <c r="H87" s="74">
        <v>0</v>
      </c>
      <c r="I87" s="75">
        <v>0</v>
      </c>
    </row>
    <row r="88" spans="1:9" ht="63" x14ac:dyDescent="0.25">
      <c r="A88" s="100" t="s">
        <v>555</v>
      </c>
      <c r="B88" s="101">
        <v>904</v>
      </c>
      <c r="C88" s="102">
        <v>8</v>
      </c>
      <c r="D88" s="102">
        <v>1</v>
      </c>
      <c r="E88" s="71" t="s">
        <v>556</v>
      </c>
      <c r="F88" s="72" t="s">
        <v>128</v>
      </c>
      <c r="G88" s="74">
        <v>26</v>
      </c>
      <c r="H88" s="74">
        <v>0</v>
      </c>
      <c r="I88" s="75">
        <v>0</v>
      </c>
    </row>
    <row r="89" spans="1:9" ht="31.5" x14ac:dyDescent="0.25">
      <c r="A89" s="100" t="s">
        <v>135</v>
      </c>
      <c r="B89" s="101">
        <v>904</v>
      </c>
      <c r="C89" s="102">
        <v>8</v>
      </c>
      <c r="D89" s="102">
        <v>1</v>
      </c>
      <c r="E89" s="71" t="s">
        <v>556</v>
      </c>
      <c r="F89" s="72" t="s">
        <v>136</v>
      </c>
      <c r="G89" s="74">
        <v>26</v>
      </c>
      <c r="H89" s="74">
        <v>0</v>
      </c>
      <c r="I89" s="75">
        <v>0</v>
      </c>
    </row>
    <row r="90" spans="1:9" ht="47.25" x14ac:dyDescent="0.25">
      <c r="A90" s="100" t="s">
        <v>621</v>
      </c>
      <c r="B90" s="101">
        <v>904</v>
      </c>
      <c r="C90" s="102">
        <v>8</v>
      </c>
      <c r="D90" s="102">
        <v>1</v>
      </c>
      <c r="E90" s="71" t="s">
        <v>622</v>
      </c>
      <c r="F90" s="72" t="s">
        <v>128</v>
      </c>
      <c r="G90" s="74">
        <v>60</v>
      </c>
      <c r="H90" s="74">
        <v>0</v>
      </c>
      <c r="I90" s="75">
        <v>0</v>
      </c>
    </row>
    <row r="91" spans="1:9" ht="63" x14ac:dyDescent="0.25">
      <c r="A91" s="100" t="s">
        <v>623</v>
      </c>
      <c r="B91" s="101">
        <v>904</v>
      </c>
      <c r="C91" s="102">
        <v>8</v>
      </c>
      <c r="D91" s="102">
        <v>1</v>
      </c>
      <c r="E91" s="71" t="s">
        <v>624</v>
      </c>
      <c r="F91" s="72" t="s">
        <v>128</v>
      </c>
      <c r="G91" s="74">
        <v>60</v>
      </c>
      <c r="H91" s="74">
        <v>0</v>
      </c>
      <c r="I91" s="75">
        <v>0</v>
      </c>
    </row>
    <row r="92" spans="1:9" ht="78.75" x14ac:dyDescent="0.25">
      <c r="A92" s="100" t="s">
        <v>625</v>
      </c>
      <c r="B92" s="101">
        <v>904</v>
      </c>
      <c r="C92" s="102">
        <v>8</v>
      </c>
      <c r="D92" s="102">
        <v>1</v>
      </c>
      <c r="E92" s="71" t="s">
        <v>626</v>
      </c>
      <c r="F92" s="72" t="s">
        <v>128</v>
      </c>
      <c r="G92" s="74">
        <v>60</v>
      </c>
      <c r="H92" s="74">
        <v>0</v>
      </c>
      <c r="I92" s="75">
        <v>0</v>
      </c>
    </row>
    <row r="93" spans="1:9" ht="47.25" x14ac:dyDescent="0.25">
      <c r="A93" s="100" t="s">
        <v>627</v>
      </c>
      <c r="B93" s="101">
        <v>904</v>
      </c>
      <c r="C93" s="102">
        <v>8</v>
      </c>
      <c r="D93" s="102">
        <v>1</v>
      </c>
      <c r="E93" s="71" t="s">
        <v>628</v>
      </c>
      <c r="F93" s="72" t="s">
        <v>128</v>
      </c>
      <c r="G93" s="74">
        <v>60</v>
      </c>
      <c r="H93" s="74">
        <v>0</v>
      </c>
      <c r="I93" s="75">
        <v>0</v>
      </c>
    </row>
    <row r="94" spans="1:9" ht="31.5" x14ac:dyDescent="0.25">
      <c r="A94" s="100" t="s">
        <v>135</v>
      </c>
      <c r="B94" s="101">
        <v>904</v>
      </c>
      <c r="C94" s="102">
        <v>8</v>
      </c>
      <c r="D94" s="102">
        <v>1</v>
      </c>
      <c r="E94" s="71" t="s">
        <v>628</v>
      </c>
      <c r="F94" s="72" t="s">
        <v>136</v>
      </c>
      <c r="G94" s="74">
        <v>60</v>
      </c>
      <c r="H94" s="74">
        <v>0</v>
      </c>
      <c r="I94" s="75">
        <v>0</v>
      </c>
    </row>
    <row r="95" spans="1:9" ht="31.5" x14ac:dyDescent="0.25">
      <c r="A95" s="100" t="s">
        <v>292</v>
      </c>
      <c r="B95" s="101">
        <v>904</v>
      </c>
      <c r="C95" s="102">
        <v>8</v>
      </c>
      <c r="D95" s="102">
        <v>4</v>
      </c>
      <c r="E95" s="71" t="s">
        <v>128</v>
      </c>
      <c r="F95" s="72" t="s">
        <v>128</v>
      </c>
      <c r="G95" s="74">
        <v>2737.7</v>
      </c>
      <c r="H95" s="74">
        <v>1238.4000000000001</v>
      </c>
      <c r="I95" s="75">
        <v>0.4523505132045148</v>
      </c>
    </row>
    <row r="96" spans="1:9" ht="47.25" x14ac:dyDescent="0.25">
      <c r="A96" s="100" t="s">
        <v>249</v>
      </c>
      <c r="B96" s="101">
        <v>904</v>
      </c>
      <c r="C96" s="102">
        <v>8</v>
      </c>
      <c r="D96" s="102">
        <v>4</v>
      </c>
      <c r="E96" s="71" t="s">
        <v>250</v>
      </c>
      <c r="F96" s="72" t="s">
        <v>128</v>
      </c>
      <c r="G96" s="74">
        <v>2737.7</v>
      </c>
      <c r="H96" s="74">
        <v>1238.4000000000001</v>
      </c>
      <c r="I96" s="75">
        <v>0.4523505132045148</v>
      </c>
    </row>
    <row r="97" spans="1:9" ht="47.25" x14ac:dyDescent="0.25">
      <c r="A97" s="100" t="s">
        <v>286</v>
      </c>
      <c r="B97" s="101">
        <v>904</v>
      </c>
      <c r="C97" s="102">
        <v>8</v>
      </c>
      <c r="D97" s="102">
        <v>4</v>
      </c>
      <c r="E97" s="71" t="s">
        <v>287</v>
      </c>
      <c r="F97" s="72" t="s">
        <v>128</v>
      </c>
      <c r="G97" s="74">
        <v>2737.7</v>
      </c>
      <c r="H97" s="74">
        <v>1238.4000000000001</v>
      </c>
      <c r="I97" s="75">
        <v>0.4523505132045148</v>
      </c>
    </row>
    <row r="98" spans="1:9" ht="31.5" x14ac:dyDescent="0.25">
      <c r="A98" s="100" t="s">
        <v>288</v>
      </c>
      <c r="B98" s="101">
        <v>904</v>
      </c>
      <c r="C98" s="102">
        <v>8</v>
      </c>
      <c r="D98" s="102">
        <v>4</v>
      </c>
      <c r="E98" s="71" t="s">
        <v>289</v>
      </c>
      <c r="F98" s="72" t="s">
        <v>128</v>
      </c>
      <c r="G98" s="74">
        <v>2737.7</v>
      </c>
      <c r="H98" s="74">
        <v>1238.4000000000001</v>
      </c>
      <c r="I98" s="75">
        <v>0.4523505132045148</v>
      </c>
    </row>
    <row r="99" spans="1:9" ht="31.5" x14ac:dyDescent="0.25">
      <c r="A99" s="100" t="s">
        <v>290</v>
      </c>
      <c r="B99" s="101">
        <v>904</v>
      </c>
      <c r="C99" s="102">
        <v>8</v>
      </c>
      <c r="D99" s="102">
        <v>4</v>
      </c>
      <c r="E99" s="71" t="s">
        <v>291</v>
      </c>
      <c r="F99" s="72" t="s">
        <v>128</v>
      </c>
      <c r="G99" s="74">
        <v>2737.7</v>
      </c>
      <c r="H99" s="74">
        <v>1238.4000000000001</v>
      </c>
      <c r="I99" s="75">
        <v>0.4523505132045148</v>
      </c>
    </row>
    <row r="100" spans="1:9" ht="94.5" x14ac:dyDescent="0.25">
      <c r="A100" s="100" t="s">
        <v>149</v>
      </c>
      <c r="B100" s="101">
        <v>904</v>
      </c>
      <c r="C100" s="102">
        <v>8</v>
      </c>
      <c r="D100" s="102">
        <v>4</v>
      </c>
      <c r="E100" s="71" t="s">
        <v>291</v>
      </c>
      <c r="F100" s="72" t="s">
        <v>150</v>
      </c>
      <c r="G100" s="74">
        <v>2716.9</v>
      </c>
      <c r="H100" s="74">
        <v>1238.3</v>
      </c>
      <c r="I100" s="75">
        <v>0.45577680444624386</v>
      </c>
    </row>
    <row r="101" spans="1:9" ht="31.5" x14ac:dyDescent="0.25">
      <c r="A101" s="100" t="s">
        <v>135</v>
      </c>
      <c r="B101" s="101">
        <v>904</v>
      </c>
      <c r="C101" s="102">
        <v>8</v>
      </c>
      <c r="D101" s="102">
        <v>4</v>
      </c>
      <c r="E101" s="71" t="s">
        <v>291</v>
      </c>
      <c r="F101" s="72" t="s">
        <v>136</v>
      </c>
      <c r="G101" s="74">
        <v>20.7</v>
      </c>
      <c r="H101" s="74">
        <v>0</v>
      </c>
      <c r="I101" s="75">
        <v>0</v>
      </c>
    </row>
    <row r="102" spans="1:9" x14ac:dyDescent="0.25">
      <c r="A102" s="100" t="s">
        <v>145</v>
      </c>
      <c r="B102" s="101">
        <v>904</v>
      </c>
      <c r="C102" s="102">
        <v>8</v>
      </c>
      <c r="D102" s="102">
        <v>4</v>
      </c>
      <c r="E102" s="71" t="s">
        <v>291</v>
      </c>
      <c r="F102" s="72" t="s">
        <v>146</v>
      </c>
      <c r="G102" s="74">
        <v>0.1</v>
      </c>
      <c r="H102" s="74">
        <v>0.1</v>
      </c>
      <c r="I102" s="75">
        <v>1</v>
      </c>
    </row>
    <row r="103" spans="1:9" x14ac:dyDescent="0.25">
      <c r="A103" s="97" t="s">
        <v>715</v>
      </c>
      <c r="B103" s="98">
        <v>907</v>
      </c>
      <c r="C103" s="99">
        <v>0</v>
      </c>
      <c r="D103" s="99">
        <v>0</v>
      </c>
      <c r="E103" s="65" t="s">
        <v>128</v>
      </c>
      <c r="F103" s="66" t="s">
        <v>128</v>
      </c>
      <c r="G103" s="68">
        <v>1585223.8</v>
      </c>
      <c r="H103" s="68">
        <v>848695.9</v>
      </c>
      <c r="I103" s="69">
        <v>0.53537923162647449</v>
      </c>
    </row>
    <row r="104" spans="1:9" x14ac:dyDescent="0.25">
      <c r="A104" s="100" t="s">
        <v>705</v>
      </c>
      <c r="B104" s="101">
        <v>907</v>
      </c>
      <c r="C104" s="102">
        <v>7</v>
      </c>
      <c r="D104" s="102">
        <v>0</v>
      </c>
      <c r="E104" s="71" t="s">
        <v>128</v>
      </c>
      <c r="F104" s="72" t="s">
        <v>128</v>
      </c>
      <c r="G104" s="74">
        <v>1573445.1</v>
      </c>
      <c r="H104" s="74">
        <v>842322.4</v>
      </c>
      <c r="I104" s="75">
        <v>0.53533637748148943</v>
      </c>
    </row>
    <row r="105" spans="1:9" x14ac:dyDescent="0.25">
      <c r="A105" s="100" t="s">
        <v>137</v>
      </c>
      <c r="B105" s="101">
        <v>907</v>
      </c>
      <c r="C105" s="102">
        <v>7</v>
      </c>
      <c r="D105" s="102">
        <v>1</v>
      </c>
      <c r="E105" s="71" t="s">
        <v>128</v>
      </c>
      <c r="F105" s="72" t="s">
        <v>128</v>
      </c>
      <c r="G105" s="74">
        <v>394876.5</v>
      </c>
      <c r="H105" s="74">
        <v>204292.2</v>
      </c>
      <c r="I105" s="75">
        <v>0.51735719902298571</v>
      </c>
    </row>
    <row r="106" spans="1:9" ht="31.5" x14ac:dyDescent="0.25">
      <c r="A106" s="100" t="s">
        <v>126</v>
      </c>
      <c r="B106" s="101">
        <v>907</v>
      </c>
      <c r="C106" s="102">
        <v>7</v>
      </c>
      <c r="D106" s="102">
        <v>1</v>
      </c>
      <c r="E106" s="71" t="s">
        <v>127</v>
      </c>
      <c r="F106" s="72" t="s">
        <v>128</v>
      </c>
      <c r="G106" s="74">
        <v>394841.5</v>
      </c>
      <c r="H106" s="74">
        <v>204292.2</v>
      </c>
      <c r="I106" s="75">
        <v>0.51740305920223684</v>
      </c>
    </row>
    <row r="107" spans="1:9" ht="31.5" x14ac:dyDescent="0.25">
      <c r="A107" s="100" t="s">
        <v>129</v>
      </c>
      <c r="B107" s="101">
        <v>907</v>
      </c>
      <c r="C107" s="102">
        <v>7</v>
      </c>
      <c r="D107" s="102">
        <v>1</v>
      </c>
      <c r="E107" s="71" t="s">
        <v>130</v>
      </c>
      <c r="F107" s="72" t="s">
        <v>128</v>
      </c>
      <c r="G107" s="74">
        <v>394841.5</v>
      </c>
      <c r="H107" s="74">
        <v>204292.2</v>
      </c>
      <c r="I107" s="75">
        <v>0.51740305920223684</v>
      </c>
    </row>
    <row r="108" spans="1:9" ht="31.5" x14ac:dyDescent="0.25">
      <c r="A108" s="100" t="s">
        <v>131</v>
      </c>
      <c r="B108" s="101">
        <v>907</v>
      </c>
      <c r="C108" s="102">
        <v>7</v>
      </c>
      <c r="D108" s="102">
        <v>1</v>
      </c>
      <c r="E108" s="71" t="s">
        <v>132</v>
      </c>
      <c r="F108" s="72" t="s">
        <v>128</v>
      </c>
      <c r="G108" s="74">
        <v>394841.5</v>
      </c>
      <c r="H108" s="74">
        <v>204292.2</v>
      </c>
      <c r="I108" s="75">
        <v>0.51740305920223684</v>
      </c>
    </row>
    <row r="109" spans="1:9" ht="31.5" x14ac:dyDescent="0.25">
      <c r="A109" s="100" t="s">
        <v>133</v>
      </c>
      <c r="B109" s="101">
        <v>907</v>
      </c>
      <c r="C109" s="102">
        <v>7</v>
      </c>
      <c r="D109" s="102">
        <v>1</v>
      </c>
      <c r="E109" s="71" t="s">
        <v>134</v>
      </c>
      <c r="F109" s="72" t="s">
        <v>128</v>
      </c>
      <c r="G109" s="74">
        <v>1071</v>
      </c>
      <c r="H109" s="74">
        <v>235.2</v>
      </c>
      <c r="I109" s="75">
        <v>0.2196078431372549</v>
      </c>
    </row>
    <row r="110" spans="1:9" ht="31.5" x14ac:dyDescent="0.25">
      <c r="A110" s="100" t="s">
        <v>135</v>
      </c>
      <c r="B110" s="101">
        <v>907</v>
      </c>
      <c r="C110" s="102">
        <v>7</v>
      </c>
      <c r="D110" s="102">
        <v>1</v>
      </c>
      <c r="E110" s="71" t="s">
        <v>134</v>
      </c>
      <c r="F110" s="72" t="s">
        <v>136</v>
      </c>
      <c r="G110" s="74">
        <v>1071</v>
      </c>
      <c r="H110" s="74">
        <v>235.2</v>
      </c>
      <c r="I110" s="75">
        <v>0.2196078431372549</v>
      </c>
    </row>
    <row r="111" spans="1:9" ht="31.5" x14ac:dyDescent="0.25">
      <c r="A111" s="100" t="s">
        <v>138</v>
      </c>
      <c r="B111" s="101">
        <v>907</v>
      </c>
      <c r="C111" s="102">
        <v>7</v>
      </c>
      <c r="D111" s="102">
        <v>1</v>
      </c>
      <c r="E111" s="71" t="s">
        <v>139</v>
      </c>
      <c r="F111" s="72" t="s">
        <v>128</v>
      </c>
      <c r="G111" s="74">
        <v>448.4</v>
      </c>
      <c r="H111" s="74">
        <v>313.89999999999998</v>
      </c>
      <c r="I111" s="75">
        <v>0.7000446030330062</v>
      </c>
    </row>
    <row r="112" spans="1:9" ht="31.5" x14ac:dyDescent="0.25">
      <c r="A112" s="100" t="s">
        <v>135</v>
      </c>
      <c r="B112" s="101">
        <v>907</v>
      </c>
      <c r="C112" s="102">
        <v>7</v>
      </c>
      <c r="D112" s="102">
        <v>1</v>
      </c>
      <c r="E112" s="71" t="s">
        <v>139</v>
      </c>
      <c r="F112" s="72" t="s">
        <v>136</v>
      </c>
      <c r="G112" s="74">
        <v>448.4</v>
      </c>
      <c r="H112" s="74">
        <v>313.89999999999998</v>
      </c>
      <c r="I112" s="75">
        <v>0.7000446030330062</v>
      </c>
    </row>
    <row r="113" spans="1:9" ht="31.5" x14ac:dyDescent="0.25">
      <c r="A113" s="100" t="s">
        <v>143</v>
      </c>
      <c r="B113" s="101">
        <v>907</v>
      </c>
      <c r="C113" s="102">
        <v>7</v>
      </c>
      <c r="D113" s="102">
        <v>1</v>
      </c>
      <c r="E113" s="71" t="s">
        <v>144</v>
      </c>
      <c r="F113" s="72" t="s">
        <v>128</v>
      </c>
      <c r="G113" s="74">
        <v>56591.199999999997</v>
      </c>
      <c r="H113" s="74">
        <v>23892.9</v>
      </c>
      <c r="I113" s="75">
        <v>0.42220168506764305</v>
      </c>
    </row>
    <row r="114" spans="1:9" ht="31.5" x14ac:dyDescent="0.25">
      <c r="A114" s="100" t="s">
        <v>135</v>
      </c>
      <c r="B114" s="101">
        <v>907</v>
      </c>
      <c r="C114" s="102">
        <v>7</v>
      </c>
      <c r="D114" s="102">
        <v>1</v>
      </c>
      <c r="E114" s="71" t="s">
        <v>144</v>
      </c>
      <c r="F114" s="72" t="s">
        <v>136</v>
      </c>
      <c r="G114" s="74">
        <v>56234.7</v>
      </c>
      <c r="H114" s="74">
        <v>23849.1</v>
      </c>
      <c r="I114" s="75">
        <v>0.42409935502456669</v>
      </c>
    </row>
    <row r="115" spans="1:9" x14ac:dyDescent="0.25">
      <c r="A115" s="100" t="s">
        <v>145</v>
      </c>
      <c r="B115" s="101">
        <v>907</v>
      </c>
      <c r="C115" s="102">
        <v>7</v>
      </c>
      <c r="D115" s="102">
        <v>1</v>
      </c>
      <c r="E115" s="71" t="s">
        <v>144</v>
      </c>
      <c r="F115" s="72" t="s">
        <v>146</v>
      </c>
      <c r="G115" s="74">
        <v>356.5</v>
      </c>
      <c r="H115" s="74">
        <v>43.8</v>
      </c>
      <c r="I115" s="75">
        <v>0.12286115007012621</v>
      </c>
    </row>
    <row r="116" spans="1:9" ht="78.75" customHeight="1" x14ac:dyDescent="0.25">
      <c r="A116" s="100" t="s">
        <v>147</v>
      </c>
      <c r="B116" s="101">
        <v>907</v>
      </c>
      <c r="C116" s="102">
        <v>7</v>
      </c>
      <c r="D116" s="102">
        <v>1</v>
      </c>
      <c r="E116" s="71" t="s">
        <v>148</v>
      </c>
      <c r="F116" s="72" t="s">
        <v>128</v>
      </c>
      <c r="G116" s="74">
        <v>336154.4</v>
      </c>
      <c r="H116" s="74">
        <v>179273.7</v>
      </c>
      <c r="I116" s="75">
        <v>0.53330761102636171</v>
      </c>
    </row>
    <row r="117" spans="1:9" ht="94.5" x14ac:dyDescent="0.25">
      <c r="A117" s="100" t="s">
        <v>149</v>
      </c>
      <c r="B117" s="101">
        <v>907</v>
      </c>
      <c r="C117" s="102">
        <v>7</v>
      </c>
      <c r="D117" s="102">
        <v>1</v>
      </c>
      <c r="E117" s="71" t="s">
        <v>148</v>
      </c>
      <c r="F117" s="72" t="s">
        <v>150</v>
      </c>
      <c r="G117" s="74">
        <v>333685.3</v>
      </c>
      <c r="H117" s="74">
        <v>178679.9</v>
      </c>
      <c r="I117" s="75">
        <v>0.53547429269434399</v>
      </c>
    </row>
    <row r="118" spans="1:9" ht="31.5" x14ac:dyDescent="0.25">
      <c r="A118" s="100" t="s">
        <v>135</v>
      </c>
      <c r="B118" s="101">
        <v>907</v>
      </c>
      <c r="C118" s="102">
        <v>7</v>
      </c>
      <c r="D118" s="102">
        <v>1</v>
      </c>
      <c r="E118" s="71" t="s">
        <v>148</v>
      </c>
      <c r="F118" s="72" t="s">
        <v>136</v>
      </c>
      <c r="G118" s="74">
        <v>2202</v>
      </c>
      <c r="H118" s="74">
        <v>423</v>
      </c>
      <c r="I118" s="75">
        <v>0.19209809264305178</v>
      </c>
    </row>
    <row r="119" spans="1:9" ht="31.5" x14ac:dyDescent="0.25">
      <c r="A119" s="100" t="s">
        <v>151</v>
      </c>
      <c r="B119" s="101">
        <v>907</v>
      </c>
      <c r="C119" s="102">
        <v>7</v>
      </c>
      <c r="D119" s="102">
        <v>1</v>
      </c>
      <c r="E119" s="71" t="s">
        <v>148</v>
      </c>
      <c r="F119" s="72" t="s">
        <v>152</v>
      </c>
      <c r="G119" s="74">
        <v>267.10000000000002</v>
      </c>
      <c r="H119" s="74">
        <v>170.8</v>
      </c>
      <c r="I119" s="75">
        <v>0.63946087607637592</v>
      </c>
    </row>
    <row r="120" spans="1:9" ht="31.5" x14ac:dyDescent="0.25">
      <c r="A120" s="100" t="s">
        <v>153</v>
      </c>
      <c r="B120" s="101">
        <v>907</v>
      </c>
      <c r="C120" s="102">
        <v>7</v>
      </c>
      <c r="D120" s="102">
        <v>1</v>
      </c>
      <c r="E120" s="71" t="s">
        <v>154</v>
      </c>
      <c r="F120" s="72" t="s">
        <v>128</v>
      </c>
      <c r="G120" s="74">
        <v>576.5</v>
      </c>
      <c r="H120" s="74">
        <v>576.5</v>
      </c>
      <c r="I120" s="75">
        <v>1</v>
      </c>
    </row>
    <row r="121" spans="1:9" ht="31.5" x14ac:dyDescent="0.25">
      <c r="A121" s="100" t="s">
        <v>135</v>
      </c>
      <c r="B121" s="101">
        <v>907</v>
      </c>
      <c r="C121" s="102">
        <v>7</v>
      </c>
      <c r="D121" s="102">
        <v>1</v>
      </c>
      <c r="E121" s="71" t="s">
        <v>154</v>
      </c>
      <c r="F121" s="72" t="s">
        <v>136</v>
      </c>
      <c r="G121" s="74">
        <v>576.5</v>
      </c>
      <c r="H121" s="74">
        <v>576.5</v>
      </c>
      <c r="I121" s="75">
        <v>1</v>
      </c>
    </row>
    <row r="122" spans="1:9" ht="63" x14ac:dyDescent="0.25">
      <c r="A122" s="100" t="s">
        <v>293</v>
      </c>
      <c r="B122" s="101">
        <v>907</v>
      </c>
      <c r="C122" s="102">
        <v>7</v>
      </c>
      <c r="D122" s="102">
        <v>1</v>
      </c>
      <c r="E122" s="71" t="s">
        <v>294</v>
      </c>
      <c r="F122" s="72" t="s">
        <v>128</v>
      </c>
      <c r="G122" s="74">
        <v>35</v>
      </c>
      <c r="H122" s="74">
        <v>0</v>
      </c>
      <c r="I122" s="75">
        <v>0</v>
      </c>
    </row>
    <row r="123" spans="1:9" ht="63" x14ac:dyDescent="0.25">
      <c r="A123" s="100" t="s">
        <v>339</v>
      </c>
      <c r="B123" s="101">
        <v>907</v>
      </c>
      <c r="C123" s="102">
        <v>7</v>
      </c>
      <c r="D123" s="102">
        <v>1</v>
      </c>
      <c r="E123" s="71" t="s">
        <v>340</v>
      </c>
      <c r="F123" s="72" t="s">
        <v>128</v>
      </c>
      <c r="G123" s="74">
        <v>35</v>
      </c>
      <c r="H123" s="74">
        <v>0</v>
      </c>
      <c r="I123" s="75">
        <v>0</v>
      </c>
    </row>
    <row r="124" spans="1:9" ht="63" x14ac:dyDescent="0.25">
      <c r="A124" s="100" t="s">
        <v>341</v>
      </c>
      <c r="B124" s="101">
        <v>907</v>
      </c>
      <c r="C124" s="102">
        <v>7</v>
      </c>
      <c r="D124" s="102">
        <v>1</v>
      </c>
      <c r="E124" s="71" t="s">
        <v>342</v>
      </c>
      <c r="F124" s="72" t="s">
        <v>128</v>
      </c>
      <c r="G124" s="74">
        <v>35</v>
      </c>
      <c r="H124" s="74">
        <v>0</v>
      </c>
      <c r="I124" s="75">
        <v>0</v>
      </c>
    </row>
    <row r="125" spans="1:9" ht="78.75" x14ac:dyDescent="0.25">
      <c r="A125" s="100" t="s">
        <v>220</v>
      </c>
      <c r="B125" s="101">
        <v>907</v>
      </c>
      <c r="C125" s="102">
        <v>7</v>
      </c>
      <c r="D125" s="102">
        <v>1</v>
      </c>
      <c r="E125" s="71" t="s">
        <v>343</v>
      </c>
      <c r="F125" s="72" t="s">
        <v>128</v>
      </c>
      <c r="G125" s="74">
        <v>35</v>
      </c>
      <c r="H125" s="74">
        <v>0</v>
      </c>
      <c r="I125" s="75">
        <v>0</v>
      </c>
    </row>
    <row r="126" spans="1:9" ht="31.5" x14ac:dyDescent="0.25">
      <c r="A126" s="100" t="s">
        <v>135</v>
      </c>
      <c r="B126" s="101">
        <v>907</v>
      </c>
      <c r="C126" s="102">
        <v>7</v>
      </c>
      <c r="D126" s="102">
        <v>1</v>
      </c>
      <c r="E126" s="71" t="s">
        <v>343</v>
      </c>
      <c r="F126" s="72" t="s">
        <v>136</v>
      </c>
      <c r="G126" s="74">
        <v>35</v>
      </c>
      <c r="H126" s="74">
        <v>0</v>
      </c>
      <c r="I126" s="75">
        <v>0</v>
      </c>
    </row>
    <row r="127" spans="1:9" x14ac:dyDescent="0.25">
      <c r="A127" s="100" t="s">
        <v>158</v>
      </c>
      <c r="B127" s="101">
        <v>907</v>
      </c>
      <c r="C127" s="102">
        <v>7</v>
      </c>
      <c r="D127" s="102">
        <v>2</v>
      </c>
      <c r="E127" s="71" t="s">
        <v>128</v>
      </c>
      <c r="F127" s="72" t="s">
        <v>128</v>
      </c>
      <c r="G127" s="74">
        <v>1038828.1</v>
      </c>
      <c r="H127" s="74">
        <v>574647.19999999995</v>
      </c>
      <c r="I127" s="75">
        <v>0.55316871001082857</v>
      </c>
    </row>
    <row r="128" spans="1:9" ht="31.5" x14ac:dyDescent="0.25">
      <c r="A128" s="100" t="s">
        <v>126</v>
      </c>
      <c r="B128" s="101">
        <v>907</v>
      </c>
      <c r="C128" s="102">
        <v>7</v>
      </c>
      <c r="D128" s="102">
        <v>2</v>
      </c>
      <c r="E128" s="71" t="s">
        <v>127</v>
      </c>
      <c r="F128" s="72" t="s">
        <v>128</v>
      </c>
      <c r="G128" s="74">
        <v>1038338.1</v>
      </c>
      <c r="H128" s="74">
        <v>574647.19999999995</v>
      </c>
      <c r="I128" s="75">
        <v>0.55342975472054812</v>
      </c>
    </row>
    <row r="129" spans="1:9" ht="31.5" x14ac:dyDescent="0.25">
      <c r="A129" s="100" t="s">
        <v>129</v>
      </c>
      <c r="B129" s="101">
        <v>907</v>
      </c>
      <c r="C129" s="102">
        <v>7</v>
      </c>
      <c r="D129" s="102">
        <v>2</v>
      </c>
      <c r="E129" s="71" t="s">
        <v>130</v>
      </c>
      <c r="F129" s="72" t="s">
        <v>128</v>
      </c>
      <c r="G129" s="74">
        <v>1038329.1</v>
      </c>
      <c r="H129" s="74">
        <v>574642.19999999995</v>
      </c>
      <c r="I129" s="75">
        <v>0.55342973629459091</v>
      </c>
    </row>
    <row r="130" spans="1:9" ht="31.5" x14ac:dyDescent="0.25">
      <c r="A130" s="100" t="s">
        <v>155</v>
      </c>
      <c r="B130" s="101">
        <v>907</v>
      </c>
      <c r="C130" s="102">
        <v>7</v>
      </c>
      <c r="D130" s="102">
        <v>2</v>
      </c>
      <c r="E130" s="71" t="s">
        <v>156</v>
      </c>
      <c r="F130" s="72" t="s">
        <v>128</v>
      </c>
      <c r="G130" s="74">
        <v>921441.1</v>
      </c>
      <c r="H130" s="74">
        <v>514033.6</v>
      </c>
      <c r="I130" s="75">
        <v>0.55785833733702561</v>
      </c>
    </row>
    <row r="131" spans="1:9" ht="31.5" x14ac:dyDescent="0.25">
      <c r="A131" s="100" t="s">
        <v>133</v>
      </c>
      <c r="B131" s="101">
        <v>907</v>
      </c>
      <c r="C131" s="102">
        <v>7</v>
      </c>
      <c r="D131" s="102">
        <v>2</v>
      </c>
      <c r="E131" s="71" t="s">
        <v>157</v>
      </c>
      <c r="F131" s="72" t="s">
        <v>128</v>
      </c>
      <c r="G131" s="74">
        <v>1701.7</v>
      </c>
      <c r="H131" s="74">
        <v>386.7</v>
      </c>
      <c r="I131" s="75">
        <v>0.22724334489040371</v>
      </c>
    </row>
    <row r="132" spans="1:9" ht="31.5" x14ac:dyDescent="0.25">
      <c r="A132" s="100" t="s">
        <v>135</v>
      </c>
      <c r="B132" s="101">
        <v>907</v>
      </c>
      <c r="C132" s="102">
        <v>7</v>
      </c>
      <c r="D132" s="102">
        <v>2</v>
      </c>
      <c r="E132" s="71" t="s">
        <v>157</v>
      </c>
      <c r="F132" s="72" t="s">
        <v>136</v>
      </c>
      <c r="G132" s="74">
        <v>1701.7</v>
      </c>
      <c r="H132" s="74">
        <v>386.7</v>
      </c>
      <c r="I132" s="75">
        <v>0.22724334489040371</v>
      </c>
    </row>
    <row r="133" spans="1:9" ht="31.5" x14ac:dyDescent="0.25">
      <c r="A133" s="100" t="s">
        <v>159</v>
      </c>
      <c r="B133" s="101">
        <v>907</v>
      </c>
      <c r="C133" s="102">
        <v>7</v>
      </c>
      <c r="D133" s="102">
        <v>2</v>
      </c>
      <c r="E133" s="71" t="s">
        <v>160</v>
      </c>
      <c r="F133" s="72" t="s">
        <v>128</v>
      </c>
      <c r="G133" s="74">
        <v>2632</v>
      </c>
      <c r="H133" s="74">
        <v>0</v>
      </c>
      <c r="I133" s="75">
        <v>0</v>
      </c>
    </row>
    <row r="134" spans="1:9" ht="31.5" x14ac:dyDescent="0.25">
      <c r="A134" s="100" t="s">
        <v>135</v>
      </c>
      <c r="B134" s="101">
        <v>907</v>
      </c>
      <c r="C134" s="102">
        <v>7</v>
      </c>
      <c r="D134" s="102">
        <v>2</v>
      </c>
      <c r="E134" s="71" t="s">
        <v>160</v>
      </c>
      <c r="F134" s="72" t="s">
        <v>136</v>
      </c>
      <c r="G134" s="74">
        <v>2632</v>
      </c>
      <c r="H134" s="74">
        <v>0</v>
      </c>
      <c r="I134" s="75">
        <v>0</v>
      </c>
    </row>
    <row r="135" spans="1:9" ht="31.5" x14ac:dyDescent="0.25">
      <c r="A135" s="100" t="s">
        <v>138</v>
      </c>
      <c r="B135" s="101">
        <v>907</v>
      </c>
      <c r="C135" s="102">
        <v>7</v>
      </c>
      <c r="D135" s="102">
        <v>2</v>
      </c>
      <c r="E135" s="71" t="s">
        <v>161</v>
      </c>
      <c r="F135" s="72" t="s">
        <v>128</v>
      </c>
      <c r="G135" s="74">
        <v>529.9</v>
      </c>
      <c r="H135" s="74">
        <v>282.5</v>
      </c>
      <c r="I135" s="75">
        <v>0.53311945650122672</v>
      </c>
    </row>
    <row r="136" spans="1:9" ht="31.5" x14ac:dyDescent="0.25">
      <c r="A136" s="100" t="s">
        <v>135</v>
      </c>
      <c r="B136" s="101">
        <v>907</v>
      </c>
      <c r="C136" s="102">
        <v>7</v>
      </c>
      <c r="D136" s="102">
        <v>2</v>
      </c>
      <c r="E136" s="71" t="s">
        <v>161</v>
      </c>
      <c r="F136" s="72" t="s">
        <v>136</v>
      </c>
      <c r="G136" s="74">
        <v>529.9</v>
      </c>
      <c r="H136" s="74">
        <v>282.5</v>
      </c>
      <c r="I136" s="75">
        <v>0.53311945650122672</v>
      </c>
    </row>
    <row r="137" spans="1:9" ht="47.25" x14ac:dyDescent="0.25">
      <c r="A137" s="100" t="s">
        <v>162</v>
      </c>
      <c r="B137" s="101">
        <v>907</v>
      </c>
      <c r="C137" s="102">
        <v>7</v>
      </c>
      <c r="D137" s="102">
        <v>2</v>
      </c>
      <c r="E137" s="71" t="s">
        <v>163</v>
      </c>
      <c r="F137" s="72" t="s">
        <v>128</v>
      </c>
      <c r="G137" s="74">
        <v>11518</v>
      </c>
      <c r="H137" s="74">
        <v>8616.7000000000007</v>
      </c>
      <c r="I137" s="75">
        <v>0.74810731029692656</v>
      </c>
    </row>
    <row r="138" spans="1:9" ht="31.5" x14ac:dyDescent="0.25">
      <c r="A138" s="100" t="s">
        <v>135</v>
      </c>
      <c r="B138" s="101">
        <v>907</v>
      </c>
      <c r="C138" s="102">
        <v>7</v>
      </c>
      <c r="D138" s="102">
        <v>2</v>
      </c>
      <c r="E138" s="71" t="s">
        <v>163</v>
      </c>
      <c r="F138" s="72" t="s">
        <v>136</v>
      </c>
      <c r="G138" s="74">
        <v>11512</v>
      </c>
      <c r="H138" s="74">
        <v>8612.7000000000007</v>
      </c>
      <c r="I138" s="75">
        <v>0.74814975677553863</v>
      </c>
    </row>
    <row r="139" spans="1:9" x14ac:dyDescent="0.25">
      <c r="A139" s="100" t="s">
        <v>145</v>
      </c>
      <c r="B139" s="101">
        <v>907</v>
      </c>
      <c r="C139" s="102">
        <v>7</v>
      </c>
      <c r="D139" s="102">
        <v>2</v>
      </c>
      <c r="E139" s="71" t="s">
        <v>163</v>
      </c>
      <c r="F139" s="72" t="s">
        <v>146</v>
      </c>
      <c r="G139" s="74">
        <v>6</v>
      </c>
      <c r="H139" s="74">
        <v>4</v>
      </c>
      <c r="I139" s="75">
        <v>0.66666666666666663</v>
      </c>
    </row>
    <row r="140" spans="1:9" ht="31.5" x14ac:dyDescent="0.25">
      <c r="A140" s="100" t="s">
        <v>164</v>
      </c>
      <c r="B140" s="101">
        <v>907</v>
      </c>
      <c r="C140" s="102">
        <v>7</v>
      </c>
      <c r="D140" s="102">
        <v>2</v>
      </c>
      <c r="E140" s="71" t="s">
        <v>165</v>
      </c>
      <c r="F140" s="72" t="s">
        <v>128</v>
      </c>
      <c r="G140" s="74">
        <v>365.6</v>
      </c>
      <c r="H140" s="74">
        <v>81.2</v>
      </c>
      <c r="I140" s="75">
        <v>0.22210065645514224</v>
      </c>
    </row>
    <row r="141" spans="1:9" ht="94.5" x14ac:dyDescent="0.25">
      <c r="A141" s="100" t="s">
        <v>149</v>
      </c>
      <c r="B141" s="101">
        <v>907</v>
      </c>
      <c r="C141" s="102">
        <v>7</v>
      </c>
      <c r="D141" s="102">
        <v>2</v>
      </c>
      <c r="E141" s="71" t="s">
        <v>165</v>
      </c>
      <c r="F141" s="72" t="s">
        <v>150</v>
      </c>
      <c r="G141" s="74">
        <v>365.6</v>
      </c>
      <c r="H141" s="74">
        <v>81.2</v>
      </c>
      <c r="I141" s="75">
        <v>0.22210065645514224</v>
      </c>
    </row>
    <row r="142" spans="1:9" ht="31.5" x14ac:dyDescent="0.25">
      <c r="A142" s="100" t="s">
        <v>166</v>
      </c>
      <c r="B142" s="101">
        <v>907</v>
      </c>
      <c r="C142" s="102">
        <v>7</v>
      </c>
      <c r="D142" s="102">
        <v>2</v>
      </c>
      <c r="E142" s="71" t="s">
        <v>167</v>
      </c>
      <c r="F142" s="72" t="s">
        <v>128</v>
      </c>
      <c r="G142" s="74">
        <v>15</v>
      </c>
      <c r="H142" s="74">
        <v>0</v>
      </c>
      <c r="I142" s="75">
        <v>0</v>
      </c>
    </row>
    <row r="143" spans="1:9" ht="31.5" x14ac:dyDescent="0.25">
      <c r="A143" s="100" t="s">
        <v>135</v>
      </c>
      <c r="B143" s="101">
        <v>907</v>
      </c>
      <c r="C143" s="102">
        <v>7</v>
      </c>
      <c r="D143" s="102">
        <v>2</v>
      </c>
      <c r="E143" s="71" t="s">
        <v>167</v>
      </c>
      <c r="F143" s="72" t="s">
        <v>136</v>
      </c>
      <c r="G143" s="74">
        <v>15</v>
      </c>
      <c r="H143" s="74">
        <v>0</v>
      </c>
      <c r="I143" s="75">
        <v>0</v>
      </c>
    </row>
    <row r="144" spans="1:9" ht="31.5" x14ac:dyDescent="0.25">
      <c r="A144" s="100" t="s">
        <v>168</v>
      </c>
      <c r="B144" s="101">
        <v>907</v>
      </c>
      <c r="C144" s="102">
        <v>7</v>
      </c>
      <c r="D144" s="102">
        <v>2</v>
      </c>
      <c r="E144" s="71" t="s">
        <v>169</v>
      </c>
      <c r="F144" s="72" t="s">
        <v>128</v>
      </c>
      <c r="G144" s="74">
        <v>600</v>
      </c>
      <c r="H144" s="74">
        <v>248.7</v>
      </c>
      <c r="I144" s="75">
        <v>0.41449999999999998</v>
      </c>
    </row>
    <row r="145" spans="1:9" ht="31.5" x14ac:dyDescent="0.25">
      <c r="A145" s="100" t="s">
        <v>135</v>
      </c>
      <c r="B145" s="101">
        <v>907</v>
      </c>
      <c r="C145" s="102">
        <v>7</v>
      </c>
      <c r="D145" s="102">
        <v>2</v>
      </c>
      <c r="E145" s="71" t="s">
        <v>169</v>
      </c>
      <c r="F145" s="72" t="s">
        <v>136</v>
      </c>
      <c r="G145" s="74">
        <v>600</v>
      </c>
      <c r="H145" s="74">
        <v>248.7</v>
      </c>
      <c r="I145" s="75">
        <v>0.41449999999999998</v>
      </c>
    </row>
    <row r="146" spans="1:9" ht="31.5" x14ac:dyDescent="0.25">
      <c r="A146" s="100" t="s">
        <v>143</v>
      </c>
      <c r="B146" s="101">
        <v>907</v>
      </c>
      <c r="C146" s="102">
        <v>7</v>
      </c>
      <c r="D146" s="102">
        <v>2</v>
      </c>
      <c r="E146" s="71" t="s">
        <v>171</v>
      </c>
      <c r="F146" s="72" t="s">
        <v>128</v>
      </c>
      <c r="G146" s="74">
        <v>57285.7</v>
      </c>
      <c r="H146" s="74">
        <v>34065.199999999997</v>
      </c>
      <c r="I146" s="75">
        <v>0.59465451238267142</v>
      </c>
    </row>
    <row r="147" spans="1:9" ht="31.5" x14ac:dyDescent="0.25">
      <c r="A147" s="100" t="s">
        <v>135</v>
      </c>
      <c r="B147" s="101">
        <v>907</v>
      </c>
      <c r="C147" s="102">
        <v>7</v>
      </c>
      <c r="D147" s="102">
        <v>2</v>
      </c>
      <c r="E147" s="71" t="s">
        <v>171</v>
      </c>
      <c r="F147" s="72" t="s">
        <v>136</v>
      </c>
      <c r="G147" s="74">
        <v>56018</v>
      </c>
      <c r="H147" s="74">
        <v>33632.1</v>
      </c>
      <c r="I147" s="75">
        <v>0.60038023492448855</v>
      </c>
    </row>
    <row r="148" spans="1:9" x14ac:dyDescent="0.25">
      <c r="A148" s="100" t="s">
        <v>145</v>
      </c>
      <c r="B148" s="101">
        <v>907</v>
      </c>
      <c r="C148" s="102">
        <v>7</v>
      </c>
      <c r="D148" s="102">
        <v>2</v>
      </c>
      <c r="E148" s="71" t="s">
        <v>171</v>
      </c>
      <c r="F148" s="72" t="s">
        <v>146</v>
      </c>
      <c r="G148" s="74">
        <v>1267.7</v>
      </c>
      <c r="H148" s="74">
        <v>433.1</v>
      </c>
      <c r="I148" s="75">
        <v>0.34164234440324998</v>
      </c>
    </row>
    <row r="149" spans="1:9" ht="128.25" customHeight="1" x14ac:dyDescent="0.25">
      <c r="A149" s="100" t="s">
        <v>172</v>
      </c>
      <c r="B149" s="101">
        <v>907</v>
      </c>
      <c r="C149" s="102">
        <v>7</v>
      </c>
      <c r="D149" s="102">
        <v>2</v>
      </c>
      <c r="E149" s="71" t="s">
        <v>173</v>
      </c>
      <c r="F149" s="72" t="s">
        <v>128</v>
      </c>
      <c r="G149" s="74">
        <v>798566.8</v>
      </c>
      <c r="H149" s="74">
        <v>448174.5</v>
      </c>
      <c r="I149" s="75">
        <v>0.5612235570023697</v>
      </c>
    </row>
    <row r="150" spans="1:9" ht="94.5" x14ac:dyDescent="0.25">
      <c r="A150" s="100" t="s">
        <v>149</v>
      </c>
      <c r="B150" s="101">
        <v>907</v>
      </c>
      <c r="C150" s="102">
        <v>7</v>
      </c>
      <c r="D150" s="102">
        <v>2</v>
      </c>
      <c r="E150" s="71" t="s">
        <v>173</v>
      </c>
      <c r="F150" s="72" t="s">
        <v>150</v>
      </c>
      <c r="G150" s="74">
        <v>785562.8</v>
      </c>
      <c r="H150" s="74">
        <v>446779.2</v>
      </c>
      <c r="I150" s="75">
        <v>0.5687377253607222</v>
      </c>
    </row>
    <row r="151" spans="1:9" ht="31.5" x14ac:dyDescent="0.25">
      <c r="A151" s="100" t="s">
        <v>135</v>
      </c>
      <c r="B151" s="101">
        <v>907</v>
      </c>
      <c r="C151" s="102">
        <v>7</v>
      </c>
      <c r="D151" s="102">
        <v>2</v>
      </c>
      <c r="E151" s="71" t="s">
        <v>173</v>
      </c>
      <c r="F151" s="72" t="s">
        <v>136</v>
      </c>
      <c r="G151" s="74">
        <v>12702</v>
      </c>
      <c r="H151" s="74">
        <v>1271.5999999999999</v>
      </c>
      <c r="I151" s="75">
        <v>0.10011021886317115</v>
      </c>
    </row>
    <row r="152" spans="1:9" ht="31.5" x14ac:dyDescent="0.25">
      <c r="A152" s="100" t="s">
        <v>151</v>
      </c>
      <c r="B152" s="101">
        <v>907</v>
      </c>
      <c r="C152" s="102">
        <v>7</v>
      </c>
      <c r="D152" s="102">
        <v>2</v>
      </c>
      <c r="E152" s="71" t="s">
        <v>173</v>
      </c>
      <c r="F152" s="72" t="s">
        <v>152</v>
      </c>
      <c r="G152" s="74">
        <v>302</v>
      </c>
      <c r="H152" s="74">
        <v>123.7</v>
      </c>
      <c r="I152" s="75">
        <v>0.40960264900662252</v>
      </c>
    </row>
    <row r="153" spans="1:9" ht="47.25" x14ac:dyDescent="0.25">
      <c r="A153" s="100" t="s">
        <v>177</v>
      </c>
      <c r="B153" s="101">
        <v>907</v>
      </c>
      <c r="C153" s="102">
        <v>7</v>
      </c>
      <c r="D153" s="102">
        <v>2</v>
      </c>
      <c r="E153" s="71" t="s">
        <v>178</v>
      </c>
      <c r="F153" s="72" t="s">
        <v>128</v>
      </c>
      <c r="G153" s="74">
        <v>517.29999999999995</v>
      </c>
      <c r="H153" s="74">
        <v>142.9</v>
      </c>
      <c r="I153" s="75">
        <v>0.27624202590373093</v>
      </c>
    </row>
    <row r="154" spans="1:9" ht="31.5" x14ac:dyDescent="0.25">
      <c r="A154" s="100" t="s">
        <v>135</v>
      </c>
      <c r="B154" s="101">
        <v>907</v>
      </c>
      <c r="C154" s="102">
        <v>7</v>
      </c>
      <c r="D154" s="102">
        <v>2</v>
      </c>
      <c r="E154" s="71" t="s">
        <v>178</v>
      </c>
      <c r="F154" s="72" t="s">
        <v>136</v>
      </c>
      <c r="G154" s="74">
        <v>483.5</v>
      </c>
      <c r="H154" s="74">
        <v>125.6</v>
      </c>
      <c r="I154" s="75">
        <v>0.25977249224405374</v>
      </c>
    </row>
    <row r="155" spans="1:9" ht="31.5" x14ac:dyDescent="0.25">
      <c r="A155" s="100" t="s">
        <v>151</v>
      </c>
      <c r="B155" s="101">
        <v>907</v>
      </c>
      <c r="C155" s="102">
        <v>7</v>
      </c>
      <c r="D155" s="102">
        <v>2</v>
      </c>
      <c r="E155" s="71" t="s">
        <v>178</v>
      </c>
      <c r="F155" s="72" t="s">
        <v>152</v>
      </c>
      <c r="G155" s="74">
        <v>33.799999999999997</v>
      </c>
      <c r="H155" s="74">
        <v>17.3</v>
      </c>
      <c r="I155" s="75">
        <v>0.51183431952662728</v>
      </c>
    </row>
    <row r="156" spans="1:9" ht="63.75" customHeight="1" x14ac:dyDescent="0.25">
      <c r="A156" s="100" t="s">
        <v>179</v>
      </c>
      <c r="B156" s="101">
        <v>907</v>
      </c>
      <c r="C156" s="102">
        <v>7</v>
      </c>
      <c r="D156" s="102">
        <v>2</v>
      </c>
      <c r="E156" s="71" t="s">
        <v>180</v>
      </c>
      <c r="F156" s="72" t="s">
        <v>128</v>
      </c>
      <c r="G156" s="74">
        <v>25608.400000000001</v>
      </c>
      <c r="H156" s="74">
        <v>11601.7</v>
      </c>
      <c r="I156" s="75">
        <v>0.4530427515971322</v>
      </c>
    </row>
    <row r="157" spans="1:9" ht="31.5" x14ac:dyDescent="0.25">
      <c r="A157" s="100" t="s">
        <v>135</v>
      </c>
      <c r="B157" s="101">
        <v>907</v>
      </c>
      <c r="C157" s="102">
        <v>7</v>
      </c>
      <c r="D157" s="102">
        <v>2</v>
      </c>
      <c r="E157" s="71" t="s">
        <v>180</v>
      </c>
      <c r="F157" s="72" t="s">
        <v>136</v>
      </c>
      <c r="G157" s="74">
        <v>25608.400000000001</v>
      </c>
      <c r="H157" s="74">
        <v>11601.7</v>
      </c>
      <c r="I157" s="75">
        <v>0.4530427515971322</v>
      </c>
    </row>
    <row r="158" spans="1:9" ht="31.5" x14ac:dyDescent="0.25">
      <c r="A158" s="100" t="s">
        <v>181</v>
      </c>
      <c r="B158" s="101">
        <v>907</v>
      </c>
      <c r="C158" s="102">
        <v>7</v>
      </c>
      <c r="D158" s="102">
        <v>2</v>
      </c>
      <c r="E158" s="71" t="s">
        <v>182</v>
      </c>
      <c r="F158" s="72" t="s">
        <v>128</v>
      </c>
      <c r="G158" s="74">
        <v>3199</v>
      </c>
      <c r="H158" s="74">
        <v>0</v>
      </c>
      <c r="I158" s="75">
        <v>0</v>
      </c>
    </row>
    <row r="159" spans="1:9" ht="31.5" x14ac:dyDescent="0.25">
      <c r="A159" s="100" t="s">
        <v>135</v>
      </c>
      <c r="B159" s="101">
        <v>907</v>
      </c>
      <c r="C159" s="102">
        <v>7</v>
      </c>
      <c r="D159" s="102">
        <v>2</v>
      </c>
      <c r="E159" s="71" t="s">
        <v>182</v>
      </c>
      <c r="F159" s="72" t="s">
        <v>136</v>
      </c>
      <c r="G159" s="74">
        <v>3199</v>
      </c>
      <c r="H159" s="74">
        <v>0</v>
      </c>
      <c r="I159" s="75">
        <v>0</v>
      </c>
    </row>
    <row r="160" spans="1:9" ht="31.5" x14ac:dyDescent="0.25">
      <c r="A160" s="100" t="s">
        <v>153</v>
      </c>
      <c r="B160" s="101">
        <v>907</v>
      </c>
      <c r="C160" s="102">
        <v>7</v>
      </c>
      <c r="D160" s="102">
        <v>2</v>
      </c>
      <c r="E160" s="71" t="s">
        <v>183</v>
      </c>
      <c r="F160" s="72" t="s">
        <v>128</v>
      </c>
      <c r="G160" s="74">
        <v>2720.7</v>
      </c>
      <c r="H160" s="74">
        <v>494.4</v>
      </c>
      <c r="I160" s="75">
        <v>0.18171794023596868</v>
      </c>
    </row>
    <row r="161" spans="1:9" ht="31.5" x14ac:dyDescent="0.25">
      <c r="A161" s="100" t="s">
        <v>135</v>
      </c>
      <c r="B161" s="101">
        <v>907</v>
      </c>
      <c r="C161" s="102">
        <v>7</v>
      </c>
      <c r="D161" s="102">
        <v>2</v>
      </c>
      <c r="E161" s="71" t="s">
        <v>183</v>
      </c>
      <c r="F161" s="72" t="s">
        <v>136</v>
      </c>
      <c r="G161" s="74">
        <v>2720.7</v>
      </c>
      <c r="H161" s="74">
        <v>494.4</v>
      </c>
      <c r="I161" s="75">
        <v>0.18171794023596868</v>
      </c>
    </row>
    <row r="162" spans="1:9" ht="126" x14ac:dyDescent="0.25">
      <c r="A162" s="100" t="s">
        <v>184</v>
      </c>
      <c r="B162" s="101">
        <v>907</v>
      </c>
      <c r="C162" s="102">
        <v>7</v>
      </c>
      <c r="D162" s="102">
        <v>2</v>
      </c>
      <c r="E162" s="71" t="s">
        <v>185</v>
      </c>
      <c r="F162" s="72" t="s">
        <v>128</v>
      </c>
      <c r="G162" s="74">
        <v>3365.9</v>
      </c>
      <c r="H162" s="74">
        <v>0</v>
      </c>
      <c r="I162" s="75">
        <v>0</v>
      </c>
    </row>
    <row r="163" spans="1:9" ht="31.5" x14ac:dyDescent="0.25">
      <c r="A163" s="100" t="s">
        <v>135</v>
      </c>
      <c r="B163" s="101">
        <v>907</v>
      </c>
      <c r="C163" s="102">
        <v>7</v>
      </c>
      <c r="D163" s="102">
        <v>2</v>
      </c>
      <c r="E163" s="71" t="s">
        <v>185</v>
      </c>
      <c r="F163" s="72" t="s">
        <v>136</v>
      </c>
      <c r="G163" s="74">
        <v>3365.9</v>
      </c>
      <c r="H163" s="74">
        <v>0</v>
      </c>
      <c r="I163" s="75">
        <v>0</v>
      </c>
    </row>
    <row r="164" spans="1:9" ht="78.75" x14ac:dyDescent="0.25">
      <c r="A164" s="100" t="s">
        <v>186</v>
      </c>
      <c r="B164" s="101">
        <v>907</v>
      </c>
      <c r="C164" s="102">
        <v>7</v>
      </c>
      <c r="D164" s="102">
        <v>2</v>
      </c>
      <c r="E164" s="71" t="s">
        <v>187</v>
      </c>
      <c r="F164" s="72" t="s">
        <v>128</v>
      </c>
      <c r="G164" s="74">
        <v>12815.1</v>
      </c>
      <c r="H164" s="74">
        <v>9939.1</v>
      </c>
      <c r="I164" s="75">
        <v>0.77557724871440725</v>
      </c>
    </row>
    <row r="165" spans="1:9" ht="31.5" x14ac:dyDescent="0.25">
      <c r="A165" s="100" t="s">
        <v>135</v>
      </c>
      <c r="B165" s="101">
        <v>907</v>
      </c>
      <c r="C165" s="102">
        <v>7</v>
      </c>
      <c r="D165" s="102">
        <v>2</v>
      </c>
      <c r="E165" s="71" t="s">
        <v>187</v>
      </c>
      <c r="F165" s="72" t="s">
        <v>136</v>
      </c>
      <c r="G165" s="74">
        <v>11711.8</v>
      </c>
      <c r="H165" s="74">
        <v>9260.1</v>
      </c>
      <c r="I165" s="75">
        <v>0.79066411653204471</v>
      </c>
    </row>
    <row r="166" spans="1:9" ht="31.5" x14ac:dyDescent="0.25">
      <c r="A166" s="100" t="s">
        <v>151</v>
      </c>
      <c r="B166" s="101">
        <v>907</v>
      </c>
      <c r="C166" s="102">
        <v>7</v>
      </c>
      <c r="D166" s="102">
        <v>2</v>
      </c>
      <c r="E166" s="71" t="s">
        <v>187</v>
      </c>
      <c r="F166" s="72" t="s">
        <v>152</v>
      </c>
      <c r="G166" s="74">
        <v>1103.3</v>
      </c>
      <c r="H166" s="74">
        <v>679</v>
      </c>
      <c r="I166" s="75">
        <v>0.61542644792894052</v>
      </c>
    </row>
    <row r="167" spans="1:9" x14ac:dyDescent="0.25">
      <c r="A167" s="100" t="s">
        <v>197</v>
      </c>
      <c r="B167" s="101">
        <v>907</v>
      </c>
      <c r="C167" s="102">
        <v>7</v>
      </c>
      <c r="D167" s="102">
        <v>2</v>
      </c>
      <c r="E167" s="71" t="s">
        <v>198</v>
      </c>
      <c r="F167" s="72" t="s">
        <v>128</v>
      </c>
      <c r="G167" s="74">
        <v>42081.2</v>
      </c>
      <c r="H167" s="74">
        <v>18631.5</v>
      </c>
      <c r="I167" s="75">
        <v>0.4427511572863892</v>
      </c>
    </row>
    <row r="168" spans="1:9" ht="47.25" x14ac:dyDescent="0.25">
      <c r="A168" s="100" t="s">
        <v>199</v>
      </c>
      <c r="B168" s="101">
        <v>907</v>
      </c>
      <c r="C168" s="102">
        <v>7</v>
      </c>
      <c r="D168" s="102">
        <v>2</v>
      </c>
      <c r="E168" s="71" t="s">
        <v>200</v>
      </c>
      <c r="F168" s="72" t="s">
        <v>128</v>
      </c>
      <c r="G168" s="74">
        <v>2463.5</v>
      </c>
      <c r="H168" s="74">
        <v>0</v>
      </c>
      <c r="I168" s="75">
        <v>0</v>
      </c>
    </row>
    <row r="169" spans="1:9" ht="31.5" x14ac:dyDescent="0.25">
      <c r="A169" s="100" t="s">
        <v>135</v>
      </c>
      <c r="B169" s="101">
        <v>907</v>
      </c>
      <c r="C169" s="102">
        <v>7</v>
      </c>
      <c r="D169" s="102">
        <v>2</v>
      </c>
      <c r="E169" s="71" t="s">
        <v>200</v>
      </c>
      <c r="F169" s="72" t="s">
        <v>136</v>
      </c>
      <c r="G169" s="74">
        <v>2463.5</v>
      </c>
      <c r="H169" s="74">
        <v>0</v>
      </c>
      <c r="I169" s="75">
        <v>0</v>
      </c>
    </row>
    <row r="170" spans="1:9" ht="78.75" x14ac:dyDescent="0.25">
      <c r="A170" s="100" t="s">
        <v>201</v>
      </c>
      <c r="B170" s="101">
        <v>907</v>
      </c>
      <c r="C170" s="102">
        <v>7</v>
      </c>
      <c r="D170" s="102">
        <v>2</v>
      </c>
      <c r="E170" s="71" t="s">
        <v>202</v>
      </c>
      <c r="F170" s="72" t="s">
        <v>128</v>
      </c>
      <c r="G170" s="74">
        <v>39617.699999999997</v>
      </c>
      <c r="H170" s="74">
        <v>18631.5</v>
      </c>
      <c r="I170" s="75">
        <v>0.47028222234001471</v>
      </c>
    </row>
    <row r="171" spans="1:9" ht="31.5" x14ac:dyDescent="0.25">
      <c r="A171" s="100" t="s">
        <v>135</v>
      </c>
      <c r="B171" s="101">
        <v>907</v>
      </c>
      <c r="C171" s="102">
        <v>7</v>
      </c>
      <c r="D171" s="102">
        <v>2</v>
      </c>
      <c r="E171" s="71" t="s">
        <v>202</v>
      </c>
      <c r="F171" s="72" t="s">
        <v>136</v>
      </c>
      <c r="G171" s="74">
        <v>39617.699999999997</v>
      </c>
      <c r="H171" s="74">
        <v>18631.5</v>
      </c>
      <c r="I171" s="75">
        <v>0.47028222234001471</v>
      </c>
    </row>
    <row r="172" spans="1:9" ht="16.5" customHeight="1" x14ac:dyDescent="0.25">
      <c r="A172" s="100" t="s">
        <v>203</v>
      </c>
      <c r="B172" s="101">
        <v>907</v>
      </c>
      <c r="C172" s="102">
        <v>7</v>
      </c>
      <c r="D172" s="102">
        <v>2</v>
      </c>
      <c r="E172" s="71" t="s">
        <v>204</v>
      </c>
      <c r="F172" s="72" t="s">
        <v>128</v>
      </c>
      <c r="G172" s="74">
        <v>74806.8</v>
      </c>
      <c r="H172" s="74">
        <v>41977.1</v>
      </c>
      <c r="I172" s="75">
        <v>0.56114016372843112</v>
      </c>
    </row>
    <row r="173" spans="1:9" ht="141.75" x14ac:dyDescent="0.25">
      <c r="A173" s="100" t="s">
        <v>208</v>
      </c>
      <c r="B173" s="101">
        <v>907</v>
      </c>
      <c r="C173" s="102">
        <v>7</v>
      </c>
      <c r="D173" s="102">
        <v>2</v>
      </c>
      <c r="E173" s="71" t="s">
        <v>209</v>
      </c>
      <c r="F173" s="72" t="s">
        <v>128</v>
      </c>
      <c r="G173" s="74">
        <v>74806.8</v>
      </c>
      <c r="H173" s="74">
        <v>41977.1</v>
      </c>
      <c r="I173" s="75">
        <v>0.56114016372843112</v>
      </c>
    </row>
    <row r="174" spans="1:9" ht="94.5" x14ac:dyDescent="0.25">
      <c r="A174" s="100" t="s">
        <v>149</v>
      </c>
      <c r="B174" s="101">
        <v>907</v>
      </c>
      <c r="C174" s="102">
        <v>7</v>
      </c>
      <c r="D174" s="102">
        <v>2</v>
      </c>
      <c r="E174" s="71" t="s">
        <v>209</v>
      </c>
      <c r="F174" s="72" t="s">
        <v>150</v>
      </c>
      <c r="G174" s="74">
        <v>74806.8</v>
      </c>
      <c r="H174" s="74">
        <v>41977.1</v>
      </c>
      <c r="I174" s="75">
        <v>0.56114016372843112</v>
      </c>
    </row>
    <row r="175" spans="1:9" ht="47.25" x14ac:dyDescent="0.25">
      <c r="A175" s="100" t="s">
        <v>210</v>
      </c>
      <c r="B175" s="101">
        <v>907</v>
      </c>
      <c r="C175" s="102">
        <v>7</v>
      </c>
      <c r="D175" s="102">
        <v>2</v>
      </c>
      <c r="E175" s="71" t="s">
        <v>211</v>
      </c>
      <c r="F175" s="72" t="s">
        <v>128</v>
      </c>
      <c r="G175" s="74">
        <v>9</v>
      </c>
      <c r="H175" s="74">
        <v>5</v>
      </c>
      <c r="I175" s="75">
        <v>0.55555555555555558</v>
      </c>
    </row>
    <row r="176" spans="1:9" ht="47.25" x14ac:dyDescent="0.25">
      <c r="A176" s="100" t="s">
        <v>222</v>
      </c>
      <c r="B176" s="101">
        <v>907</v>
      </c>
      <c r="C176" s="102">
        <v>7</v>
      </c>
      <c r="D176" s="102">
        <v>2</v>
      </c>
      <c r="E176" s="71" t="s">
        <v>223</v>
      </c>
      <c r="F176" s="72" t="s">
        <v>128</v>
      </c>
      <c r="G176" s="74">
        <v>9</v>
      </c>
      <c r="H176" s="74">
        <v>5</v>
      </c>
      <c r="I176" s="75">
        <v>0.55555555555555558</v>
      </c>
    </row>
    <row r="177" spans="1:9" ht="78.75" x14ac:dyDescent="0.25">
      <c r="A177" s="100" t="s">
        <v>220</v>
      </c>
      <c r="B177" s="101">
        <v>907</v>
      </c>
      <c r="C177" s="102">
        <v>7</v>
      </c>
      <c r="D177" s="102">
        <v>2</v>
      </c>
      <c r="E177" s="71" t="s">
        <v>224</v>
      </c>
      <c r="F177" s="72" t="s">
        <v>128</v>
      </c>
      <c r="G177" s="74">
        <v>9</v>
      </c>
      <c r="H177" s="74">
        <v>5</v>
      </c>
      <c r="I177" s="75">
        <v>0.55555555555555558</v>
      </c>
    </row>
    <row r="178" spans="1:9" ht="31.5" x14ac:dyDescent="0.25">
      <c r="A178" s="100" t="s">
        <v>151</v>
      </c>
      <c r="B178" s="101">
        <v>907</v>
      </c>
      <c r="C178" s="102">
        <v>7</v>
      </c>
      <c r="D178" s="102">
        <v>2</v>
      </c>
      <c r="E178" s="71" t="s">
        <v>224</v>
      </c>
      <c r="F178" s="72" t="s">
        <v>152</v>
      </c>
      <c r="G178" s="74">
        <v>9</v>
      </c>
      <c r="H178" s="74">
        <v>5</v>
      </c>
      <c r="I178" s="75">
        <v>0.55555555555555558</v>
      </c>
    </row>
    <row r="179" spans="1:9" ht="63" x14ac:dyDescent="0.25">
      <c r="A179" s="100" t="s">
        <v>293</v>
      </c>
      <c r="B179" s="101">
        <v>907</v>
      </c>
      <c r="C179" s="102">
        <v>7</v>
      </c>
      <c r="D179" s="102">
        <v>2</v>
      </c>
      <c r="E179" s="71" t="s">
        <v>294</v>
      </c>
      <c r="F179" s="72" t="s">
        <v>128</v>
      </c>
      <c r="G179" s="74">
        <v>490</v>
      </c>
      <c r="H179" s="74">
        <v>0</v>
      </c>
      <c r="I179" s="75">
        <v>0</v>
      </c>
    </row>
    <row r="180" spans="1:9" ht="63" x14ac:dyDescent="0.25">
      <c r="A180" s="100" t="s">
        <v>339</v>
      </c>
      <c r="B180" s="101">
        <v>907</v>
      </c>
      <c r="C180" s="102">
        <v>7</v>
      </c>
      <c r="D180" s="102">
        <v>2</v>
      </c>
      <c r="E180" s="71" t="s">
        <v>340</v>
      </c>
      <c r="F180" s="72" t="s">
        <v>128</v>
      </c>
      <c r="G180" s="74">
        <v>490</v>
      </c>
      <c r="H180" s="74">
        <v>0</v>
      </c>
      <c r="I180" s="75">
        <v>0</v>
      </c>
    </row>
    <row r="181" spans="1:9" ht="63" x14ac:dyDescent="0.25">
      <c r="A181" s="100" t="s">
        <v>341</v>
      </c>
      <c r="B181" s="101">
        <v>907</v>
      </c>
      <c r="C181" s="102">
        <v>7</v>
      </c>
      <c r="D181" s="102">
        <v>2</v>
      </c>
      <c r="E181" s="71" t="s">
        <v>342</v>
      </c>
      <c r="F181" s="72" t="s">
        <v>128</v>
      </c>
      <c r="G181" s="74">
        <v>490</v>
      </c>
      <c r="H181" s="74">
        <v>0</v>
      </c>
      <c r="I181" s="75">
        <v>0</v>
      </c>
    </row>
    <row r="182" spans="1:9" ht="78.75" x14ac:dyDescent="0.25">
      <c r="A182" s="100" t="s">
        <v>220</v>
      </c>
      <c r="B182" s="101">
        <v>907</v>
      </c>
      <c r="C182" s="102">
        <v>7</v>
      </c>
      <c r="D182" s="102">
        <v>2</v>
      </c>
      <c r="E182" s="71" t="s">
        <v>343</v>
      </c>
      <c r="F182" s="72" t="s">
        <v>128</v>
      </c>
      <c r="G182" s="74">
        <v>490</v>
      </c>
      <c r="H182" s="74">
        <v>0</v>
      </c>
      <c r="I182" s="75">
        <v>0</v>
      </c>
    </row>
    <row r="183" spans="1:9" ht="31.5" x14ac:dyDescent="0.25">
      <c r="A183" s="100" t="s">
        <v>135</v>
      </c>
      <c r="B183" s="101">
        <v>907</v>
      </c>
      <c r="C183" s="102">
        <v>7</v>
      </c>
      <c r="D183" s="102">
        <v>2</v>
      </c>
      <c r="E183" s="71" t="s">
        <v>343</v>
      </c>
      <c r="F183" s="72" t="s">
        <v>136</v>
      </c>
      <c r="G183" s="74">
        <v>490</v>
      </c>
      <c r="H183" s="74">
        <v>0</v>
      </c>
      <c r="I183" s="75">
        <v>0</v>
      </c>
    </row>
    <row r="184" spans="1:9" x14ac:dyDescent="0.25">
      <c r="A184" s="100" t="s">
        <v>191</v>
      </c>
      <c r="B184" s="101">
        <v>907</v>
      </c>
      <c r="C184" s="102">
        <v>7</v>
      </c>
      <c r="D184" s="102">
        <v>3</v>
      </c>
      <c r="E184" s="71" t="s">
        <v>128</v>
      </c>
      <c r="F184" s="72" t="s">
        <v>128</v>
      </c>
      <c r="G184" s="74">
        <v>86843.199999999997</v>
      </c>
      <c r="H184" s="74">
        <v>44192.3</v>
      </c>
      <c r="I184" s="75">
        <v>0.50887461539878776</v>
      </c>
    </row>
    <row r="185" spans="1:9" ht="31.5" x14ac:dyDescent="0.25">
      <c r="A185" s="100" t="s">
        <v>126</v>
      </c>
      <c r="B185" s="101">
        <v>907</v>
      </c>
      <c r="C185" s="102">
        <v>7</v>
      </c>
      <c r="D185" s="102">
        <v>3</v>
      </c>
      <c r="E185" s="71" t="s">
        <v>127</v>
      </c>
      <c r="F185" s="72" t="s">
        <v>128</v>
      </c>
      <c r="G185" s="74">
        <v>86772</v>
      </c>
      <c r="H185" s="74">
        <v>44192.3</v>
      </c>
      <c r="I185" s="75">
        <v>0.50929216798045451</v>
      </c>
    </row>
    <row r="186" spans="1:9" ht="31.5" x14ac:dyDescent="0.25">
      <c r="A186" s="100" t="s">
        <v>129</v>
      </c>
      <c r="B186" s="101">
        <v>907</v>
      </c>
      <c r="C186" s="102">
        <v>7</v>
      </c>
      <c r="D186" s="102">
        <v>3</v>
      </c>
      <c r="E186" s="71" t="s">
        <v>130</v>
      </c>
      <c r="F186" s="72" t="s">
        <v>128</v>
      </c>
      <c r="G186" s="74">
        <v>86772</v>
      </c>
      <c r="H186" s="74">
        <v>44192.3</v>
      </c>
      <c r="I186" s="75">
        <v>0.50929216798045451</v>
      </c>
    </row>
    <row r="187" spans="1:9" ht="31.5" x14ac:dyDescent="0.25">
      <c r="A187" s="100" t="s">
        <v>188</v>
      </c>
      <c r="B187" s="101">
        <v>907</v>
      </c>
      <c r="C187" s="102">
        <v>7</v>
      </c>
      <c r="D187" s="102">
        <v>3</v>
      </c>
      <c r="E187" s="71" t="s">
        <v>189</v>
      </c>
      <c r="F187" s="72" t="s">
        <v>128</v>
      </c>
      <c r="G187" s="74">
        <v>86772</v>
      </c>
      <c r="H187" s="74">
        <v>44192.3</v>
      </c>
      <c r="I187" s="75">
        <v>0.50929216798045451</v>
      </c>
    </row>
    <row r="188" spans="1:9" ht="31.5" x14ac:dyDescent="0.25">
      <c r="A188" s="100" t="s">
        <v>133</v>
      </c>
      <c r="B188" s="101">
        <v>907</v>
      </c>
      <c r="C188" s="102">
        <v>7</v>
      </c>
      <c r="D188" s="102">
        <v>3</v>
      </c>
      <c r="E188" s="71" t="s">
        <v>190</v>
      </c>
      <c r="F188" s="72" t="s">
        <v>128</v>
      </c>
      <c r="G188" s="74">
        <v>142</v>
      </c>
      <c r="H188" s="74">
        <v>28.8</v>
      </c>
      <c r="I188" s="75">
        <v>0.20281690140845071</v>
      </c>
    </row>
    <row r="189" spans="1:9" ht="31.5" x14ac:dyDescent="0.25">
      <c r="A189" s="100" t="s">
        <v>135</v>
      </c>
      <c r="B189" s="101">
        <v>907</v>
      </c>
      <c r="C189" s="102">
        <v>7</v>
      </c>
      <c r="D189" s="102">
        <v>3</v>
      </c>
      <c r="E189" s="71" t="s">
        <v>190</v>
      </c>
      <c r="F189" s="72" t="s">
        <v>136</v>
      </c>
      <c r="G189" s="74">
        <v>142</v>
      </c>
      <c r="H189" s="74">
        <v>28.8</v>
      </c>
      <c r="I189" s="75">
        <v>0.20281690140845071</v>
      </c>
    </row>
    <row r="190" spans="1:9" ht="31.5" x14ac:dyDescent="0.25">
      <c r="A190" s="100" t="s">
        <v>143</v>
      </c>
      <c r="B190" s="101">
        <v>907</v>
      </c>
      <c r="C190" s="102">
        <v>7</v>
      </c>
      <c r="D190" s="102">
        <v>3</v>
      </c>
      <c r="E190" s="71" t="s">
        <v>193</v>
      </c>
      <c r="F190" s="72" t="s">
        <v>128</v>
      </c>
      <c r="G190" s="74">
        <v>83383.899999999994</v>
      </c>
      <c r="H190" s="74">
        <v>43573.1</v>
      </c>
      <c r="I190" s="75">
        <v>0.52256011052493345</v>
      </c>
    </row>
    <row r="191" spans="1:9" ht="94.5" x14ac:dyDescent="0.25">
      <c r="A191" s="100" t="s">
        <v>149</v>
      </c>
      <c r="B191" s="101">
        <v>907</v>
      </c>
      <c r="C191" s="102">
        <v>7</v>
      </c>
      <c r="D191" s="102">
        <v>3</v>
      </c>
      <c r="E191" s="71" t="s">
        <v>193</v>
      </c>
      <c r="F191" s="72" t="s">
        <v>150</v>
      </c>
      <c r="G191" s="74">
        <v>78764.7</v>
      </c>
      <c r="H191" s="74">
        <v>40658.5</v>
      </c>
      <c r="I191" s="75">
        <v>0.51620205498148286</v>
      </c>
    </row>
    <row r="192" spans="1:9" ht="31.5" x14ac:dyDescent="0.25">
      <c r="A192" s="100" t="s">
        <v>135</v>
      </c>
      <c r="B192" s="101">
        <v>907</v>
      </c>
      <c r="C192" s="102">
        <v>7</v>
      </c>
      <c r="D192" s="102">
        <v>3</v>
      </c>
      <c r="E192" s="71" t="s">
        <v>193</v>
      </c>
      <c r="F192" s="72" t="s">
        <v>136</v>
      </c>
      <c r="G192" s="74">
        <v>4591.6000000000004</v>
      </c>
      <c r="H192" s="74">
        <v>2906.2</v>
      </c>
      <c r="I192" s="75">
        <v>0.63293840926910006</v>
      </c>
    </row>
    <row r="193" spans="1:9" x14ac:dyDescent="0.25">
      <c r="A193" s="100" t="s">
        <v>145</v>
      </c>
      <c r="B193" s="101">
        <v>907</v>
      </c>
      <c r="C193" s="102">
        <v>7</v>
      </c>
      <c r="D193" s="102">
        <v>3</v>
      </c>
      <c r="E193" s="71" t="s">
        <v>193</v>
      </c>
      <c r="F193" s="72" t="s">
        <v>146</v>
      </c>
      <c r="G193" s="74">
        <v>27.6</v>
      </c>
      <c r="H193" s="74">
        <v>8.4</v>
      </c>
      <c r="I193" s="75">
        <v>0.30434782608695654</v>
      </c>
    </row>
    <row r="194" spans="1:9" ht="31.5" x14ac:dyDescent="0.25">
      <c r="A194" s="100" t="s">
        <v>153</v>
      </c>
      <c r="B194" s="101">
        <v>907</v>
      </c>
      <c r="C194" s="102">
        <v>7</v>
      </c>
      <c r="D194" s="102">
        <v>3</v>
      </c>
      <c r="E194" s="71" t="s">
        <v>194</v>
      </c>
      <c r="F194" s="72" t="s">
        <v>128</v>
      </c>
      <c r="G194" s="74">
        <v>2945.6</v>
      </c>
      <c r="H194" s="74">
        <v>289.89999999999998</v>
      </c>
      <c r="I194" s="75">
        <v>9.8417979359043992E-2</v>
      </c>
    </row>
    <row r="195" spans="1:9" ht="31.5" x14ac:dyDescent="0.25">
      <c r="A195" s="100" t="s">
        <v>135</v>
      </c>
      <c r="B195" s="101">
        <v>907</v>
      </c>
      <c r="C195" s="102">
        <v>7</v>
      </c>
      <c r="D195" s="102">
        <v>3</v>
      </c>
      <c r="E195" s="71" t="s">
        <v>194</v>
      </c>
      <c r="F195" s="72" t="s">
        <v>136</v>
      </c>
      <c r="G195" s="74">
        <v>2945.6</v>
      </c>
      <c r="H195" s="74">
        <v>289.89999999999998</v>
      </c>
      <c r="I195" s="75">
        <v>9.8417979359043992E-2</v>
      </c>
    </row>
    <row r="196" spans="1:9" ht="63" x14ac:dyDescent="0.25">
      <c r="A196" s="100" t="s">
        <v>195</v>
      </c>
      <c r="B196" s="101">
        <v>907</v>
      </c>
      <c r="C196" s="102">
        <v>7</v>
      </c>
      <c r="D196" s="102">
        <v>3</v>
      </c>
      <c r="E196" s="71" t="s">
        <v>196</v>
      </c>
      <c r="F196" s="72" t="s">
        <v>128</v>
      </c>
      <c r="G196" s="74">
        <v>300.5</v>
      </c>
      <c r="H196" s="74">
        <v>300.5</v>
      </c>
      <c r="I196" s="75">
        <v>1</v>
      </c>
    </row>
    <row r="197" spans="1:9" ht="31.5" x14ac:dyDescent="0.25">
      <c r="A197" s="100" t="s">
        <v>135</v>
      </c>
      <c r="B197" s="101">
        <v>907</v>
      </c>
      <c r="C197" s="102">
        <v>7</v>
      </c>
      <c r="D197" s="102">
        <v>3</v>
      </c>
      <c r="E197" s="71" t="s">
        <v>196</v>
      </c>
      <c r="F197" s="72" t="s">
        <v>136</v>
      </c>
      <c r="G197" s="74">
        <v>300.5</v>
      </c>
      <c r="H197" s="74">
        <v>300.5</v>
      </c>
      <c r="I197" s="75">
        <v>1</v>
      </c>
    </row>
    <row r="198" spans="1:9" ht="63" x14ac:dyDescent="0.25">
      <c r="A198" s="100" t="s">
        <v>293</v>
      </c>
      <c r="B198" s="101">
        <v>907</v>
      </c>
      <c r="C198" s="102">
        <v>7</v>
      </c>
      <c r="D198" s="102">
        <v>3</v>
      </c>
      <c r="E198" s="71" t="s">
        <v>294</v>
      </c>
      <c r="F198" s="72" t="s">
        <v>128</v>
      </c>
      <c r="G198" s="74">
        <v>71.2</v>
      </c>
      <c r="H198" s="74">
        <v>0</v>
      </c>
      <c r="I198" s="75">
        <v>0</v>
      </c>
    </row>
    <row r="199" spans="1:9" ht="63" x14ac:dyDescent="0.25">
      <c r="A199" s="100" t="s">
        <v>339</v>
      </c>
      <c r="B199" s="101">
        <v>907</v>
      </c>
      <c r="C199" s="102">
        <v>7</v>
      </c>
      <c r="D199" s="102">
        <v>3</v>
      </c>
      <c r="E199" s="71" t="s">
        <v>340</v>
      </c>
      <c r="F199" s="72" t="s">
        <v>128</v>
      </c>
      <c r="G199" s="74">
        <v>71.2</v>
      </c>
      <c r="H199" s="74">
        <v>0</v>
      </c>
      <c r="I199" s="75">
        <v>0</v>
      </c>
    </row>
    <row r="200" spans="1:9" ht="63" x14ac:dyDescent="0.25">
      <c r="A200" s="100" t="s">
        <v>341</v>
      </c>
      <c r="B200" s="101">
        <v>907</v>
      </c>
      <c r="C200" s="102">
        <v>7</v>
      </c>
      <c r="D200" s="102">
        <v>3</v>
      </c>
      <c r="E200" s="71" t="s">
        <v>342</v>
      </c>
      <c r="F200" s="72" t="s">
        <v>128</v>
      </c>
      <c r="G200" s="74">
        <v>71.2</v>
      </c>
      <c r="H200" s="74">
        <v>0</v>
      </c>
      <c r="I200" s="75">
        <v>0</v>
      </c>
    </row>
    <row r="201" spans="1:9" ht="78.75" x14ac:dyDescent="0.25">
      <c r="A201" s="100" t="s">
        <v>220</v>
      </c>
      <c r="B201" s="101">
        <v>907</v>
      </c>
      <c r="C201" s="102">
        <v>7</v>
      </c>
      <c r="D201" s="102">
        <v>3</v>
      </c>
      <c r="E201" s="71" t="s">
        <v>343</v>
      </c>
      <c r="F201" s="72" t="s">
        <v>128</v>
      </c>
      <c r="G201" s="74">
        <v>71.2</v>
      </c>
      <c r="H201" s="74">
        <v>0</v>
      </c>
      <c r="I201" s="75">
        <v>0</v>
      </c>
    </row>
    <row r="202" spans="1:9" ht="31.5" x14ac:dyDescent="0.25">
      <c r="A202" s="100" t="s">
        <v>135</v>
      </c>
      <c r="B202" s="101">
        <v>907</v>
      </c>
      <c r="C202" s="102">
        <v>7</v>
      </c>
      <c r="D202" s="102">
        <v>3</v>
      </c>
      <c r="E202" s="71" t="s">
        <v>343</v>
      </c>
      <c r="F202" s="72" t="s">
        <v>136</v>
      </c>
      <c r="G202" s="74">
        <v>71.2</v>
      </c>
      <c r="H202" s="74">
        <v>0</v>
      </c>
      <c r="I202" s="75">
        <v>0</v>
      </c>
    </row>
    <row r="203" spans="1:9" ht="31.5" x14ac:dyDescent="0.25">
      <c r="A203" s="100" t="s">
        <v>142</v>
      </c>
      <c r="B203" s="101">
        <v>907</v>
      </c>
      <c r="C203" s="102">
        <v>7</v>
      </c>
      <c r="D203" s="102">
        <v>5</v>
      </c>
      <c r="E203" s="71" t="s">
        <v>128</v>
      </c>
      <c r="F203" s="72" t="s">
        <v>128</v>
      </c>
      <c r="G203" s="74">
        <v>5488.5</v>
      </c>
      <c r="H203" s="74">
        <v>800.1</v>
      </c>
      <c r="I203" s="75">
        <v>0.14577753484558623</v>
      </c>
    </row>
    <row r="204" spans="1:9" ht="31.5" x14ac:dyDescent="0.25">
      <c r="A204" s="100" t="s">
        <v>126</v>
      </c>
      <c r="B204" s="101">
        <v>907</v>
      </c>
      <c r="C204" s="102">
        <v>7</v>
      </c>
      <c r="D204" s="102">
        <v>5</v>
      </c>
      <c r="E204" s="71" t="s">
        <v>127</v>
      </c>
      <c r="F204" s="72" t="s">
        <v>128</v>
      </c>
      <c r="G204" s="74">
        <v>5488.5</v>
      </c>
      <c r="H204" s="74">
        <v>800.1</v>
      </c>
      <c r="I204" s="75">
        <v>0.14577753484558623</v>
      </c>
    </row>
    <row r="205" spans="1:9" ht="31.5" x14ac:dyDescent="0.25">
      <c r="A205" s="100" t="s">
        <v>129</v>
      </c>
      <c r="B205" s="101">
        <v>907</v>
      </c>
      <c r="C205" s="102">
        <v>7</v>
      </c>
      <c r="D205" s="102">
        <v>5</v>
      </c>
      <c r="E205" s="71" t="s">
        <v>130</v>
      </c>
      <c r="F205" s="72" t="s">
        <v>128</v>
      </c>
      <c r="G205" s="74">
        <v>5484.5</v>
      </c>
      <c r="H205" s="74">
        <v>800.1</v>
      </c>
      <c r="I205" s="75">
        <v>0.14588385449904276</v>
      </c>
    </row>
    <row r="206" spans="1:9" ht="31.5" x14ac:dyDescent="0.25">
      <c r="A206" s="100" t="s">
        <v>131</v>
      </c>
      <c r="B206" s="101">
        <v>907</v>
      </c>
      <c r="C206" s="102">
        <v>7</v>
      </c>
      <c r="D206" s="102">
        <v>5</v>
      </c>
      <c r="E206" s="71" t="s">
        <v>132</v>
      </c>
      <c r="F206" s="72" t="s">
        <v>128</v>
      </c>
      <c r="G206" s="74">
        <v>1261.4000000000001</v>
      </c>
      <c r="H206" s="74">
        <v>129.6</v>
      </c>
      <c r="I206" s="75">
        <v>0.10274298398604724</v>
      </c>
    </row>
    <row r="207" spans="1:9" ht="31.5" x14ac:dyDescent="0.25">
      <c r="A207" s="100" t="s">
        <v>140</v>
      </c>
      <c r="B207" s="101">
        <v>907</v>
      </c>
      <c r="C207" s="102">
        <v>7</v>
      </c>
      <c r="D207" s="102">
        <v>5</v>
      </c>
      <c r="E207" s="71" t="s">
        <v>141</v>
      </c>
      <c r="F207" s="72" t="s">
        <v>128</v>
      </c>
      <c r="G207" s="74">
        <v>148.80000000000001</v>
      </c>
      <c r="H207" s="74">
        <v>0</v>
      </c>
      <c r="I207" s="75">
        <v>0</v>
      </c>
    </row>
    <row r="208" spans="1:9" ht="31.5" x14ac:dyDescent="0.25">
      <c r="A208" s="100" t="s">
        <v>135</v>
      </c>
      <c r="B208" s="101">
        <v>907</v>
      </c>
      <c r="C208" s="102">
        <v>7</v>
      </c>
      <c r="D208" s="102">
        <v>5</v>
      </c>
      <c r="E208" s="71" t="s">
        <v>141</v>
      </c>
      <c r="F208" s="72" t="s">
        <v>136</v>
      </c>
      <c r="G208" s="74">
        <v>148.80000000000001</v>
      </c>
      <c r="H208" s="74">
        <v>0</v>
      </c>
      <c r="I208" s="75">
        <v>0</v>
      </c>
    </row>
    <row r="209" spans="1:9" ht="80.25" customHeight="1" x14ac:dyDescent="0.25">
      <c r="A209" s="100" t="s">
        <v>147</v>
      </c>
      <c r="B209" s="101">
        <v>907</v>
      </c>
      <c r="C209" s="102">
        <v>7</v>
      </c>
      <c r="D209" s="102">
        <v>5</v>
      </c>
      <c r="E209" s="71" t="s">
        <v>148</v>
      </c>
      <c r="F209" s="72" t="s">
        <v>128</v>
      </c>
      <c r="G209" s="74">
        <v>1112.5999999999999</v>
      </c>
      <c r="H209" s="74">
        <v>129.6</v>
      </c>
      <c r="I209" s="75">
        <v>0.11648391155851159</v>
      </c>
    </row>
    <row r="210" spans="1:9" ht="31.5" x14ac:dyDescent="0.25">
      <c r="A210" s="100" t="s">
        <v>135</v>
      </c>
      <c r="B210" s="101">
        <v>907</v>
      </c>
      <c r="C210" s="102">
        <v>7</v>
      </c>
      <c r="D210" s="102">
        <v>5</v>
      </c>
      <c r="E210" s="71" t="s">
        <v>148</v>
      </c>
      <c r="F210" s="72" t="s">
        <v>136</v>
      </c>
      <c r="G210" s="74">
        <v>1112.5999999999999</v>
      </c>
      <c r="H210" s="74">
        <v>129.6</v>
      </c>
      <c r="I210" s="75">
        <v>0.11648391155851159</v>
      </c>
    </row>
    <row r="211" spans="1:9" ht="31.5" x14ac:dyDescent="0.25">
      <c r="A211" s="100" t="s">
        <v>155</v>
      </c>
      <c r="B211" s="101">
        <v>907</v>
      </c>
      <c r="C211" s="102">
        <v>7</v>
      </c>
      <c r="D211" s="102">
        <v>5</v>
      </c>
      <c r="E211" s="71" t="s">
        <v>156</v>
      </c>
      <c r="F211" s="72" t="s">
        <v>128</v>
      </c>
      <c r="G211" s="74">
        <v>4204.7</v>
      </c>
      <c r="H211" s="74">
        <v>670.5</v>
      </c>
      <c r="I211" s="75">
        <v>0.15946440887578187</v>
      </c>
    </row>
    <row r="212" spans="1:9" ht="31.5" x14ac:dyDescent="0.25">
      <c r="A212" s="100" t="s">
        <v>140</v>
      </c>
      <c r="B212" s="101">
        <v>907</v>
      </c>
      <c r="C212" s="102">
        <v>7</v>
      </c>
      <c r="D212" s="102">
        <v>5</v>
      </c>
      <c r="E212" s="71" t="s">
        <v>170</v>
      </c>
      <c r="F212" s="72" t="s">
        <v>128</v>
      </c>
      <c r="G212" s="74">
        <v>182</v>
      </c>
      <c r="H212" s="74">
        <v>9.5</v>
      </c>
      <c r="I212" s="75">
        <v>5.21978021978022E-2</v>
      </c>
    </row>
    <row r="213" spans="1:9" ht="31.5" x14ac:dyDescent="0.25">
      <c r="A213" s="100" t="s">
        <v>135</v>
      </c>
      <c r="B213" s="101">
        <v>907</v>
      </c>
      <c r="C213" s="102">
        <v>7</v>
      </c>
      <c r="D213" s="102">
        <v>5</v>
      </c>
      <c r="E213" s="71" t="s">
        <v>170</v>
      </c>
      <c r="F213" s="72" t="s">
        <v>136</v>
      </c>
      <c r="G213" s="74">
        <v>182</v>
      </c>
      <c r="H213" s="74">
        <v>9.5</v>
      </c>
      <c r="I213" s="75">
        <v>5.21978021978022E-2</v>
      </c>
    </row>
    <row r="214" spans="1:9" ht="126.75" customHeight="1" x14ac:dyDescent="0.25">
      <c r="A214" s="100" t="s">
        <v>172</v>
      </c>
      <c r="B214" s="101">
        <v>907</v>
      </c>
      <c r="C214" s="102">
        <v>7</v>
      </c>
      <c r="D214" s="102">
        <v>5</v>
      </c>
      <c r="E214" s="71" t="s">
        <v>173</v>
      </c>
      <c r="F214" s="72" t="s">
        <v>128</v>
      </c>
      <c r="G214" s="74">
        <v>4022.7</v>
      </c>
      <c r="H214" s="74">
        <v>661</v>
      </c>
      <c r="I214" s="75">
        <v>0.1643174981977279</v>
      </c>
    </row>
    <row r="215" spans="1:9" ht="31.5" x14ac:dyDescent="0.25">
      <c r="A215" s="100" t="s">
        <v>135</v>
      </c>
      <c r="B215" s="101">
        <v>907</v>
      </c>
      <c r="C215" s="102">
        <v>7</v>
      </c>
      <c r="D215" s="102">
        <v>5</v>
      </c>
      <c r="E215" s="71" t="s">
        <v>173</v>
      </c>
      <c r="F215" s="72" t="s">
        <v>136</v>
      </c>
      <c r="G215" s="74">
        <v>4022.7</v>
      </c>
      <c r="H215" s="74">
        <v>661</v>
      </c>
      <c r="I215" s="75">
        <v>0.1643174981977279</v>
      </c>
    </row>
    <row r="216" spans="1:9" ht="31.5" x14ac:dyDescent="0.25">
      <c r="A216" s="100" t="s">
        <v>188</v>
      </c>
      <c r="B216" s="101">
        <v>907</v>
      </c>
      <c r="C216" s="102">
        <v>7</v>
      </c>
      <c r="D216" s="102">
        <v>5</v>
      </c>
      <c r="E216" s="71" t="s">
        <v>189</v>
      </c>
      <c r="F216" s="72" t="s">
        <v>128</v>
      </c>
      <c r="G216" s="74">
        <v>18.399999999999999</v>
      </c>
      <c r="H216" s="74">
        <v>0</v>
      </c>
      <c r="I216" s="75">
        <v>0</v>
      </c>
    </row>
    <row r="217" spans="1:9" ht="31.5" x14ac:dyDescent="0.25">
      <c r="A217" s="100" t="s">
        <v>140</v>
      </c>
      <c r="B217" s="101">
        <v>907</v>
      </c>
      <c r="C217" s="102">
        <v>7</v>
      </c>
      <c r="D217" s="102">
        <v>5</v>
      </c>
      <c r="E217" s="71" t="s">
        <v>192</v>
      </c>
      <c r="F217" s="72" t="s">
        <v>128</v>
      </c>
      <c r="G217" s="74">
        <v>18.399999999999999</v>
      </c>
      <c r="H217" s="74">
        <v>0</v>
      </c>
      <c r="I217" s="75">
        <v>0</v>
      </c>
    </row>
    <row r="218" spans="1:9" ht="31.5" x14ac:dyDescent="0.25">
      <c r="A218" s="100" t="s">
        <v>135</v>
      </c>
      <c r="B218" s="101">
        <v>907</v>
      </c>
      <c r="C218" s="102">
        <v>7</v>
      </c>
      <c r="D218" s="102">
        <v>5</v>
      </c>
      <c r="E218" s="71" t="s">
        <v>192</v>
      </c>
      <c r="F218" s="72" t="s">
        <v>136</v>
      </c>
      <c r="G218" s="74">
        <v>18.399999999999999</v>
      </c>
      <c r="H218" s="74">
        <v>0</v>
      </c>
      <c r="I218" s="75">
        <v>0</v>
      </c>
    </row>
    <row r="219" spans="1:9" ht="47.25" x14ac:dyDescent="0.25">
      <c r="A219" s="100" t="s">
        <v>210</v>
      </c>
      <c r="B219" s="101">
        <v>907</v>
      </c>
      <c r="C219" s="102">
        <v>7</v>
      </c>
      <c r="D219" s="102">
        <v>5</v>
      </c>
      <c r="E219" s="71" t="s">
        <v>211</v>
      </c>
      <c r="F219" s="72" t="s">
        <v>128</v>
      </c>
      <c r="G219" s="74">
        <v>4</v>
      </c>
      <c r="H219" s="74">
        <v>0</v>
      </c>
      <c r="I219" s="75">
        <v>0</v>
      </c>
    </row>
    <row r="220" spans="1:9" ht="31.5" x14ac:dyDescent="0.25">
      <c r="A220" s="100" t="s">
        <v>212</v>
      </c>
      <c r="B220" s="101">
        <v>907</v>
      </c>
      <c r="C220" s="102">
        <v>7</v>
      </c>
      <c r="D220" s="102">
        <v>5</v>
      </c>
      <c r="E220" s="71" t="s">
        <v>213</v>
      </c>
      <c r="F220" s="72" t="s">
        <v>128</v>
      </c>
      <c r="G220" s="74">
        <v>4</v>
      </c>
      <c r="H220" s="74">
        <v>0</v>
      </c>
      <c r="I220" s="75">
        <v>0</v>
      </c>
    </row>
    <row r="221" spans="1:9" ht="31.5" x14ac:dyDescent="0.25">
      <c r="A221" s="100" t="s">
        <v>140</v>
      </c>
      <c r="B221" s="101">
        <v>907</v>
      </c>
      <c r="C221" s="102">
        <v>7</v>
      </c>
      <c r="D221" s="102">
        <v>5</v>
      </c>
      <c r="E221" s="71" t="s">
        <v>214</v>
      </c>
      <c r="F221" s="72" t="s">
        <v>128</v>
      </c>
      <c r="G221" s="74">
        <v>4</v>
      </c>
      <c r="H221" s="74">
        <v>0</v>
      </c>
      <c r="I221" s="75">
        <v>0</v>
      </c>
    </row>
    <row r="222" spans="1:9" ht="31.5" x14ac:dyDescent="0.25">
      <c r="A222" s="100" t="s">
        <v>135</v>
      </c>
      <c r="B222" s="101">
        <v>907</v>
      </c>
      <c r="C222" s="102">
        <v>7</v>
      </c>
      <c r="D222" s="102">
        <v>5</v>
      </c>
      <c r="E222" s="71" t="s">
        <v>214</v>
      </c>
      <c r="F222" s="72" t="s">
        <v>136</v>
      </c>
      <c r="G222" s="74">
        <v>4</v>
      </c>
      <c r="H222" s="74">
        <v>0</v>
      </c>
      <c r="I222" s="75">
        <v>0</v>
      </c>
    </row>
    <row r="223" spans="1:9" x14ac:dyDescent="0.25">
      <c r="A223" s="100" t="s">
        <v>207</v>
      </c>
      <c r="B223" s="101">
        <v>907</v>
      </c>
      <c r="C223" s="102">
        <v>7</v>
      </c>
      <c r="D223" s="102">
        <v>9</v>
      </c>
      <c r="E223" s="71" t="s">
        <v>128</v>
      </c>
      <c r="F223" s="72" t="s">
        <v>128</v>
      </c>
      <c r="G223" s="74">
        <v>47408.800000000003</v>
      </c>
      <c r="H223" s="74">
        <v>18390.599999999999</v>
      </c>
      <c r="I223" s="75">
        <v>0.38791532373736515</v>
      </c>
    </row>
    <row r="224" spans="1:9" ht="31.5" x14ac:dyDescent="0.25">
      <c r="A224" s="100" t="s">
        <v>126</v>
      </c>
      <c r="B224" s="101">
        <v>907</v>
      </c>
      <c r="C224" s="102">
        <v>7</v>
      </c>
      <c r="D224" s="102">
        <v>9</v>
      </c>
      <c r="E224" s="71" t="s">
        <v>127</v>
      </c>
      <c r="F224" s="72" t="s">
        <v>128</v>
      </c>
      <c r="G224" s="74">
        <v>47371.5</v>
      </c>
      <c r="H224" s="74">
        <v>18390.599999999999</v>
      </c>
      <c r="I224" s="75">
        <v>0.38822076565023272</v>
      </c>
    </row>
    <row r="225" spans="1:9" ht="31.5" x14ac:dyDescent="0.25">
      <c r="A225" s="100" t="s">
        <v>129</v>
      </c>
      <c r="B225" s="101">
        <v>907</v>
      </c>
      <c r="C225" s="102">
        <v>7</v>
      </c>
      <c r="D225" s="102">
        <v>9</v>
      </c>
      <c r="E225" s="71" t="s">
        <v>130</v>
      </c>
      <c r="F225" s="72" t="s">
        <v>128</v>
      </c>
      <c r="G225" s="74">
        <v>2109.1999999999998</v>
      </c>
      <c r="H225" s="74">
        <v>1104.9000000000001</v>
      </c>
      <c r="I225" s="75">
        <v>0.52384790441873708</v>
      </c>
    </row>
    <row r="226" spans="1:9" ht="18" customHeight="1" x14ac:dyDescent="0.25">
      <c r="A226" s="100" t="s">
        <v>203</v>
      </c>
      <c r="B226" s="101">
        <v>907</v>
      </c>
      <c r="C226" s="102">
        <v>7</v>
      </c>
      <c r="D226" s="102">
        <v>9</v>
      </c>
      <c r="E226" s="71" t="s">
        <v>204</v>
      </c>
      <c r="F226" s="72" t="s">
        <v>128</v>
      </c>
      <c r="G226" s="74">
        <v>2109.1999999999998</v>
      </c>
      <c r="H226" s="74">
        <v>1104.9000000000001</v>
      </c>
      <c r="I226" s="75">
        <v>0.52384790441873708</v>
      </c>
    </row>
    <row r="227" spans="1:9" ht="94.5" x14ac:dyDescent="0.25">
      <c r="A227" s="100" t="s">
        <v>205</v>
      </c>
      <c r="B227" s="101">
        <v>907</v>
      </c>
      <c r="C227" s="102">
        <v>7</v>
      </c>
      <c r="D227" s="102">
        <v>9</v>
      </c>
      <c r="E227" s="71" t="s">
        <v>206</v>
      </c>
      <c r="F227" s="72" t="s">
        <v>128</v>
      </c>
      <c r="G227" s="74">
        <v>2109.1999999999998</v>
      </c>
      <c r="H227" s="74">
        <v>1104.9000000000001</v>
      </c>
      <c r="I227" s="75">
        <v>0.52384790441873708</v>
      </c>
    </row>
    <row r="228" spans="1:9" ht="94.5" x14ac:dyDescent="0.25">
      <c r="A228" s="100" t="s">
        <v>149</v>
      </c>
      <c r="B228" s="101">
        <v>907</v>
      </c>
      <c r="C228" s="102">
        <v>7</v>
      </c>
      <c r="D228" s="102">
        <v>9</v>
      </c>
      <c r="E228" s="71" t="s">
        <v>206</v>
      </c>
      <c r="F228" s="72" t="s">
        <v>150</v>
      </c>
      <c r="G228" s="74">
        <v>2109.1999999999998</v>
      </c>
      <c r="H228" s="74">
        <v>1104.9000000000001</v>
      </c>
      <c r="I228" s="75">
        <v>0.52384790441873708</v>
      </c>
    </row>
    <row r="229" spans="1:9" ht="47.25" x14ac:dyDescent="0.25">
      <c r="A229" s="100" t="s">
        <v>210</v>
      </c>
      <c r="B229" s="101">
        <v>907</v>
      </c>
      <c r="C229" s="102">
        <v>7</v>
      </c>
      <c r="D229" s="102">
        <v>9</v>
      </c>
      <c r="E229" s="71" t="s">
        <v>211</v>
      </c>
      <c r="F229" s="72" t="s">
        <v>128</v>
      </c>
      <c r="G229" s="74">
        <v>45262.3</v>
      </c>
      <c r="H229" s="74">
        <v>17285.7</v>
      </c>
      <c r="I229" s="75">
        <v>0.38190061044180257</v>
      </c>
    </row>
    <row r="230" spans="1:9" ht="31.5" x14ac:dyDescent="0.25">
      <c r="A230" s="100" t="s">
        <v>212</v>
      </c>
      <c r="B230" s="101">
        <v>907</v>
      </c>
      <c r="C230" s="102">
        <v>7</v>
      </c>
      <c r="D230" s="102">
        <v>9</v>
      </c>
      <c r="E230" s="71" t="s">
        <v>213</v>
      </c>
      <c r="F230" s="72" t="s">
        <v>128</v>
      </c>
      <c r="G230" s="74">
        <v>24526.5</v>
      </c>
      <c r="H230" s="74">
        <v>11920.7</v>
      </c>
      <c r="I230" s="75">
        <v>0.4860334739975129</v>
      </c>
    </row>
    <row r="231" spans="1:9" ht="31.5" x14ac:dyDescent="0.25">
      <c r="A231" s="100" t="s">
        <v>215</v>
      </c>
      <c r="B231" s="101">
        <v>907</v>
      </c>
      <c r="C231" s="102">
        <v>7</v>
      </c>
      <c r="D231" s="102">
        <v>9</v>
      </c>
      <c r="E231" s="71" t="s">
        <v>216</v>
      </c>
      <c r="F231" s="72" t="s">
        <v>128</v>
      </c>
      <c r="G231" s="74">
        <v>6315.8</v>
      </c>
      <c r="H231" s="74">
        <v>2755.4</v>
      </c>
      <c r="I231" s="75">
        <v>0.4362709395484341</v>
      </c>
    </row>
    <row r="232" spans="1:9" ht="94.5" x14ac:dyDescent="0.25">
      <c r="A232" s="100" t="s">
        <v>149</v>
      </c>
      <c r="B232" s="101">
        <v>907</v>
      </c>
      <c r="C232" s="102">
        <v>7</v>
      </c>
      <c r="D232" s="102">
        <v>9</v>
      </c>
      <c r="E232" s="71" t="s">
        <v>216</v>
      </c>
      <c r="F232" s="72" t="s">
        <v>150</v>
      </c>
      <c r="G232" s="74">
        <v>5802.7</v>
      </c>
      <c r="H232" s="74">
        <v>2423.6</v>
      </c>
      <c r="I232" s="75">
        <v>0.41766763747910457</v>
      </c>
    </row>
    <row r="233" spans="1:9" ht="31.5" x14ac:dyDescent="0.25">
      <c r="A233" s="100" t="s">
        <v>135</v>
      </c>
      <c r="B233" s="101">
        <v>907</v>
      </c>
      <c r="C233" s="102">
        <v>7</v>
      </c>
      <c r="D233" s="102">
        <v>9</v>
      </c>
      <c r="E233" s="71" t="s">
        <v>216</v>
      </c>
      <c r="F233" s="72" t="s">
        <v>136</v>
      </c>
      <c r="G233" s="74">
        <v>510.5</v>
      </c>
      <c r="H233" s="74">
        <v>331.1</v>
      </c>
      <c r="I233" s="75">
        <v>0.64857982370225276</v>
      </c>
    </row>
    <row r="234" spans="1:9" x14ac:dyDescent="0.25">
      <c r="A234" s="100" t="s">
        <v>145</v>
      </c>
      <c r="B234" s="101">
        <v>907</v>
      </c>
      <c r="C234" s="102">
        <v>7</v>
      </c>
      <c r="D234" s="102">
        <v>9</v>
      </c>
      <c r="E234" s="71" t="s">
        <v>216</v>
      </c>
      <c r="F234" s="72" t="s">
        <v>146</v>
      </c>
      <c r="G234" s="74">
        <v>2.6</v>
      </c>
      <c r="H234" s="74">
        <v>0.7</v>
      </c>
      <c r="I234" s="75">
        <v>0.26923076923076922</v>
      </c>
    </row>
    <row r="235" spans="1:9" ht="31.5" x14ac:dyDescent="0.25">
      <c r="A235" s="100" t="s">
        <v>143</v>
      </c>
      <c r="B235" s="101">
        <v>907</v>
      </c>
      <c r="C235" s="102">
        <v>7</v>
      </c>
      <c r="D235" s="102">
        <v>9</v>
      </c>
      <c r="E235" s="71" t="s">
        <v>217</v>
      </c>
      <c r="F235" s="72" t="s">
        <v>128</v>
      </c>
      <c r="G235" s="74">
        <v>18210.7</v>
      </c>
      <c r="H235" s="74">
        <v>9165.2999999999993</v>
      </c>
      <c r="I235" s="75">
        <v>0.5032920206252367</v>
      </c>
    </row>
    <row r="236" spans="1:9" ht="94.5" x14ac:dyDescent="0.25">
      <c r="A236" s="100" t="s">
        <v>149</v>
      </c>
      <c r="B236" s="101">
        <v>907</v>
      </c>
      <c r="C236" s="102">
        <v>7</v>
      </c>
      <c r="D236" s="102">
        <v>9</v>
      </c>
      <c r="E236" s="71" t="s">
        <v>217</v>
      </c>
      <c r="F236" s="72" t="s">
        <v>150</v>
      </c>
      <c r="G236" s="74">
        <v>18027.5</v>
      </c>
      <c r="H236" s="74">
        <v>9160.4</v>
      </c>
      <c r="I236" s="75">
        <v>0.50813479406462347</v>
      </c>
    </row>
    <row r="237" spans="1:9" ht="31.5" x14ac:dyDescent="0.25">
      <c r="A237" s="100" t="s">
        <v>135</v>
      </c>
      <c r="B237" s="101">
        <v>907</v>
      </c>
      <c r="C237" s="102">
        <v>7</v>
      </c>
      <c r="D237" s="102">
        <v>9</v>
      </c>
      <c r="E237" s="71" t="s">
        <v>217</v>
      </c>
      <c r="F237" s="72" t="s">
        <v>136</v>
      </c>
      <c r="G237" s="74">
        <v>183.2</v>
      </c>
      <c r="H237" s="74">
        <v>4.9000000000000004</v>
      </c>
      <c r="I237" s="75">
        <v>2.6746724890829698E-2</v>
      </c>
    </row>
    <row r="238" spans="1:9" ht="47.25" x14ac:dyDescent="0.25">
      <c r="A238" s="100" t="s">
        <v>218</v>
      </c>
      <c r="B238" s="101">
        <v>907</v>
      </c>
      <c r="C238" s="102">
        <v>7</v>
      </c>
      <c r="D238" s="102">
        <v>9</v>
      </c>
      <c r="E238" s="71" t="s">
        <v>219</v>
      </c>
      <c r="F238" s="72" t="s">
        <v>128</v>
      </c>
      <c r="G238" s="74">
        <v>18</v>
      </c>
      <c r="H238" s="74">
        <v>0</v>
      </c>
      <c r="I238" s="75">
        <v>0</v>
      </c>
    </row>
    <row r="239" spans="1:9" ht="78.75" x14ac:dyDescent="0.25">
      <c r="A239" s="100" t="s">
        <v>220</v>
      </c>
      <c r="B239" s="101">
        <v>907</v>
      </c>
      <c r="C239" s="102">
        <v>7</v>
      </c>
      <c r="D239" s="102">
        <v>9</v>
      </c>
      <c r="E239" s="71" t="s">
        <v>221</v>
      </c>
      <c r="F239" s="72" t="s">
        <v>128</v>
      </c>
      <c r="G239" s="74">
        <v>18</v>
      </c>
      <c r="H239" s="74">
        <v>0</v>
      </c>
      <c r="I239" s="75">
        <v>0</v>
      </c>
    </row>
    <row r="240" spans="1:9" ht="31.5" x14ac:dyDescent="0.25">
      <c r="A240" s="100" t="s">
        <v>135</v>
      </c>
      <c r="B240" s="101">
        <v>907</v>
      </c>
      <c r="C240" s="102">
        <v>7</v>
      </c>
      <c r="D240" s="102">
        <v>9</v>
      </c>
      <c r="E240" s="71" t="s">
        <v>221</v>
      </c>
      <c r="F240" s="72" t="s">
        <v>136</v>
      </c>
      <c r="G240" s="74">
        <v>18</v>
      </c>
      <c r="H240" s="74">
        <v>0</v>
      </c>
      <c r="I240" s="75">
        <v>0</v>
      </c>
    </row>
    <row r="241" spans="1:9" ht="47.25" x14ac:dyDescent="0.25">
      <c r="A241" s="100" t="s">
        <v>222</v>
      </c>
      <c r="B241" s="101">
        <v>907</v>
      </c>
      <c r="C241" s="102">
        <v>7</v>
      </c>
      <c r="D241" s="102">
        <v>9</v>
      </c>
      <c r="E241" s="71" t="s">
        <v>223</v>
      </c>
      <c r="F241" s="72" t="s">
        <v>128</v>
      </c>
      <c r="G241" s="74">
        <v>936</v>
      </c>
      <c r="H241" s="74">
        <v>136.9</v>
      </c>
      <c r="I241" s="75">
        <v>0.14626068376068377</v>
      </c>
    </row>
    <row r="242" spans="1:9" ht="78.75" x14ac:dyDescent="0.25">
      <c r="A242" s="100" t="s">
        <v>220</v>
      </c>
      <c r="B242" s="101">
        <v>907</v>
      </c>
      <c r="C242" s="102">
        <v>7</v>
      </c>
      <c r="D242" s="102">
        <v>9</v>
      </c>
      <c r="E242" s="71" t="s">
        <v>224</v>
      </c>
      <c r="F242" s="72" t="s">
        <v>128</v>
      </c>
      <c r="G242" s="74">
        <v>936</v>
      </c>
      <c r="H242" s="74">
        <v>136.9</v>
      </c>
      <c r="I242" s="75">
        <v>0.14626068376068377</v>
      </c>
    </row>
    <row r="243" spans="1:9" ht="31.5" x14ac:dyDescent="0.25">
      <c r="A243" s="100" t="s">
        <v>135</v>
      </c>
      <c r="B243" s="101">
        <v>907</v>
      </c>
      <c r="C243" s="102">
        <v>7</v>
      </c>
      <c r="D243" s="102">
        <v>9</v>
      </c>
      <c r="E243" s="71" t="s">
        <v>224</v>
      </c>
      <c r="F243" s="72" t="s">
        <v>136</v>
      </c>
      <c r="G243" s="74">
        <v>917</v>
      </c>
      <c r="H243" s="74">
        <v>136.9</v>
      </c>
      <c r="I243" s="75">
        <v>0.14929116684841875</v>
      </c>
    </row>
    <row r="244" spans="1:9" ht="31.5" x14ac:dyDescent="0.25">
      <c r="A244" s="100" t="s">
        <v>151</v>
      </c>
      <c r="B244" s="101">
        <v>907</v>
      </c>
      <c r="C244" s="102">
        <v>7</v>
      </c>
      <c r="D244" s="102">
        <v>9</v>
      </c>
      <c r="E244" s="71" t="s">
        <v>224</v>
      </c>
      <c r="F244" s="72" t="s">
        <v>152</v>
      </c>
      <c r="G244" s="74">
        <v>19</v>
      </c>
      <c r="H244" s="74">
        <v>0</v>
      </c>
      <c r="I244" s="75">
        <v>0</v>
      </c>
    </row>
    <row r="245" spans="1:9" ht="31.5" x14ac:dyDescent="0.25">
      <c r="A245" s="100" t="s">
        <v>225</v>
      </c>
      <c r="B245" s="101">
        <v>907</v>
      </c>
      <c r="C245" s="102">
        <v>7</v>
      </c>
      <c r="D245" s="102">
        <v>9</v>
      </c>
      <c r="E245" s="71" t="s">
        <v>226</v>
      </c>
      <c r="F245" s="72" t="s">
        <v>128</v>
      </c>
      <c r="G245" s="74">
        <v>3835.9</v>
      </c>
      <c r="H245" s="74">
        <v>615.29999999999995</v>
      </c>
      <c r="I245" s="75">
        <v>0.16040564144007924</v>
      </c>
    </row>
    <row r="246" spans="1:9" ht="31.5" x14ac:dyDescent="0.25">
      <c r="A246" s="100" t="s">
        <v>138</v>
      </c>
      <c r="B246" s="101">
        <v>907</v>
      </c>
      <c r="C246" s="102">
        <v>7</v>
      </c>
      <c r="D246" s="102">
        <v>9</v>
      </c>
      <c r="E246" s="71" t="s">
        <v>227</v>
      </c>
      <c r="F246" s="72" t="s">
        <v>128</v>
      </c>
      <c r="G246" s="74">
        <v>163.9</v>
      </c>
      <c r="H246" s="74">
        <v>0</v>
      </c>
      <c r="I246" s="75">
        <v>0</v>
      </c>
    </row>
    <row r="247" spans="1:9" ht="31.5" x14ac:dyDescent="0.25">
      <c r="A247" s="100" t="s">
        <v>135</v>
      </c>
      <c r="B247" s="101">
        <v>907</v>
      </c>
      <c r="C247" s="102">
        <v>7</v>
      </c>
      <c r="D247" s="102">
        <v>9</v>
      </c>
      <c r="E247" s="71" t="s">
        <v>227</v>
      </c>
      <c r="F247" s="72" t="s">
        <v>136</v>
      </c>
      <c r="G247" s="74">
        <v>163.9</v>
      </c>
      <c r="H247" s="74">
        <v>0</v>
      </c>
      <c r="I247" s="75">
        <v>0</v>
      </c>
    </row>
    <row r="248" spans="1:9" ht="94.5" x14ac:dyDescent="0.25">
      <c r="A248" s="100" t="s">
        <v>228</v>
      </c>
      <c r="B248" s="101">
        <v>907</v>
      </c>
      <c r="C248" s="102">
        <v>7</v>
      </c>
      <c r="D248" s="102">
        <v>9</v>
      </c>
      <c r="E248" s="71" t="s">
        <v>229</v>
      </c>
      <c r="F248" s="72" t="s">
        <v>128</v>
      </c>
      <c r="G248" s="74">
        <v>3672</v>
      </c>
      <c r="H248" s="74">
        <v>615.29999999999995</v>
      </c>
      <c r="I248" s="75">
        <v>0.16756535947712417</v>
      </c>
    </row>
    <row r="249" spans="1:9" ht="31.5" x14ac:dyDescent="0.25">
      <c r="A249" s="100" t="s">
        <v>135</v>
      </c>
      <c r="B249" s="101">
        <v>907</v>
      </c>
      <c r="C249" s="102">
        <v>7</v>
      </c>
      <c r="D249" s="102">
        <v>9</v>
      </c>
      <c r="E249" s="71" t="s">
        <v>229</v>
      </c>
      <c r="F249" s="72" t="s">
        <v>136</v>
      </c>
      <c r="G249" s="74">
        <v>3672</v>
      </c>
      <c r="H249" s="74">
        <v>615.29999999999995</v>
      </c>
      <c r="I249" s="75">
        <v>0.16756535947712417</v>
      </c>
    </row>
    <row r="250" spans="1:9" ht="47.25" x14ac:dyDescent="0.25">
      <c r="A250" s="100" t="s">
        <v>230</v>
      </c>
      <c r="B250" s="101">
        <v>907</v>
      </c>
      <c r="C250" s="102">
        <v>7</v>
      </c>
      <c r="D250" s="102">
        <v>9</v>
      </c>
      <c r="E250" s="71" t="s">
        <v>231</v>
      </c>
      <c r="F250" s="72" t="s">
        <v>128</v>
      </c>
      <c r="G250" s="74">
        <v>9809</v>
      </c>
      <c r="H250" s="74">
        <v>1100</v>
      </c>
      <c r="I250" s="75">
        <v>0.112141910490366</v>
      </c>
    </row>
    <row r="251" spans="1:9" ht="47.25" x14ac:dyDescent="0.25">
      <c r="A251" s="100" t="s">
        <v>232</v>
      </c>
      <c r="B251" s="101">
        <v>907</v>
      </c>
      <c r="C251" s="102">
        <v>7</v>
      </c>
      <c r="D251" s="102">
        <v>9</v>
      </c>
      <c r="E251" s="71" t="s">
        <v>233</v>
      </c>
      <c r="F251" s="72" t="s">
        <v>128</v>
      </c>
      <c r="G251" s="74">
        <v>2000</v>
      </c>
      <c r="H251" s="74">
        <v>0</v>
      </c>
      <c r="I251" s="75">
        <v>0</v>
      </c>
    </row>
    <row r="252" spans="1:9" ht="31.5" x14ac:dyDescent="0.25">
      <c r="A252" s="100" t="s">
        <v>135</v>
      </c>
      <c r="B252" s="101">
        <v>907</v>
      </c>
      <c r="C252" s="102">
        <v>7</v>
      </c>
      <c r="D252" s="102">
        <v>9</v>
      </c>
      <c r="E252" s="71" t="s">
        <v>233</v>
      </c>
      <c r="F252" s="72" t="s">
        <v>136</v>
      </c>
      <c r="G252" s="74">
        <v>2000</v>
      </c>
      <c r="H252" s="74">
        <v>0</v>
      </c>
      <c r="I252" s="75">
        <v>0</v>
      </c>
    </row>
    <row r="253" spans="1:9" ht="63" x14ac:dyDescent="0.25">
      <c r="A253" s="100" t="s">
        <v>234</v>
      </c>
      <c r="B253" s="101">
        <v>907</v>
      </c>
      <c r="C253" s="102">
        <v>7</v>
      </c>
      <c r="D253" s="102">
        <v>9</v>
      </c>
      <c r="E253" s="71" t="s">
        <v>235</v>
      </c>
      <c r="F253" s="72" t="s">
        <v>128</v>
      </c>
      <c r="G253" s="74">
        <v>1994.8</v>
      </c>
      <c r="H253" s="74">
        <v>0</v>
      </c>
      <c r="I253" s="75">
        <v>0</v>
      </c>
    </row>
    <row r="254" spans="1:9" ht="31.5" x14ac:dyDescent="0.25">
      <c r="A254" s="100" t="s">
        <v>135</v>
      </c>
      <c r="B254" s="101">
        <v>907</v>
      </c>
      <c r="C254" s="102">
        <v>7</v>
      </c>
      <c r="D254" s="102">
        <v>9</v>
      </c>
      <c r="E254" s="71" t="s">
        <v>235</v>
      </c>
      <c r="F254" s="72" t="s">
        <v>136</v>
      </c>
      <c r="G254" s="74">
        <v>1994.8</v>
      </c>
      <c r="H254" s="74">
        <v>0</v>
      </c>
      <c r="I254" s="75">
        <v>0</v>
      </c>
    </row>
    <row r="255" spans="1:9" ht="47.25" x14ac:dyDescent="0.25">
      <c r="A255" s="100" t="s">
        <v>236</v>
      </c>
      <c r="B255" s="101">
        <v>907</v>
      </c>
      <c r="C255" s="102">
        <v>7</v>
      </c>
      <c r="D255" s="102">
        <v>9</v>
      </c>
      <c r="E255" s="71" t="s">
        <v>237</v>
      </c>
      <c r="F255" s="72" t="s">
        <v>128</v>
      </c>
      <c r="G255" s="74">
        <v>2000</v>
      </c>
      <c r="H255" s="74">
        <v>880</v>
      </c>
      <c r="I255" s="75">
        <v>0.44</v>
      </c>
    </row>
    <row r="256" spans="1:9" ht="31.5" x14ac:dyDescent="0.25">
      <c r="A256" s="100" t="s">
        <v>135</v>
      </c>
      <c r="B256" s="101">
        <v>907</v>
      </c>
      <c r="C256" s="102">
        <v>7</v>
      </c>
      <c r="D256" s="102">
        <v>9</v>
      </c>
      <c r="E256" s="71" t="s">
        <v>237</v>
      </c>
      <c r="F256" s="72" t="s">
        <v>136</v>
      </c>
      <c r="G256" s="74">
        <v>2000</v>
      </c>
      <c r="H256" s="74">
        <v>880</v>
      </c>
      <c r="I256" s="75">
        <v>0.44</v>
      </c>
    </row>
    <row r="257" spans="1:9" ht="47.25" x14ac:dyDescent="0.25">
      <c r="A257" s="100" t="s">
        <v>238</v>
      </c>
      <c r="B257" s="101">
        <v>907</v>
      </c>
      <c r="C257" s="102">
        <v>7</v>
      </c>
      <c r="D257" s="102">
        <v>9</v>
      </c>
      <c r="E257" s="71" t="s">
        <v>239</v>
      </c>
      <c r="F257" s="72" t="s">
        <v>128</v>
      </c>
      <c r="G257" s="74">
        <v>1814.2</v>
      </c>
      <c r="H257" s="74">
        <v>0</v>
      </c>
      <c r="I257" s="75">
        <v>0</v>
      </c>
    </row>
    <row r="258" spans="1:9" ht="31.5" x14ac:dyDescent="0.25">
      <c r="A258" s="100" t="s">
        <v>135</v>
      </c>
      <c r="B258" s="101">
        <v>907</v>
      </c>
      <c r="C258" s="102">
        <v>7</v>
      </c>
      <c r="D258" s="102">
        <v>9</v>
      </c>
      <c r="E258" s="71" t="s">
        <v>239</v>
      </c>
      <c r="F258" s="72" t="s">
        <v>136</v>
      </c>
      <c r="G258" s="74">
        <v>1814.2</v>
      </c>
      <c r="H258" s="74">
        <v>0</v>
      </c>
      <c r="I258" s="75">
        <v>0</v>
      </c>
    </row>
    <row r="259" spans="1:9" ht="63" x14ac:dyDescent="0.25">
      <c r="A259" s="100" t="s">
        <v>240</v>
      </c>
      <c r="B259" s="101">
        <v>907</v>
      </c>
      <c r="C259" s="102">
        <v>7</v>
      </c>
      <c r="D259" s="102">
        <v>9</v>
      </c>
      <c r="E259" s="71" t="s">
        <v>241</v>
      </c>
      <c r="F259" s="72" t="s">
        <v>128</v>
      </c>
      <c r="G259" s="74">
        <v>2000</v>
      </c>
      <c r="H259" s="74">
        <v>220</v>
      </c>
      <c r="I259" s="75">
        <v>0.11</v>
      </c>
    </row>
    <row r="260" spans="1:9" ht="31.5" x14ac:dyDescent="0.25">
      <c r="A260" s="100" t="s">
        <v>135</v>
      </c>
      <c r="B260" s="101">
        <v>907</v>
      </c>
      <c r="C260" s="102">
        <v>7</v>
      </c>
      <c r="D260" s="102">
        <v>9</v>
      </c>
      <c r="E260" s="71" t="s">
        <v>241</v>
      </c>
      <c r="F260" s="72" t="s">
        <v>136</v>
      </c>
      <c r="G260" s="74">
        <v>2000</v>
      </c>
      <c r="H260" s="74">
        <v>220</v>
      </c>
      <c r="I260" s="75">
        <v>0.11</v>
      </c>
    </row>
    <row r="261" spans="1:9" ht="63" x14ac:dyDescent="0.25">
      <c r="A261" s="100" t="s">
        <v>242</v>
      </c>
      <c r="B261" s="101">
        <v>907</v>
      </c>
      <c r="C261" s="102">
        <v>7</v>
      </c>
      <c r="D261" s="102">
        <v>9</v>
      </c>
      <c r="E261" s="71" t="s">
        <v>243</v>
      </c>
      <c r="F261" s="72" t="s">
        <v>128</v>
      </c>
      <c r="G261" s="74">
        <v>78</v>
      </c>
      <c r="H261" s="74">
        <v>54</v>
      </c>
      <c r="I261" s="75">
        <v>0.69230769230769229</v>
      </c>
    </row>
    <row r="262" spans="1:9" ht="31.5" x14ac:dyDescent="0.25">
      <c r="A262" s="100" t="s">
        <v>244</v>
      </c>
      <c r="B262" s="101">
        <v>907</v>
      </c>
      <c r="C262" s="102">
        <v>7</v>
      </c>
      <c r="D262" s="102">
        <v>9</v>
      </c>
      <c r="E262" s="71" t="s">
        <v>245</v>
      </c>
      <c r="F262" s="72" t="s">
        <v>128</v>
      </c>
      <c r="G262" s="74">
        <v>78</v>
      </c>
      <c r="H262" s="74">
        <v>54</v>
      </c>
      <c r="I262" s="75">
        <v>0.69230769230769229</v>
      </c>
    </row>
    <row r="263" spans="1:9" ht="31.5" x14ac:dyDescent="0.25">
      <c r="A263" s="100" t="s">
        <v>151</v>
      </c>
      <c r="B263" s="101">
        <v>907</v>
      </c>
      <c r="C263" s="102">
        <v>7</v>
      </c>
      <c r="D263" s="102">
        <v>9</v>
      </c>
      <c r="E263" s="71" t="s">
        <v>245</v>
      </c>
      <c r="F263" s="72" t="s">
        <v>152</v>
      </c>
      <c r="G263" s="74">
        <v>78</v>
      </c>
      <c r="H263" s="74">
        <v>54</v>
      </c>
      <c r="I263" s="75">
        <v>0.69230769230769229</v>
      </c>
    </row>
    <row r="264" spans="1:9" ht="16.5" customHeight="1" x14ac:dyDescent="0.25">
      <c r="A264" s="100" t="s">
        <v>203</v>
      </c>
      <c r="B264" s="101">
        <v>907</v>
      </c>
      <c r="C264" s="102">
        <v>7</v>
      </c>
      <c r="D264" s="102">
        <v>9</v>
      </c>
      <c r="E264" s="71" t="s">
        <v>246</v>
      </c>
      <c r="F264" s="72" t="s">
        <v>128</v>
      </c>
      <c r="G264" s="74">
        <v>6058.9</v>
      </c>
      <c r="H264" s="74">
        <v>3458.8</v>
      </c>
      <c r="I264" s="75">
        <v>0.57086269784944466</v>
      </c>
    </row>
    <row r="265" spans="1:9" ht="94.5" x14ac:dyDescent="0.25">
      <c r="A265" s="100" t="s">
        <v>247</v>
      </c>
      <c r="B265" s="101">
        <v>907</v>
      </c>
      <c r="C265" s="102">
        <v>7</v>
      </c>
      <c r="D265" s="102">
        <v>9</v>
      </c>
      <c r="E265" s="71" t="s">
        <v>248</v>
      </c>
      <c r="F265" s="72" t="s">
        <v>128</v>
      </c>
      <c r="G265" s="74">
        <v>6058.9</v>
      </c>
      <c r="H265" s="74">
        <v>3458.8</v>
      </c>
      <c r="I265" s="75">
        <v>0.57086269784944466</v>
      </c>
    </row>
    <row r="266" spans="1:9" ht="94.5" x14ac:dyDescent="0.25">
      <c r="A266" s="100" t="s">
        <v>149</v>
      </c>
      <c r="B266" s="101">
        <v>907</v>
      </c>
      <c r="C266" s="102">
        <v>7</v>
      </c>
      <c r="D266" s="102">
        <v>9</v>
      </c>
      <c r="E266" s="71" t="s">
        <v>248</v>
      </c>
      <c r="F266" s="72" t="s">
        <v>150</v>
      </c>
      <c r="G266" s="74">
        <v>6058.9</v>
      </c>
      <c r="H266" s="74">
        <v>3458.8</v>
      </c>
      <c r="I266" s="75">
        <v>0.57086269784944466</v>
      </c>
    </row>
    <row r="267" spans="1:9" ht="47.25" x14ac:dyDescent="0.25">
      <c r="A267" s="100" t="s">
        <v>496</v>
      </c>
      <c r="B267" s="101">
        <v>907</v>
      </c>
      <c r="C267" s="102">
        <v>7</v>
      </c>
      <c r="D267" s="102">
        <v>9</v>
      </c>
      <c r="E267" s="71" t="s">
        <v>497</v>
      </c>
      <c r="F267" s="72" t="s">
        <v>128</v>
      </c>
      <c r="G267" s="74">
        <v>37.299999999999997</v>
      </c>
      <c r="H267" s="74">
        <v>0</v>
      </c>
      <c r="I267" s="75">
        <v>0</v>
      </c>
    </row>
    <row r="268" spans="1:9" ht="47.25" x14ac:dyDescent="0.25">
      <c r="A268" s="100" t="s">
        <v>498</v>
      </c>
      <c r="B268" s="101">
        <v>907</v>
      </c>
      <c r="C268" s="102">
        <v>7</v>
      </c>
      <c r="D268" s="102">
        <v>9</v>
      </c>
      <c r="E268" s="71" t="s">
        <v>499</v>
      </c>
      <c r="F268" s="72" t="s">
        <v>128</v>
      </c>
      <c r="G268" s="74">
        <v>37.299999999999997</v>
      </c>
      <c r="H268" s="74">
        <v>0</v>
      </c>
      <c r="I268" s="75">
        <v>0</v>
      </c>
    </row>
    <row r="269" spans="1:9" ht="47.25" x14ac:dyDescent="0.25">
      <c r="A269" s="100" t="s">
        <v>500</v>
      </c>
      <c r="B269" s="101">
        <v>907</v>
      </c>
      <c r="C269" s="102">
        <v>7</v>
      </c>
      <c r="D269" s="102">
        <v>9</v>
      </c>
      <c r="E269" s="71" t="s">
        <v>501</v>
      </c>
      <c r="F269" s="72" t="s">
        <v>128</v>
      </c>
      <c r="G269" s="74">
        <v>37.299999999999997</v>
      </c>
      <c r="H269" s="74">
        <v>0</v>
      </c>
      <c r="I269" s="75">
        <v>0</v>
      </c>
    </row>
    <row r="270" spans="1:9" ht="63" x14ac:dyDescent="0.25">
      <c r="A270" s="100" t="s">
        <v>502</v>
      </c>
      <c r="B270" s="101">
        <v>907</v>
      </c>
      <c r="C270" s="102">
        <v>7</v>
      </c>
      <c r="D270" s="102">
        <v>9</v>
      </c>
      <c r="E270" s="71" t="s">
        <v>503</v>
      </c>
      <c r="F270" s="72" t="s">
        <v>128</v>
      </c>
      <c r="G270" s="74">
        <v>37.299999999999997</v>
      </c>
      <c r="H270" s="74">
        <v>0</v>
      </c>
      <c r="I270" s="75">
        <v>0</v>
      </c>
    </row>
    <row r="271" spans="1:9" ht="31.5" x14ac:dyDescent="0.25">
      <c r="A271" s="100" t="s">
        <v>135</v>
      </c>
      <c r="B271" s="101">
        <v>907</v>
      </c>
      <c r="C271" s="102">
        <v>7</v>
      </c>
      <c r="D271" s="102">
        <v>9</v>
      </c>
      <c r="E271" s="71" t="s">
        <v>503</v>
      </c>
      <c r="F271" s="72" t="s">
        <v>136</v>
      </c>
      <c r="G271" s="74">
        <v>37.299999999999997</v>
      </c>
      <c r="H271" s="74">
        <v>0</v>
      </c>
      <c r="I271" s="75">
        <v>0</v>
      </c>
    </row>
    <row r="272" spans="1:9" x14ac:dyDescent="0.25">
      <c r="A272" s="100" t="s">
        <v>708</v>
      </c>
      <c r="B272" s="101">
        <v>907</v>
      </c>
      <c r="C272" s="102">
        <v>10</v>
      </c>
      <c r="D272" s="102">
        <v>0</v>
      </c>
      <c r="E272" s="71" t="s">
        <v>128</v>
      </c>
      <c r="F272" s="72" t="s">
        <v>128</v>
      </c>
      <c r="G272" s="74">
        <v>11778.7</v>
      </c>
      <c r="H272" s="74">
        <v>6373.5</v>
      </c>
      <c r="I272" s="75">
        <v>0.54110385696214347</v>
      </c>
    </row>
    <row r="273" spans="1:9" x14ac:dyDescent="0.25">
      <c r="A273" s="100" t="s">
        <v>176</v>
      </c>
      <c r="B273" s="101">
        <v>907</v>
      </c>
      <c r="C273" s="102">
        <v>10</v>
      </c>
      <c r="D273" s="102">
        <v>4</v>
      </c>
      <c r="E273" s="71" t="s">
        <v>128</v>
      </c>
      <c r="F273" s="72" t="s">
        <v>128</v>
      </c>
      <c r="G273" s="74">
        <v>11778.7</v>
      </c>
      <c r="H273" s="74">
        <v>6373.5</v>
      </c>
      <c r="I273" s="75">
        <v>0.54110385696214347</v>
      </c>
    </row>
    <row r="274" spans="1:9" ht="31.5" x14ac:dyDescent="0.25">
      <c r="A274" s="100" t="s">
        <v>126</v>
      </c>
      <c r="B274" s="101">
        <v>907</v>
      </c>
      <c r="C274" s="102">
        <v>10</v>
      </c>
      <c r="D274" s="102">
        <v>4</v>
      </c>
      <c r="E274" s="71" t="s">
        <v>127</v>
      </c>
      <c r="F274" s="72" t="s">
        <v>128</v>
      </c>
      <c r="G274" s="74">
        <v>11778.7</v>
      </c>
      <c r="H274" s="74">
        <v>6373.5</v>
      </c>
      <c r="I274" s="75">
        <v>0.54110385696214347</v>
      </c>
    </row>
    <row r="275" spans="1:9" ht="31.5" x14ac:dyDescent="0.25">
      <c r="A275" s="100" t="s">
        <v>129</v>
      </c>
      <c r="B275" s="101">
        <v>907</v>
      </c>
      <c r="C275" s="102">
        <v>10</v>
      </c>
      <c r="D275" s="102">
        <v>4</v>
      </c>
      <c r="E275" s="71" t="s">
        <v>130</v>
      </c>
      <c r="F275" s="72" t="s">
        <v>128</v>
      </c>
      <c r="G275" s="74">
        <v>11778.7</v>
      </c>
      <c r="H275" s="74">
        <v>6373.5</v>
      </c>
      <c r="I275" s="75">
        <v>0.54110385696214347</v>
      </c>
    </row>
    <row r="276" spans="1:9" ht="31.5" x14ac:dyDescent="0.25">
      <c r="A276" s="100" t="s">
        <v>155</v>
      </c>
      <c r="B276" s="101">
        <v>907</v>
      </c>
      <c r="C276" s="102">
        <v>10</v>
      </c>
      <c r="D276" s="102">
        <v>4</v>
      </c>
      <c r="E276" s="71" t="s">
        <v>156</v>
      </c>
      <c r="F276" s="72" t="s">
        <v>128</v>
      </c>
      <c r="G276" s="74">
        <v>11778.7</v>
      </c>
      <c r="H276" s="74">
        <v>6373.5</v>
      </c>
      <c r="I276" s="75">
        <v>0.54110385696214347</v>
      </c>
    </row>
    <row r="277" spans="1:9" ht="63" x14ac:dyDescent="0.25">
      <c r="A277" s="100" t="s">
        <v>174</v>
      </c>
      <c r="B277" s="101">
        <v>907</v>
      </c>
      <c r="C277" s="102">
        <v>10</v>
      </c>
      <c r="D277" s="102">
        <v>4</v>
      </c>
      <c r="E277" s="71" t="s">
        <v>175</v>
      </c>
      <c r="F277" s="72" t="s">
        <v>128</v>
      </c>
      <c r="G277" s="74">
        <v>11778.7</v>
      </c>
      <c r="H277" s="74">
        <v>6373.5</v>
      </c>
      <c r="I277" s="75">
        <v>0.54110385696214347</v>
      </c>
    </row>
    <row r="278" spans="1:9" ht="31.5" x14ac:dyDescent="0.25">
      <c r="A278" s="100" t="s">
        <v>135</v>
      </c>
      <c r="B278" s="101">
        <v>907</v>
      </c>
      <c r="C278" s="102">
        <v>10</v>
      </c>
      <c r="D278" s="102">
        <v>4</v>
      </c>
      <c r="E278" s="71" t="s">
        <v>175</v>
      </c>
      <c r="F278" s="72" t="s">
        <v>136</v>
      </c>
      <c r="G278" s="74">
        <v>11778.7</v>
      </c>
      <c r="H278" s="74">
        <v>6373.5</v>
      </c>
      <c r="I278" s="75">
        <v>0.54110385696214347</v>
      </c>
    </row>
    <row r="279" spans="1:9" ht="31.5" x14ac:dyDescent="0.25">
      <c r="A279" s="97" t="s">
        <v>716</v>
      </c>
      <c r="B279" s="98">
        <v>910</v>
      </c>
      <c r="C279" s="99">
        <v>0</v>
      </c>
      <c r="D279" s="99">
        <v>0</v>
      </c>
      <c r="E279" s="65" t="s">
        <v>128</v>
      </c>
      <c r="F279" s="66" t="s">
        <v>128</v>
      </c>
      <c r="G279" s="68">
        <v>286760.8</v>
      </c>
      <c r="H279" s="68">
        <v>129573.6</v>
      </c>
      <c r="I279" s="69">
        <v>0.45185255446351108</v>
      </c>
    </row>
    <row r="280" spans="1:9" x14ac:dyDescent="0.25">
      <c r="A280" s="100" t="s">
        <v>699</v>
      </c>
      <c r="B280" s="101">
        <v>910</v>
      </c>
      <c r="C280" s="102">
        <v>1</v>
      </c>
      <c r="D280" s="102">
        <v>0</v>
      </c>
      <c r="E280" s="71" t="s">
        <v>128</v>
      </c>
      <c r="F280" s="72" t="s">
        <v>128</v>
      </c>
      <c r="G280" s="74">
        <v>68382.100000000006</v>
      </c>
      <c r="H280" s="74">
        <v>33164.400000000001</v>
      </c>
      <c r="I280" s="75">
        <v>0.48498656812235946</v>
      </c>
    </row>
    <row r="281" spans="1:9" ht="47.25" x14ac:dyDescent="0.25">
      <c r="A281" s="100" t="s">
        <v>380</v>
      </c>
      <c r="B281" s="101">
        <v>910</v>
      </c>
      <c r="C281" s="102">
        <v>1</v>
      </c>
      <c r="D281" s="102">
        <v>6</v>
      </c>
      <c r="E281" s="71" t="s">
        <v>128</v>
      </c>
      <c r="F281" s="72" t="s">
        <v>128</v>
      </c>
      <c r="G281" s="74">
        <v>21102.1</v>
      </c>
      <c r="H281" s="74">
        <v>10021.299999999999</v>
      </c>
      <c r="I281" s="75">
        <v>0.47489586344487039</v>
      </c>
    </row>
    <row r="282" spans="1:9" ht="47.25" x14ac:dyDescent="0.25">
      <c r="A282" s="100" t="s">
        <v>372</v>
      </c>
      <c r="B282" s="101">
        <v>910</v>
      </c>
      <c r="C282" s="102">
        <v>1</v>
      </c>
      <c r="D282" s="102">
        <v>6</v>
      </c>
      <c r="E282" s="71" t="s">
        <v>373</v>
      </c>
      <c r="F282" s="72" t="s">
        <v>128</v>
      </c>
      <c r="G282" s="74">
        <v>21102.1</v>
      </c>
      <c r="H282" s="74">
        <v>10021.299999999999</v>
      </c>
      <c r="I282" s="75">
        <v>0.47489586344487039</v>
      </c>
    </row>
    <row r="283" spans="1:9" ht="78.75" x14ac:dyDescent="0.25">
      <c r="A283" s="100" t="s">
        <v>374</v>
      </c>
      <c r="B283" s="101">
        <v>910</v>
      </c>
      <c r="C283" s="102">
        <v>1</v>
      </c>
      <c r="D283" s="102">
        <v>6</v>
      </c>
      <c r="E283" s="71" t="s">
        <v>375</v>
      </c>
      <c r="F283" s="72" t="s">
        <v>128</v>
      </c>
      <c r="G283" s="74">
        <v>21102.1</v>
      </c>
      <c r="H283" s="74">
        <v>10021.299999999999</v>
      </c>
      <c r="I283" s="75">
        <v>0.47489586344487039</v>
      </c>
    </row>
    <row r="284" spans="1:9" ht="110.25" x14ac:dyDescent="0.25">
      <c r="A284" s="100" t="s">
        <v>376</v>
      </c>
      <c r="B284" s="101">
        <v>910</v>
      </c>
      <c r="C284" s="102">
        <v>1</v>
      </c>
      <c r="D284" s="102">
        <v>6</v>
      </c>
      <c r="E284" s="71" t="s">
        <v>377</v>
      </c>
      <c r="F284" s="72" t="s">
        <v>128</v>
      </c>
      <c r="G284" s="74">
        <v>21102.1</v>
      </c>
      <c r="H284" s="74">
        <v>10021.299999999999</v>
      </c>
      <c r="I284" s="75">
        <v>0.47489586344487039</v>
      </c>
    </row>
    <row r="285" spans="1:9" ht="31.5" x14ac:dyDescent="0.25">
      <c r="A285" s="100" t="s">
        <v>290</v>
      </c>
      <c r="B285" s="101">
        <v>910</v>
      </c>
      <c r="C285" s="102">
        <v>1</v>
      </c>
      <c r="D285" s="102">
        <v>6</v>
      </c>
      <c r="E285" s="71" t="s">
        <v>379</v>
      </c>
      <c r="F285" s="72" t="s">
        <v>128</v>
      </c>
      <c r="G285" s="74">
        <v>21023.9</v>
      </c>
      <c r="H285" s="74">
        <v>10021.299999999999</v>
      </c>
      <c r="I285" s="75">
        <v>0.47666227483958729</v>
      </c>
    </row>
    <row r="286" spans="1:9" ht="94.5" x14ac:dyDescent="0.25">
      <c r="A286" s="100" t="s">
        <v>149</v>
      </c>
      <c r="B286" s="101">
        <v>910</v>
      </c>
      <c r="C286" s="102">
        <v>1</v>
      </c>
      <c r="D286" s="102">
        <v>6</v>
      </c>
      <c r="E286" s="71" t="s">
        <v>379</v>
      </c>
      <c r="F286" s="72" t="s">
        <v>150</v>
      </c>
      <c r="G286" s="74">
        <v>18382.400000000001</v>
      </c>
      <c r="H286" s="74">
        <v>8893.7999999999993</v>
      </c>
      <c r="I286" s="75">
        <v>0.48382148141700748</v>
      </c>
    </row>
    <row r="287" spans="1:9" ht="31.5" x14ac:dyDescent="0.25">
      <c r="A287" s="100" t="s">
        <v>135</v>
      </c>
      <c r="B287" s="101">
        <v>910</v>
      </c>
      <c r="C287" s="102">
        <v>1</v>
      </c>
      <c r="D287" s="102">
        <v>6</v>
      </c>
      <c r="E287" s="71" t="s">
        <v>379</v>
      </c>
      <c r="F287" s="72" t="s">
        <v>136</v>
      </c>
      <c r="G287" s="74">
        <v>2641</v>
      </c>
      <c r="H287" s="74">
        <v>1127.5</v>
      </c>
      <c r="I287" s="75">
        <v>0.42692162059825822</v>
      </c>
    </row>
    <row r="288" spans="1:9" x14ac:dyDescent="0.25">
      <c r="A288" s="100" t="s">
        <v>145</v>
      </c>
      <c r="B288" s="101">
        <v>910</v>
      </c>
      <c r="C288" s="102">
        <v>1</v>
      </c>
      <c r="D288" s="102">
        <v>6</v>
      </c>
      <c r="E288" s="71" t="s">
        <v>379</v>
      </c>
      <c r="F288" s="72" t="s">
        <v>146</v>
      </c>
      <c r="G288" s="74">
        <v>0.5</v>
      </c>
      <c r="H288" s="74">
        <v>0</v>
      </c>
      <c r="I288" s="75">
        <v>0</v>
      </c>
    </row>
    <row r="289" spans="1:9" ht="110.25" x14ac:dyDescent="0.25">
      <c r="A289" s="100" t="s">
        <v>382</v>
      </c>
      <c r="B289" s="101">
        <v>910</v>
      </c>
      <c r="C289" s="102">
        <v>1</v>
      </c>
      <c r="D289" s="102">
        <v>6</v>
      </c>
      <c r="E289" s="71" t="s">
        <v>383</v>
      </c>
      <c r="F289" s="72" t="s">
        <v>128</v>
      </c>
      <c r="G289" s="74">
        <v>78.2</v>
      </c>
      <c r="H289" s="74">
        <v>0</v>
      </c>
      <c r="I289" s="75">
        <v>0</v>
      </c>
    </row>
    <row r="290" spans="1:9" ht="94.5" x14ac:dyDescent="0.25">
      <c r="A290" s="100" t="s">
        <v>149</v>
      </c>
      <c r="B290" s="101">
        <v>910</v>
      </c>
      <c r="C290" s="102">
        <v>1</v>
      </c>
      <c r="D290" s="102">
        <v>6</v>
      </c>
      <c r="E290" s="71" t="s">
        <v>383</v>
      </c>
      <c r="F290" s="72" t="s">
        <v>150</v>
      </c>
      <c r="G290" s="74">
        <v>78.2</v>
      </c>
      <c r="H290" s="74">
        <v>0</v>
      </c>
      <c r="I290" s="75">
        <v>0</v>
      </c>
    </row>
    <row r="291" spans="1:9" x14ac:dyDescent="0.25">
      <c r="A291" s="100" t="s">
        <v>301</v>
      </c>
      <c r="B291" s="101">
        <v>910</v>
      </c>
      <c r="C291" s="102">
        <v>1</v>
      </c>
      <c r="D291" s="102">
        <v>13</v>
      </c>
      <c r="E291" s="71" t="s">
        <v>128</v>
      </c>
      <c r="F291" s="72" t="s">
        <v>128</v>
      </c>
      <c r="G291" s="74">
        <v>47280</v>
      </c>
      <c r="H291" s="74">
        <v>23143.1</v>
      </c>
      <c r="I291" s="75">
        <v>0.48949027072758033</v>
      </c>
    </row>
    <row r="292" spans="1:9" ht="47.25" x14ac:dyDescent="0.25">
      <c r="A292" s="100" t="s">
        <v>372</v>
      </c>
      <c r="B292" s="101">
        <v>910</v>
      </c>
      <c r="C292" s="102">
        <v>1</v>
      </c>
      <c r="D292" s="102">
        <v>13</v>
      </c>
      <c r="E292" s="71" t="s">
        <v>373</v>
      </c>
      <c r="F292" s="72" t="s">
        <v>128</v>
      </c>
      <c r="G292" s="74">
        <v>47280</v>
      </c>
      <c r="H292" s="74">
        <v>23143.1</v>
      </c>
      <c r="I292" s="75">
        <v>0.48949027072758033</v>
      </c>
    </row>
    <row r="293" spans="1:9" ht="78.75" x14ac:dyDescent="0.25">
      <c r="A293" s="100" t="s">
        <v>374</v>
      </c>
      <c r="B293" s="101">
        <v>910</v>
      </c>
      <c r="C293" s="102">
        <v>1</v>
      </c>
      <c r="D293" s="102">
        <v>13</v>
      </c>
      <c r="E293" s="71" t="s">
        <v>375</v>
      </c>
      <c r="F293" s="72" t="s">
        <v>128</v>
      </c>
      <c r="G293" s="74">
        <v>47280</v>
      </c>
      <c r="H293" s="74">
        <v>23143.1</v>
      </c>
      <c r="I293" s="75">
        <v>0.48949027072758033</v>
      </c>
    </row>
    <row r="294" spans="1:9" ht="110.25" x14ac:dyDescent="0.25">
      <c r="A294" s="100" t="s">
        <v>376</v>
      </c>
      <c r="B294" s="101">
        <v>910</v>
      </c>
      <c r="C294" s="102">
        <v>1</v>
      </c>
      <c r="D294" s="102">
        <v>13</v>
      </c>
      <c r="E294" s="71" t="s">
        <v>377</v>
      </c>
      <c r="F294" s="72" t="s">
        <v>128</v>
      </c>
      <c r="G294" s="74">
        <v>47280</v>
      </c>
      <c r="H294" s="74">
        <v>23143.1</v>
      </c>
      <c r="I294" s="75">
        <v>0.48949027072758033</v>
      </c>
    </row>
    <row r="295" spans="1:9" ht="31.5" x14ac:dyDescent="0.25">
      <c r="A295" s="100" t="s">
        <v>143</v>
      </c>
      <c r="B295" s="101">
        <v>910</v>
      </c>
      <c r="C295" s="102">
        <v>1</v>
      </c>
      <c r="D295" s="102">
        <v>13</v>
      </c>
      <c r="E295" s="71" t="s">
        <v>381</v>
      </c>
      <c r="F295" s="72" t="s">
        <v>128</v>
      </c>
      <c r="G295" s="74">
        <v>47280</v>
      </c>
      <c r="H295" s="74">
        <v>23143.1</v>
      </c>
      <c r="I295" s="75">
        <v>0.48949027072758033</v>
      </c>
    </row>
    <row r="296" spans="1:9" ht="94.5" x14ac:dyDescent="0.25">
      <c r="A296" s="100" t="s">
        <v>149</v>
      </c>
      <c r="B296" s="101">
        <v>910</v>
      </c>
      <c r="C296" s="102">
        <v>1</v>
      </c>
      <c r="D296" s="102">
        <v>13</v>
      </c>
      <c r="E296" s="71" t="s">
        <v>381</v>
      </c>
      <c r="F296" s="72" t="s">
        <v>150</v>
      </c>
      <c r="G296" s="74">
        <v>44720.3</v>
      </c>
      <c r="H296" s="74">
        <v>22221.1</v>
      </c>
      <c r="I296" s="75">
        <v>0.4968906738103277</v>
      </c>
    </row>
    <row r="297" spans="1:9" ht="31.5" x14ac:dyDescent="0.25">
      <c r="A297" s="100" t="s">
        <v>135</v>
      </c>
      <c r="B297" s="101">
        <v>910</v>
      </c>
      <c r="C297" s="102">
        <v>1</v>
      </c>
      <c r="D297" s="102">
        <v>13</v>
      </c>
      <c r="E297" s="71" t="s">
        <v>381</v>
      </c>
      <c r="F297" s="72" t="s">
        <v>136</v>
      </c>
      <c r="G297" s="74">
        <v>2558.6999999999998</v>
      </c>
      <c r="H297" s="74">
        <v>921</v>
      </c>
      <c r="I297" s="75">
        <v>0.35994841130261462</v>
      </c>
    </row>
    <row r="298" spans="1:9" x14ac:dyDescent="0.25">
      <c r="A298" s="100" t="s">
        <v>145</v>
      </c>
      <c r="B298" s="101">
        <v>910</v>
      </c>
      <c r="C298" s="102">
        <v>1</v>
      </c>
      <c r="D298" s="102">
        <v>13</v>
      </c>
      <c r="E298" s="71" t="s">
        <v>381</v>
      </c>
      <c r="F298" s="72" t="s">
        <v>146</v>
      </c>
      <c r="G298" s="74">
        <v>1</v>
      </c>
      <c r="H298" s="74">
        <v>1</v>
      </c>
      <c r="I298" s="75">
        <v>1</v>
      </c>
    </row>
    <row r="299" spans="1:9" x14ac:dyDescent="0.25">
      <c r="A299" s="100" t="s">
        <v>705</v>
      </c>
      <c r="B299" s="101">
        <v>910</v>
      </c>
      <c r="C299" s="102">
        <v>7</v>
      </c>
      <c r="D299" s="102">
        <v>0</v>
      </c>
      <c r="E299" s="71" t="s">
        <v>128</v>
      </c>
      <c r="F299" s="72" t="s">
        <v>128</v>
      </c>
      <c r="G299" s="74">
        <v>42</v>
      </c>
      <c r="H299" s="74">
        <v>0</v>
      </c>
      <c r="I299" s="75">
        <v>0</v>
      </c>
    </row>
    <row r="300" spans="1:9" ht="31.5" x14ac:dyDescent="0.25">
      <c r="A300" s="100" t="s">
        <v>142</v>
      </c>
      <c r="B300" s="101">
        <v>910</v>
      </c>
      <c r="C300" s="102">
        <v>7</v>
      </c>
      <c r="D300" s="102">
        <v>5</v>
      </c>
      <c r="E300" s="71" t="s">
        <v>128</v>
      </c>
      <c r="F300" s="72" t="s">
        <v>128</v>
      </c>
      <c r="G300" s="74">
        <v>42</v>
      </c>
      <c r="H300" s="74">
        <v>0</v>
      </c>
      <c r="I300" s="75">
        <v>0</v>
      </c>
    </row>
    <row r="301" spans="1:9" ht="47.25" x14ac:dyDescent="0.25">
      <c r="A301" s="100" t="s">
        <v>372</v>
      </c>
      <c r="B301" s="101">
        <v>910</v>
      </c>
      <c r="C301" s="102">
        <v>7</v>
      </c>
      <c r="D301" s="102">
        <v>5</v>
      </c>
      <c r="E301" s="71" t="s">
        <v>373</v>
      </c>
      <c r="F301" s="72" t="s">
        <v>128</v>
      </c>
      <c r="G301" s="74">
        <v>42</v>
      </c>
      <c r="H301" s="74">
        <v>0</v>
      </c>
      <c r="I301" s="75">
        <v>0</v>
      </c>
    </row>
    <row r="302" spans="1:9" ht="78.75" x14ac:dyDescent="0.25">
      <c r="A302" s="100" t="s">
        <v>374</v>
      </c>
      <c r="B302" s="101">
        <v>910</v>
      </c>
      <c r="C302" s="102">
        <v>7</v>
      </c>
      <c r="D302" s="102">
        <v>5</v>
      </c>
      <c r="E302" s="71" t="s">
        <v>375</v>
      </c>
      <c r="F302" s="72" t="s">
        <v>128</v>
      </c>
      <c r="G302" s="74">
        <v>42</v>
      </c>
      <c r="H302" s="74">
        <v>0</v>
      </c>
      <c r="I302" s="75">
        <v>0</v>
      </c>
    </row>
    <row r="303" spans="1:9" ht="110.25" x14ac:dyDescent="0.25">
      <c r="A303" s="100" t="s">
        <v>376</v>
      </c>
      <c r="B303" s="101">
        <v>910</v>
      </c>
      <c r="C303" s="102">
        <v>7</v>
      </c>
      <c r="D303" s="102">
        <v>5</v>
      </c>
      <c r="E303" s="71" t="s">
        <v>377</v>
      </c>
      <c r="F303" s="72" t="s">
        <v>128</v>
      </c>
      <c r="G303" s="74">
        <v>42</v>
      </c>
      <c r="H303" s="74">
        <v>0</v>
      </c>
      <c r="I303" s="75">
        <v>0</v>
      </c>
    </row>
    <row r="304" spans="1:9" ht="31.5" x14ac:dyDescent="0.25">
      <c r="A304" s="100" t="s">
        <v>140</v>
      </c>
      <c r="B304" s="101">
        <v>910</v>
      </c>
      <c r="C304" s="102">
        <v>7</v>
      </c>
      <c r="D304" s="102">
        <v>5</v>
      </c>
      <c r="E304" s="71" t="s">
        <v>378</v>
      </c>
      <c r="F304" s="72" t="s">
        <v>128</v>
      </c>
      <c r="G304" s="74">
        <v>42</v>
      </c>
      <c r="H304" s="74">
        <v>0</v>
      </c>
      <c r="I304" s="75">
        <v>0</v>
      </c>
    </row>
    <row r="305" spans="1:9" ht="31.5" x14ac:dyDescent="0.25">
      <c r="A305" s="100" t="s">
        <v>135</v>
      </c>
      <c r="B305" s="101">
        <v>910</v>
      </c>
      <c r="C305" s="102">
        <v>7</v>
      </c>
      <c r="D305" s="102">
        <v>5</v>
      </c>
      <c r="E305" s="71" t="s">
        <v>378</v>
      </c>
      <c r="F305" s="72" t="s">
        <v>136</v>
      </c>
      <c r="G305" s="74">
        <v>42</v>
      </c>
      <c r="H305" s="74">
        <v>0</v>
      </c>
      <c r="I305" s="75">
        <v>0</v>
      </c>
    </row>
    <row r="306" spans="1:9" ht="31.5" x14ac:dyDescent="0.25">
      <c r="A306" s="100" t="s">
        <v>711</v>
      </c>
      <c r="B306" s="101">
        <v>910</v>
      </c>
      <c r="C306" s="102">
        <v>13</v>
      </c>
      <c r="D306" s="102">
        <v>0</v>
      </c>
      <c r="E306" s="71" t="s">
        <v>128</v>
      </c>
      <c r="F306" s="72" t="s">
        <v>128</v>
      </c>
      <c r="G306" s="74">
        <v>118.8</v>
      </c>
      <c r="H306" s="74">
        <v>0</v>
      </c>
      <c r="I306" s="75">
        <v>0</v>
      </c>
    </row>
    <row r="307" spans="1:9" ht="31.5" x14ac:dyDescent="0.25">
      <c r="A307" s="100" t="s">
        <v>390</v>
      </c>
      <c r="B307" s="101">
        <v>910</v>
      </c>
      <c r="C307" s="102">
        <v>13</v>
      </c>
      <c r="D307" s="102">
        <v>1</v>
      </c>
      <c r="E307" s="71" t="s">
        <v>128</v>
      </c>
      <c r="F307" s="72" t="s">
        <v>128</v>
      </c>
      <c r="G307" s="74">
        <v>118.8</v>
      </c>
      <c r="H307" s="74">
        <v>0</v>
      </c>
      <c r="I307" s="75">
        <v>0</v>
      </c>
    </row>
    <row r="308" spans="1:9" ht="47.25" x14ac:dyDescent="0.25">
      <c r="A308" s="100" t="s">
        <v>372</v>
      </c>
      <c r="B308" s="101">
        <v>910</v>
      </c>
      <c r="C308" s="102">
        <v>13</v>
      </c>
      <c r="D308" s="102">
        <v>1</v>
      </c>
      <c r="E308" s="71" t="s">
        <v>373</v>
      </c>
      <c r="F308" s="72" t="s">
        <v>128</v>
      </c>
      <c r="G308" s="74">
        <v>118.8</v>
      </c>
      <c r="H308" s="74">
        <v>0</v>
      </c>
      <c r="I308" s="75">
        <v>0</v>
      </c>
    </row>
    <row r="309" spans="1:9" ht="78.75" x14ac:dyDescent="0.25">
      <c r="A309" s="100" t="s">
        <v>374</v>
      </c>
      <c r="B309" s="101">
        <v>910</v>
      </c>
      <c r="C309" s="102">
        <v>13</v>
      </c>
      <c r="D309" s="102">
        <v>1</v>
      </c>
      <c r="E309" s="71" t="s">
        <v>375</v>
      </c>
      <c r="F309" s="72" t="s">
        <v>128</v>
      </c>
      <c r="G309" s="74">
        <v>118.8</v>
      </c>
      <c r="H309" s="74">
        <v>0</v>
      </c>
      <c r="I309" s="75">
        <v>0</v>
      </c>
    </row>
    <row r="310" spans="1:9" ht="31.5" x14ac:dyDescent="0.25">
      <c r="A310" s="100" t="s">
        <v>384</v>
      </c>
      <c r="B310" s="101">
        <v>910</v>
      </c>
      <c r="C310" s="102">
        <v>13</v>
      </c>
      <c r="D310" s="102">
        <v>1</v>
      </c>
      <c r="E310" s="71" t="s">
        <v>385</v>
      </c>
      <c r="F310" s="72" t="s">
        <v>128</v>
      </c>
      <c r="G310" s="74">
        <v>118.8</v>
      </c>
      <c r="H310" s="74">
        <v>0</v>
      </c>
      <c r="I310" s="75">
        <v>0</v>
      </c>
    </row>
    <row r="311" spans="1:9" x14ac:dyDescent="0.25">
      <c r="A311" s="100" t="s">
        <v>386</v>
      </c>
      <c r="B311" s="101">
        <v>910</v>
      </c>
      <c r="C311" s="102">
        <v>13</v>
      </c>
      <c r="D311" s="102">
        <v>1</v>
      </c>
      <c r="E311" s="71" t="s">
        <v>387</v>
      </c>
      <c r="F311" s="72" t="s">
        <v>128</v>
      </c>
      <c r="G311" s="74">
        <v>118.8</v>
      </c>
      <c r="H311" s="74">
        <v>0</v>
      </c>
      <c r="I311" s="75">
        <v>0</v>
      </c>
    </row>
    <row r="312" spans="1:9" ht="31.5" x14ac:dyDescent="0.25">
      <c r="A312" s="100" t="s">
        <v>388</v>
      </c>
      <c r="B312" s="101">
        <v>910</v>
      </c>
      <c r="C312" s="102">
        <v>13</v>
      </c>
      <c r="D312" s="102">
        <v>1</v>
      </c>
      <c r="E312" s="71" t="s">
        <v>387</v>
      </c>
      <c r="F312" s="72" t="s">
        <v>389</v>
      </c>
      <c r="G312" s="74">
        <v>118.8</v>
      </c>
      <c r="H312" s="74">
        <v>0</v>
      </c>
      <c r="I312" s="75">
        <v>0</v>
      </c>
    </row>
    <row r="313" spans="1:9" ht="47.25" x14ac:dyDescent="0.25">
      <c r="A313" s="100" t="s">
        <v>712</v>
      </c>
      <c r="B313" s="101">
        <v>910</v>
      </c>
      <c r="C313" s="102">
        <v>14</v>
      </c>
      <c r="D313" s="102">
        <v>0</v>
      </c>
      <c r="E313" s="71" t="s">
        <v>128</v>
      </c>
      <c r="F313" s="72" t="s">
        <v>128</v>
      </c>
      <c r="G313" s="74">
        <v>218217.9</v>
      </c>
      <c r="H313" s="74">
        <v>96409.2</v>
      </c>
      <c r="I313" s="75">
        <v>0.441802436921994</v>
      </c>
    </row>
    <row r="314" spans="1:9" ht="47.25" x14ac:dyDescent="0.25">
      <c r="A314" s="100" t="s">
        <v>397</v>
      </c>
      <c r="B314" s="101">
        <v>910</v>
      </c>
      <c r="C314" s="102">
        <v>14</v>
      </c>
      <c r="D314" s="102">
        <v>1</v>
      </c>
      <c r="E314" s="71" t="s">
        <v>128</v>
      </c>
      <c r="F314" s="72" t="s">
        <v>128</v>
      </c>
      <c r="G314" s="74">
        <v>201217.9</v>
      </c>
      <c r="H314" s="74">
        <v>88087.4</v>
      </c>
      <c r="I314" s="75">
        <v>0.43777119232434092</v>
      </c>
    </row>
    <row r="315" spans="1:9" ht="47.25" x14ac:dyDescent="0.25">
      <c r="A315" s="100" t="s">
        <v>372</v>
      </c>
      <c r="B315" s="101">
        <v>910</v>
      </c>
      <c r="C315" s="102">
        <v>14</v>
      </c>
      <c r="D315" s="102">
        <v>1</v>
      </c>
      <c r="E315" s="71" t="s">
        <v>373</v>
      </c>
      <c r="F315" s="72" t="s">
        <v>128</v>
      </c>
      <c r="G315" s="74">
        <v>201217.9</v>
      </c>
      <c r="H315" s="74">
        <v>88087.4</v>
      </c>
      <c r="I315" s="75">
        <v>0.43777119232434092</v>
      </c>
    </row>
    <row r="316" spans="1:9" ht="78.75" x14ac:dyDescent="0.25">
      <c r="A316" s="100" t="s">
        <v>391</v>
      </c>
      <c r="B316" s="101">
        <v>910</v>
      </c>
      <c r="C316" s="102">
        <v>14</v>
      </c>
      <c r="D316" s="102">
        <v>1</v>
      </c>
      <c r="E316" s="71" t="s">
        <v>392</v>
      </c>
      <c r="F316" s="72" t="s">
        <v>128</v>
      </c>
      <c r="G316" s="74">
        <v>201217.9</v>
      </c>
      <c r="H316" s="74">
        <v>88087.4</v>
      </c>
      <c r="I316" s="75">
        <v>0.43777119232434092</v>
      </c>
    </row>
    <row r="317" spans="1:9" ht="47.25" x14ac:dyDescent="0.25">
      <c r="A317" s="100" t="s">
        <v>393</v>
      </c>
      <c r="B317" s="101">
        <v>910</v>
      </c>
      <c r="C317" s="102">
        <v>14</v>
      </c>
      <c r="D317" s="102">
        <v>1</v>
      </c>
      <c r="E317" s="71" t="s">
        <v>394</v>
      </c>
      <c r="F317" s="72" t="s">
        <v>128</v>
      </c>
      <c r="G317" s="74">
        <v>201217.9</v>
      </c>
      <c r="H317" s="74">
        <v>88087.4</v>
      </c>
      <c r="I317" s="75">
        <v>0.43777119232434092</v>
      </c>
    </row>
    <row r="318" spans="1:9" ht="31.5" x14ac:dyDescent="0.25">
      <c r="A318" s="100" t="s">
        <v>395</v>
      </c>
      <c r="B318" s="101">
        <v>910</v>
      </c>
      <c r="C318" s="102">
        <v>14</v>
      </c>
      <c r="D318" s="102">
        <v>1</v>
      </c>
      <c r="E318" s="71" t="s">
        <v>396</v>
      </c>
      <c r="F318" s="72" t="s">
        <v>128</v>
      </c>
      <c r="G318" s="74">
        <v>20373.900000000001</v>
      </c>
      <c r="H318" s="74">
        <v>11831.3</v>
      </c>
      <c r="I318" s="75">
        <v>0.58070865175543207</v>
      </c>
    </row>
    <row r="319" spans="1:9" x14ac:dyDescent="0.25">
      <c r="A319" s="100" t="s">
        <v>323</v>
      </c>
      <c r="B319" s="101">
        <v>910</v>
      </c>
      <c r="C319" s="102">
        <v>14</v>
      </c>
      <c r="D319" s="102">
        <v>1</v>
      </c>
      <c r="E319" s="71" t="s">
        <v>396</v>
      </c>
      <c r="F319" s="72" t="s">
        <v>324</v>
      </c>
      <c r="G319" s="74">
        <v>20373.900000000001</v>
      </c>
      <c r="H319" s="74">
        <v>11831.3</v>
      </c>
      <c r="I319" s="75">
        <v>0.58070865175543207</v>
      </c>
    </row>
    <row r="320" spans="1:9" ht="110.25" x14ac:dyDescent="0.25">
      <c r="A320" s="100" t="s">
        <v>382</v>
      </c>
      <c r="B320" s="101">
        <v>910</v>
      </c>
      <c r="C320" s="102">
        <v>14</v>
      </c>
      <c r="D320" s="102">
        <v>1</v>
      </c>
      <c r="E320" s="71" t="s">
        <v>401</v>
      </c>
      <c r="F320" s="72" t="s">
        <v>128</v>
      </c>
      <c r="G320" s="74">
        <v>180844</v>
      </c>
      <c r="H320" s="74">
        <v>76256.100000000006</v>
      </c>
      <c r="I320" s="75">
        <v>0.42166784632058574</v>
      </c>
    </row>
    <row r="321" spans="1:9" x14ac:dyDescent="0.25">
      <c r="A321" s="100" t="s">
        <v>323</v>
      </c>
      <c r="B321" s="101">
        <v>910</v>
      </c>
      <c r="C321" s="102">
        <v>14</v>
      </c>
      <c r="D321" s="102">
        <v>1</v>
      </c>
      <c r="E321" s="71" t="s">
        <v>401</v>
      </c>
      <c r="F321" s="72" t="s">
        <v>324</v>
      </c>
      <c r="G321" s="74">
        <v>180844</v>
      </c>
      <c r="H321" s="74">
        <v>76256.100000000006</v>
      </c>
      <c r="I321" s="75">
        <v>0.42166784632058574</v>
      </c>
    </row>
    <row r="322" spans="1:9" ht="31.5" x14ac:dyDescent="0.25">
      <c r="A322" s="100" t="s">
        <v>400</v>
      </c>
      <c r="B322" s="101">
        <v>910</v>
      </c>
      <c r="C322" s="102">
        <v>14</v>
      </c>
      <c r="D322" s="102">
        <v>3</v>
      </c>
      <c r="E322" s="71" t="s">
        <v>128</v>
      </c>
      <c r="F322" s="72" t="s">
        <v>128</v>
      </c>
      <c r="G322" s="74">
        <v>17000</v>
      </c>
      <c r="H322" s="74">
        <v>8321.7999999999993</v>
      </c>
      <c r="I322" s="75">
        <v>0.4895176470588235</v>
      </c>
    </row>
    <row r="323" spans="1:9" ht="47.25" x14ac:dyDescent="0.25">
      <c r="A323" s="100" t="s">
        <v>372</v>
      </c>
      <c r="B323" s="101">
        <v>910</v>
      </c>
      <c r="C323" s="102">
        <v>14</v>
      </c>
      <c r="D323" s="102">
        <v>3</v>
      </c>
      <c r="E323" s="71" t="s">
        <v>373</v>
      </c>
      <c r="F323" s="72" t="s">
        <v>128</v>
      </c>
      <c r="G323" s="74">
        <v>17000</v>
      </c>
      <c r="H323" s="74">
        <v>8321.7999999999993</v>
      </c>
      <c r="I323" s="75">
        <v>0.4895176470588235</v>
      </c>
    </row>
    <row r="324" spans="1:9" ht="78.75" x14ac:dyDescent="0.25">
      <c r="A324" s="100" t="s">
        <v>391</v>
      </c>
      <c r="B324" s="101">
        <v>910</v>
      </c>
      <c r="C324" s="102">
        <v>14</v>
      </c>
      <c r="D324" s="102">
        <v>3</v>
      </c>
      <c r="E324" s="71" t="s">
        <v>392</v>
      </c>
      <c r="F324" s="72" t="s">
        <v>128</v>
      </c>
      <c r="G324" s="74">
        <v>17000</v>
      </c>
      <c r="H324" s="74">
        <v>8321.7999999999993</v>
      </c>
      <c r="I324" s="75">
        <v>0.4895176470588235</v>
      </c>
    </row>
    <row r="325" spans="1:9" ht="47.25" x14ac:dyDescent="0.25">
      <c r="A325" s="100" t="s">
        <v>393</v>
      </c>
      <c r="B325" s="101">
        <v>910</v>
      </c>
      <c r="C325" s="102">
        <v>14</v>
      </c>
      <c r="D325" s="102">
        <v>3</v>
      </c>
      <c r="E325" s="71" t="s">
        <v>394</v>
      </c>
      <c r="F325" s="72" t="s">
        <v>128</v>
      </c>
      <c r="G325" s="74">
        <v>17000</v>
      </c>
      <c r="H325" s="74">
        <v>8321.7999999999993</v>
      </c>
      <c r="I325" s="75">
        <v>0.4895176470588235</v>
      </c>
    </row>
    <row r="326" spans="1:9" ht="63" x14ac:dyDescent="0.25">
      <c r="A326" s="100" t="s">
        <v>398</v>
      </c>
      <c r="B326" s="101">
        <v>910</v>
      </c>
      <c r="C326" s="102">
        <v>14</v>
      </c>
      <c r="D326" s="102">
        <v>3</v>
      </c>
      <c r="E326" s="71" t="s">
        <v>399</v>
      </c>
      <c r="F326" s="72" t="s">
        <v>128</v>
      </c>
      <c r="G326" s="74">
        <v>17000</v>
      </c>
      <c r="H326" s="74">
        <v>8321.7999999999993</v>
      </c>
      <c r="I326" s="75">
        <v>0.4895176470588235</v>
      </c>
    </row>
    <row r="327" spans="1:9" x14ac:dyDescent="0.25">
      <c r="A327" s="100" t="s">
        <v>323</v>
      </c>
      <c r="B327" s="101">
        <v>910</v>
      </c>
      <c r="C327" s="102">
        <v>14</v>
      </c>
      <c r="D327" s="102">
        <v>3</v>
      </c>
      <c r="E327" s="71" t="s">
        <v>399</v>
      </c>
      <c r="F327" s="72" t="s">
        <v>324</v>
      </c>
      <c r="G327" s="74">
        <v>17000</v>
      </c>
      <c r="H327" s="74">
        <v>8321.7999999999993</v>
      </c>
      <c r="I327" s="75">
        <v>0.4895176470588235</v>
      </c>
    </row>
    <row r="328" spans="1:9" ht="31.5" x14ac:dyDescent="0.25">
      <c r="A328" s="97" t="s">
        <v>717</v>
      </c>
      <c r="B328" s="98">
        <v>913</v>
      </c>
      <c r="C328" s="99">
        <v>0</v>
      </c>
      <c r="D328" s="99">
        <v>0</v>
      </c>
      <c r="E328" s="65" t="s">
        <v>128</v>
      </c>
      <c r="F328" s="66" t="s">
        <v>128</v>
      </c>
      <c r="G328" s="68">
        <v>77176.600000000006</v>
      </c>
      <c r="H328" s="68">
        <v>35423.5</v>
      </c>
      <c r="I328" s="69">
        <v>0.4589927516889834</v>
      </c>
    </row>
    <row r="329" spans="1:9" x14ac:dyDescent="0.25">
      <c r="A329" s="100" t="s">
        <v>699</v>
      </c>
      <c r="B329" s="101">
        <v>913</v>
      </c>
      <c r="C329" s="102">
        <v>1</v>
      </c>
      <c r="D329" s="102">
        <v>0</v>
      </c>
      <c r="E329" s="71" t="s">
        <v>128</v>
      </c>
      <c r="F329" s="72" t="s">
        <v>128</v>
      </c>
      <c r="G329" s="74">
        <v>70158.7</v>
      </c>
      <c r="H329" s="74">
        <v>32191.5</v>
      </c>
      <c r="I329" s="75">
        <v>0.45883831941013731</v>
      </c>
    </row>
    <row r="330" spans="1:9" x14ac:dyDescent="0.25">
      <c r="A330" s="100" t="s">
        <v>301</v>
      </c>
      <c r="B330" s="101">
        <v>913</v>
      </c>
      <c r="C330" s="102">
        <v>1</v>
      </c>
      <c r="D330" s="102">
        <v>13</v>
      </c>
      <c r="E330" s="71" t="s">
        <v>128</v>
      </c>
      <c r="F330" s="72" t="s">
        <v>128</v>
      </c>
      <c r="G330" s="74">
        <v>70158.7</v>
      </c>
      <c r="H330" s="74">
        <v>32191.5</v>
      </c>
      <c r="I330" s="75">
        <v>0.45883831941013731</v>
      </c>
    </row>
    <row r="331" spans="1:9" ht="47.25" x14ac:dyDescent="0.25">
      <c r="A331" s="100" t="s">
        <v>402</v>
      </c>
      <c r="B331" s="101">
        <v>913</v>
      </c>
      <c r="C331" s="102">
        <v>1</v>
      </c>
      <c r="D331" s="102">
        <v>13</v>
      </c>
      <c r="E331" s="71" t="s">
        <v>403</v>
      </c>
      <c r="F331" s="72" t="s">
        <v>128</v>
      </c>
      <c r="G331" s="74">
        <v>70158.7</v>
      </c>
      <c r="H331" s="74">
        <v>32191.5</v>
      </c>
      <c r="I331" s="75">
        <v>0.45883831941013731</v>
      </c>
    </row>
    <row r="332" spans="1:9" ht="63" x14ac:dyDescent="0.25">
      <c r="A332" s="100" t="s">
        <v>404</v>
      </c>
      <c r="B332" s="101">
        <v>913</v>
      </c>
      <c r="C332" s="102">
        <v>1</v>
      </c>
      <c r="D332" s="102">
        <v>13</v>
      </c>
      <c r="E332" s="71" t="s">
        <v>405</v>
      </c>
      <c r="F332" s="72" t="s">
        <v>128</v>
      </c>
      <c r="G332" s="74">
        <v>1228.2</v>
      </c>
      <c r="H332" s="74">
        <v>226.1</v>
      </c>
      <c r="I332" s="75">
        <v>0.18409053900016284</v>
      </c>
    </row>
    <row r="333" spans="1:9" ht="47.25" x14ac:dyDescent="0.25">
      <c r="A333" s="100" t="s">
        <v>406</v>
      </c>
      <c r="B333" s="101">
        <v>913</v>
      </c>
      <c r="C333" s="102">
        <v>1</v>
      </c>
      <c r="D333" s="102">
        <v>13</v>
      </c>
      <c r="E333" s="71" t="s">
        <v>407</v>
      </c>
      <c r="F333" s="72" t="s">
        <v>128</v>
      </c>
      <c r="G333" s="74">
        <v>1228.2</v>
      </c>
      <c r="H333" s="74">
        <v>226.1</v>
      </c>
      <c r="I333" s="75">
        <v>0.18409053900016284</v>
      </c>
    </row>
    <row r="334" spans="1:9" ht="31.5" x14ac:dyDescent="0.25">
      <c r="A334" s="100" t="s">
        <v>408</v>
      </c>
      <c r="B334" s="101">
        <v>913</v>
      </c>
      <c r="C334" s="102">
        <v>1</v>
      </c>
      <c r="D334" s="102">
        <v>13</v>
      </c>
      <c r="E334" s="71" t="s">
        <v>409</v>
      </c>
      <c r="F334" s="72" t="s">
        <v>128</v>
      </c>
      <c r="G334" s="74">
        <v>260</v>
      </c>
      <c r="H334" s="74">
        <v>0</v>
      </c>
      <c r="I334" s="75">
        <v>0</v>
      </c>
    </row>
    <row r="335" spans="1:9" ht="31.5" x14ac:dyDescent="0.25">
      <c r="A335" s="100" t="s">
        <v>135</v>
      </c>
      <c r="B335" s="101">
        <v>913</v>
      </c>
      <c r="C335" s="102">
        <v>1</v>
      </c>
      <c r="D335" s="102">
        <v>13</v>
      </c>
      <c r="E335" s="71" t="s">
        <v>409</v>
      </c>
      <c r="F335" s="72" t="s">
        <v>136</v>
      </c>
      <c r="G335" s="74">
        <v>260</v>
      </c>
      <c r="H335" s="74">
        <v>0</v>
      </c>
      <c r="I335" s="75">
        <v>0</v>
      </c>
    </row>
    <row r="336" spans="1:9" ht="31.5" x14ac:dyDescent="0.25">
      <c r="A336" s="100" t="s">
        <v>410</v>
      </c>
      <c r="B336" s="101">
        <v>913</v>
      </c>
      <c r="C336" s="102">
        <v>1</v>
      </c>
      <c r="D336" s="102">
        <v>13</v>
      </c>
      <c r="E336" s="71" t="s">
        <v>411</v>
      </c>
      <c r="F336" s="72" t="s">
        <v>128</v>
      </c>
      <c r="G336" s="74">
        <v>240</v>
      </c>
      <c r="H336" s="74">
        <v>5</v>
      </c>
      <c r="I336" s="75">
        <v>2.0833333333333332E-2</v>
      </c>
    </row>
    <row r="337" spans="1:9" ht="31.5" x14ac:dyDescent="0.25">
      <c r="A337" s="100" t="s">
        <v>135</v>
      </c>
      <c r="B337" s="101">
        <v>913</v>
      </c>
      <c r="C337" s="102">
        <v>1</v>
      </c>
      <c r="D337" s="102">
        <v>13</v>
      </c>
      <c r="E337" s="71" t="s">
        <v>411</v>
      </c>
      <c r="F337" s="72" t="s">
        <v>136</v>
      </c>
      <c r="G337" s="74">
        <v>240</v>
      </c>
      <c r="H337" s="74">
        <v>5</v>
      </c>
      <c r="I337" s="75">
        <v>2.0833333333333332E-2</v>
      </c>
    </row>
    <row r="338" spans="1:9" ht="63" x14ac:dyDescent="0.25">
      <c r="A338" s="100" t="s">
        <v>412</v>
      </c>
      <c r="B338" s="101">
        <v>913</v>
      </c>
      <c r="C338" s="102">
        <v>1</v>
      </c>
      <c r="D338" s="102">
        <v>13</v>
      </c>
      <c r="E338" s="71" t="s">
        <v>413</v>
      </c>
      <c r="F338" s="72" t="s">
        <v>128</v>
      </c>
      <c r="G338" s="74">
        <v>100</v>
      </c>
      <c r="H338" s="74">
        <v>0</v>
      </c>
      <c r="I338" s="75">
        <v>0</v>
      </c>
    </row>
    <row r="339" spans="1:9" ht="31.5" x14ac:dyDescent="0.25">
      <c r="A339" s="100" t="s">
        <v>135</v>
      </c>
      <c r="B339" s="101">
        <v>913</v>
      </c>
      <c r="C339" s="102">
        <v>1</v>
      </c>
      <c r="D339" s="102">
        <v>13</v>
      </c>
      <c r="E339" s="71" t="s">
        <v>413</v>
      </c>
      <c r="F339" s="72" t="s">
        <v>136</v>
      </c>
      <c r="G339" s="74">
        <v>100</v>
      </c>
      <c r="H339" s="74">
        <v>0</v>
      </c>
      <c r="I339" s="75">
        <v>0</v>
      </c>
    </row>
    <row r="340" spans="1:9" x14ac:dyDescent="0.25">
      <c r="A340" s="100" t="s">
        <v>415</v>
      </c>
      <c r="B340" s="101">
        <v>913</v>
      </c>
      <c r="C340" s="102">
        <v>1</v>
      </c>
      <c r="D340" s="102">
        <v>13</v>
      </c>
      <c r="E340" s="71" t="s">
        <v>416</v>
      </c>
      <c r="F340" s="72" t="s">
        <v>128</v>
      </c>
      <c r="G340" s="74">
        <v>520.20000000000005</v>
      </c>
      <c r="H340" s="74">
        <v>221.1</v>
      </c>
      <c r="I340" s="75">
        <v>0.42502883506343708</v>
      </c>
    </row>
    <row r="341" spans="1:9" ht="31.5" x14ac:dyDescent="0.25">
      <c r="A341" s="100" t="s">
        <v>135</v>
      </c>
      <c r="B341" s="101">
        <v>913</v>
      </c>
      <c r="C341" s="102">
        <v>1</v>
      </c>
      <c r="D341" s="102">
        <v>13</v>
      </c>
      <c r="E341" s="71" t="s">
        <v>416</v>
      </c>
      <c r="F341" s="72" t="s">
        <v>136</v>
      </c>
      <c r="G341" s="74">
        <v>400.2</v>
      </c>
      <c r="H341" s="74">
        <v>188.7</v>
      </c>
      <c r="I341" s="75">
        <v>0.4715142428785607</v>
      </c>
    </row>
    <row r="342" spans="1:9" x14ac:dyDescent="0.25">
      <c r="A342" s="100" t="s">
        <v>145</v>
      </c>
      <c r="B342" s="101">
        <v>913</v>
      </c>
      <c r="C342" s="102">
        <v>1</v>
      </c>
      <c r="D342" s="102">
        <v>13</v>
      </c>
      <c r="E342" s="71" t="s">
        <v>416</v>
      </c>
      <c r="F342" s="72" t="s">
        <v>146</v>
      </c>
      <c r="G342" s="74">
        <v>120</v>
      </c>
      <c r="H342" s="74">
        <v>32.4</v>
      </c>
      <c r="I342" s="75">
        <v>0.26999999999999996</v>
      </c>
    </row>
    <row r="343" spans="1:9" x14ac:dyDescent="0.25">
      <c r="A343" s="100" t="s">
        <v>420</v>
      </c>
      <c r="B343" s="101">
        <v>913</v>
      </c>
      <c r="C343" s="102">
        <v>1</v>
      </c>
      <c r="D343" s="102">
        <v>13</v>
      </c>
      <c r="E343" s="71" t="s">
        <v>421</v>
      </c>
      <c r="F343" s="72" t="s">
        <v>128</v>
      </c>
      <c r="G343" s="74">
        <v>108</v>
      </c>
      <c r="H343" s="74">
        <v>0</v>
      </c>
      <c r="I343" s="75">
        <v>0</v>
      </c>
    </row>
    <row r="344" spans="1:9" ht="31.5" x14ac:dyDescent="0.25">
      <c r="A344" s="100" t="s">
        <v>135</v>
      </c>
      <c r="B344" s="101">
        <v>913</v>
      </c>
      <c r="C344" s="102">
        <v>1</v>
      </c>
      <c r="D344" s="102">
        <v>13</v>
      </c>
      <c r="E344" s="71" t="s">
        <v>421</v>
      </c>
      <c r="F344" s="72" t="s">
        <v>136</v>
      </c>
      <c r="G344" s="74">
        <v>108</v>
      </c>
      <c r="H344" s="74">
        <v>0</v>
      </c>
      <c r="I344" s="75">
        <v>0</v>
      </c>
    </row>
    <row r="345" spans="1:9" ht="78.75" x14ac:dyDescent="0.25">
      <c r="A345" s="100" t="s">
        <v>422</v>
      </c>
      <c r="B345" s="101">
        <v>913</v>
      </c>
      <c r="C345" s="102">
        <v>1</v>
      </c>
      <c r="D345" s="102">
        <v>13</v>
      </c>
      <c r="E345" s="71" t="s">
        <v>423</v>
      </c>
      <c r="F345" s="72" t="s">
        <v>128</v>
      </c>
      <c r="G345" s="74">
        <v>59733.5</v>
      </c>
      <c r="H345" s="74">
        <v>28212.3</v>
      </c>
      <c r="I345" s="75">
        <v>0.47230281165510141</v>
      </c>
    </row>
    <row r="346" spans="1:9" ht="78.75" x14ac:dyDescent="0.25">
      <c r="A346" s="100" t="s">
        <v>424</v>
      </c>
      <c r="B346" s="101">
        <v>913</v>
      </c>
      <c r="C346" s="102">
        <v>1</v>
      </c>
      <c r="D346" s="102">
        <v>13</v>
      </c>
      <c r="E346" s="71" t="s">
        <v>425</v>
      </c>
      <c r="F346" s="72" t="s">
        <v>128</v>
      </c>
      <c r="G346" s="74">
        <v>59733.5</v>
      </c>
      <c r="H346" s="74">
        <v>28212.3</v>
      </c>
      <c r="I346" s="75">
        <v>0.47230281165510141</v>
      </c>
    </row>
    <row r="347" spans="1:9" ht="31.5" x14ac:dyDescent="0.25">
      <c r="A347" s="100" t="s">
        <v>426</v>
      </c>
      <c r="B347" s="101">
        <v>913</v>
      </c>
      <c r="C347" s="102">
        <v>1</v>
      </c>
      <c r="D347" s="102">
        <v>13</v>
      </c>
      <c r="E347" s="71" t="s">
        <v>427</v>
      </c>
      <c r="F347" s="72" t="s">
        <v>128</v>
      </c>
      <c r="G347" s="74">
        <v>59733.5</v>
      </c>
      <c r="H347" s="74">
        <v>28212.3</v>
      </c>
      <c r="I347" s="75">
        <v>0.47230281165510141</v>
      </c>
    </row>
    <row r="348" spans="1:9" ht="47.25" x14ac:dyDescent="0.25">
      <c r="A348" s="100" t="s">
        <v>428</v>
      </c>
      <c r="B348" s="101">
        <v>913</v>
      </c>
      <c r="C348" s="102">
        <v>1</v>
      </c>
      <c r="D348" s="102">
        <v>13</v>
      </c>
      <c r="E348" s="71" t="s">
        <v>427</v>
      </c>
      <c r="F348" s="72" t="s">
        <v>429</v>
      </c>
      <c r="G348" s="74">
        <v>59733.5</v>
      </c>
      <c r="H348" s="74">
        <v>28212.3</v>
      </c>
      <c r="I348" s="75">
        <v>0.47230281165510141</v>
      </c>
    </row>
    <row r="349" spans="1:9" ht="63" x14ac:dyDescent="0.25">
      <c r="A349" s="100" t="s">
        <v>434</v>
      </c>
      <c r="B349" s="101">
        <v>913</v>
      </c>
      <c r="C349" s="102">
        <v>1</v>
      </c>
      <c r="D349" s="102">
        <v>13</v>
      </c>
      <c r="E349" s="71" t="s">
        <v>435</v>
      </c>
      <c r="F349" s="72" t="s">
        <v>128</v>
      </c>
      <c r="G349" s="74">
        <v>9197</v>
      </c>
      <c r="H349" s="74">
        <v>3753.1</v>
      </c>
      <c r="I349" s="75">
        <v>0.40807872132217027</v>
      </c>
    </row>
    <row r="350" spans="1:9" ht="31.5" x14ac:dyDescent="0.25">
      <c r="A350" s="100" t="s">
        <v>436</v>
      </c>
      <c r="B350" s="101">
        <v>913</v>
      </c>
      <c r="C350" s="102">
        <v>1</v>
      </c>
      <c r="D350" s="102">
        <v>13</v>
      </c>
      <c r="E350" s="71" t="s">
        <v>437</v>
      </c>
      <c r="F350" s="72" t="s">
        <v>128</v>
      </c>
      <c r="G350" s="74">
        <v>9197</v>
      </c>
      <c r="H350" s="74">
        <v>3753.1</v>
      </c>
      <c r="I350" s="75">
        <v>0.40807872132217027</v>
      </c>
    </row>
    <row r="351" spans="1:9" ht="31.5" x14ac:dyDescent="0.25">
      <c r="A351" s="100" t="s">
        <v>215</v>
      </c>
      <c r="B351" s="101">
        <v>913</v>
      </c>
      <c r="C351" s="102">
        <v>1</v>
      </c>
      <c r="D351" s="102">
        <v>13</v>
      </c>
      <c r="E351" s="71" t="s">
        <v>439</v>
      </c>
      <c r="F351" s="72" t="s">
        <v>128</v>
      </c>
      <c r="G351" s="74">
        <v>9197</v>
      </c>
      <c r="H351" s="74">
        <v>3753.1</v>
      </c>
      <c r="I351" s="75">
        <v>0.40807872132217027</v>
      </c>
    </row>
    <row r="352" spans="1:9" ht="94.5" x14ac:dyDescent="0.25">
      <c r="A352" s="100" t="s">
        <v>149</v>
      </c>
      <c r="B352" s="101">
        <v>913</v>
      </c>
      <c r="C352" s="102">
        <v>1</v>
      </c>
      <c r="D352" s="102">
        <v>13</v>
      </c>
      <c r="E352" s="71" t="s">
        <v>439</v>
      </c>
      <c r="F352" s="72" t="s">
        <v>150</v>
      </c>
      <c r="G352" s="74">
        <v>9056.7000000000007</v>
      </c>
      <c r="H352" s="74">
        <v>3673.9</v>
      </c>
      <c r="I352" s="75">
        <v>0.4056554815771749</v>
      </c>
    </row>
    <row r="353" spans="1:9" ht="31.5" x14ac:dyDescent="0.25">
      <c r="A353" s="100" t="s">
        <v>135</v>
      </c>
      <c r="B353" s="101">
        <v>913</v>
      </c>
      <c r="C353" s="102">
        <v>1</v>
      </c>
      <c r="D353" s="102">
        <v>13</v>
      </c>
      <c r="E353" s="71" t="s">
        <v>439</v>
      </c>
      <c r="F353" s="72" t="s">
        <v>136</v>
      </c>
      <c r="G353" s="74">
        <v>140.30000000000001</v>
      </c>
      <c r="H353" s="74">
        <v>79.2</v>
      </c>
      <c r="I353" s="75">
        <v>0.56450463292943687</v>
      </c>
    </row>
    <row r="354" spans="1:9" x14ac:dyDescent="0.25">
      <c r="A354" s="100" t="s">
        <v>702</v>
      </c>
      <c r="B354" s="101">
        <v>913</v>
      </c>
      <c r="C354" s="102">
        <v>4</v>
      </c>
      <c r="D354" s="102">
        <v>0</v>
      </c>
      <c r="E354" s="71" t="s">
        <v>128</v>
      </c>
      <c r="F354" s="72" t="s">
        <v>128</v>
      </c>
      <c r="G354" s="74">
        <v>300</v>
      </c>
      <c r="H354" s="74">
        <v>60.4</v>
      </c>
      <c r="I354" s="75">
        <v>0.20133333333333334</v>
      </c>
    </row>
    <row r="355" spans="1:9" ht="31.5" x14ac:dyDescent="0.25">
      <c r="A355" s="100" t="s">
        <v>414</v>
      </c>
      <c r="B355" s="101">
        <v>913</v>
      </c>
      <c r="C355" s="102">
        <v>4</v>
      </c>
      <c r="D355" s="102">
        <v>12</v>
      </c>
      <c r="E355" s="71" t="s">
        <v>128</v>
      </c>
      <c r="F355" s="72" t="s">
        <v>128</v>
      </c>
      <c r="G355" s="74">
        <v>300</v>
      </c>
      <c r="H355" s="74">
        <v>60.4</v>
      </c>
      <c r="I355" s="75">
        <v>0.20133333333333334</v>
      </c>
    </row>
    <row r="356" spans="1:9" ht="47.25" x14ac:dyDescent="0.25">
      <c r="A356" s="100" t="s">
        <v>402</v>
      </c>
      <c r="B356" s="101">
        <v>913</v>
      </c>
      <c r="C356" s="102">
        <v>4</v>
      </c>
      <c r="D356" s="102">
        <v>12</v>
      </c>
      <c r="E356" s="71" t="s">
        <v>403</v>
      </c>
      <c r="F356" s="72" t="s">
        <v>128</v>
      </c>
      <c r="G356" s="74">
        <v>300</v>
      </c>
      <c r="H356" s="74">
        <v>60.4</v>
      </c>
      <c r="I356" s="75">
        <v>0.20133333333333334</v>
      </c>
    </row>
    <row r="357" spans="1:9" ht="63" x14ac:dyDescent="0.25">
      <c r="A357" s="100" t="s">
        <v>404</v>
      </c>
      <c r="B357" s="101">
        <v>913</v>
      </c>
      <c r="C357" s="102">
        <v>4</v>
      </c>
      <c r="D357" s="102">
        <v>12</v>
      </c>
      <c r="E357" s="71" t="s">
        <v>405</v>
      </c>
      <c r="F357" s="72" t="s">
        <v>128</v>
      </c>
      <c r="G357" s="74">
        <v>300</v>
      </c>
      <c r="H357" s="74">
        <v>60.4</v>
      </c>
      <c r="I357" s="75">
        <v>0.20133333333333334</v>
      </c>
    </row>
    <row r="358" spans="1:9" ht="47.25" x14ac:dyDescent="0.25">
      <c r="A358" s="100" t="s">
        <v>406</v>
      </c>
      <c r="B358" s="101">
        <v>913</v>
      </c>
      <c r="C358" s="102">
        <v>4</v>
      </c>
      <c r="D358" s="102">
        <v>12</v>
      </c>
      <c r="E358" s="71" t="s">
        <v>407</v>
      </c>
      <c r="F358" s="72" t="s">
        <v>128</v>
      </c>
      <c r="G358" s="74">
        <v>300</v>
      </c>
      <c r="H358" s="74">
        <v>60.4</v>
      </c>
      <c r="I358" s="75">
        <v>0.20133333333333334</v>
      </c>
    </row>
    <row r="359" spans="1:9" ht="63" x14ac:dyDescent="0.25">
      <c r="A359" s="100" t="s">
        <v>412</v>
      </c>
      <c r="B359" s="101">
        <v>913</v>
      </c>
      <c r="C359" s="102">
        <v>4</v>
      </c>
      <c r="D359" s="102">
        <v>12</v>
      </c>
      <c r="E359" s="71" t="s">
        <v>413</v>
      </c>
      <c r="F359" s="72" t="s">
        <v>128</v>
      </c>
      <c r="G359" s="74">
        <v>300</v>
      </c>
      <c r="H359" s="74">
        <v>60.4</v>
      </c>
      <c r="I359" s="75">
        <v>0.20133333333333334</v>
      </c>
    </row>
    <row r="360" spans="1:9" ht="31.5" x14ac:dyDescent="0.25">
      <c r="A360" s="100" t="s">
        <v>135</v>
      </c>
      <c r="B360" s="101">
        <v>913</v>
      </c>
      <c r="C360" s="102">
        <v>4</v>
      </c>
      <c r="D360" s="102">
        <v>12</v>
      </c>
      <c r="E360" s="71" t="s">
        <v>413</v>
      </c>
      <c r="F360" s="72" t="s">
        <v>136</v>
      </c>
      <c r="G360" s="74">
        <v>300</v>
      </c>
      <c r="H360" s="74">
        <v>60.4</v>
      </c>
      <c r="I360" s="75">
        <v>0.20133333333333334</v>
      </c>
    </row>
    <row r="361" spans="1:9" ht="22.5" customHeight="1" x14ac:dyDescent="0.25">
      <c r="A361" s="100" t="s">
        <v>703</v>
      </c>
      <c r="B361" s="101">
        <v>913</v>
      </c>
      <c r="C361" s="102">
        <v>5</v>
      </c>
      <c r="D361" s="102">
        <v>0</v>
      </c>
      <c r="E361" s="71" t="s">
        <v>128</v>
      </c>
      <c r="F361" s="72" t="s">
        <v>128</v>
      </c>
      <c r="G361" s="74">
        <v>84.9</v>
      </c>
      <c r="H361" s="74">
        <v>6.5</v>
      </c>
      <c r="I361" s="75">
        <v>7.6560659599528846E-2</v>
      </c>
    </row>
    <row r="362" spans="1:9" x14ac:dyDescent="0.25">
      <c r="A362" s="100" t="s">
        <v>419</v>
      </c>
      <c r="B362" s="101">
        <v>913</v>
      </c>
      <c r="C362" s="102">
        <v>5</v>
      </c>
      <c r="D362" s="102">
        <v>1</v>
      </c>
      <c r="E362" s="71" t="s">
        <v>128</v>
      </c>
      <c r="F362" s="72" t="s">
        <v>128</v>
      </c>
      <c r="G362" s="74">
        <v>84.9</v>
      </c>
      <c r="H362" s="74">
        <v>6.5</v>
      </c>
      <c r="I362" s="75">
        <v>7.6560659599528846E-2</v>
      </c>
    </row>
    <row r="363" spans="1:9" ht="47.25" x14ac:dyDescent="0.25">
      <c r="A363" s="100" t="s">
        <v>402</v>
      </c>
      <c r="B363" s="101">
        <v>913</v>
      </c>
      <c r="C363" s="102">
        <v>5</v>
      </c>
      <c r="D363" s="102">
        <v>1</v>
      </c>
      <c r="E363" s="71" t="s">
        <v>403</v>
      </c>
      <c r="F363" s="72" t="s">
        <v>128</v>
      </c>
      <c r="G363" s="74">
        <v>84.9</v>
      </c>
      <c r="H363" s="74">
        <v>6.5</v>
      </c>
      <c r="I363" s="75">
        <v>7.6560659599528846E-2</v>
      </c>
    </row>
    <row r="364" spans="1:9" ht="63" x14ac:dyDescent="0.25">
      <c r="A364" s="100" t="s">
        <v>404</v>
      </c>
      <c r="B364" s="101">
        <v>913</v>
      </c>
      <c r="C364" s="102">
        <v>5</v>
      </c>
      <c r="D364" s="102">
        <v>1</v>
      </c>
      <c r="E364" s="71" t="s">
        <v>405</v>
      </c>
      <c r="F364" s="72" t="s">
        <v>128</v>
      </c>
      <c r="G364" s="74">
        <v>84.9</v>
      </c>
      <c r="H364" s="74">
        <v>6.5</v>
      </c>
      <c r="I364" s="75">
        <v>7.6560659599528846E-2</v>
      </c>
    </row>
    <row r="365" spans="1:9" ht="47.25" x14ac:dyDescent="0.25">
      <c r="A365" s="100" t="s">
        <v>406</v>
      </c>
      <c r="B365" s="101">
        <v>913</v>
      </c>
      <c r="C365" s="102">
        <v>5</v>
      </c>
      <c r="D365" s="102">
        <v>1</v>
      </c>
      <c r="E365" s="71" t="s">
        <v>407</v>
      </c>
      <c r="F365" s="72" t="s">
        <v>128</v>
      </c>
      <c r="G365" s="74">
        <v>84.9</v>
      </c>
      <c r="H365" s="74">
        <v>6.5</v>
      </c>
      <c r="I365" s="75">
        <v>7.6560659599528846E-2</v>
      </c>
    </row>
    <row r="366" spans="1:9" ht="31.5" x14ac:dyDescent="0.25">
      <c r="A366" s="100" t="s">
        <v>417</v>
      </c>
      <c r="B366" s="101">
        <v>913</v>
      </c>
      <c r="C366" s="102">
        <v>5</v>
      </c>
      <c r="D366" s="102">
        <v>1</v>
      </c>
      <c r="E366" s="71" t="s">
        <v>418</v>
      </c>
      <c r="F366" s="72" t="s">
        <v>128</v>
      </c>
      <c r="G366" s="74">
        <v>84.9</v>
      </c>
      <c r="H366" s="74">
        <v>6.5</v>
      </c>
      <c r="I366" s="75">
        <v>7.6560659599528846E-2</v>
      </c>
    </row>
    <row r="367" spans="1:9" ht="31.5" x14ac:dyDescent="0.25">
      <c r="A367" s="100" t="s">
        <v>135</v>
      </c>
      <c r="B367" s="101">
        <v>913</v>
      </c>
      <c r="C367" s="102">
        <v>5</v>
      </c>
      <c r="D367" s="102">
        <v>1</v>
      </c>
      <c r="E367" s="71" t="s">
        <v>418</v>
      </c>
      <c r="F367" s="72" t="s">
        <v>136</v>
      </c>
      <c r="G367" s="74">
        <v>84.9</v>
      </c>
      <c r="H367" s="74">
        <v>6.5</v>
      </c>
      <c r="I367" s="75">
        <v>7.6560659599528846E-2</v>
      </c>
    </row>
    <row r="368" spans="1:9" x14ac:dyDescent="0.25">
      <c r="A368" s="100" t="s">
        <v>705</v>
      </c>
      <c r="B368" s="101">
        <v>913</v>
      </c>
      <c r="C368" s="102">
        <v>7</v>
      </c>
      <c r="D368" s="102">
        <v>0</v>
      </c>
      <c r="E368" s="71" t="s">
        <v>128</v>
      </c>
      <c r="F368" s="72" t="s">
        <v>128</v>
      </c>
      <c r="G368" s="74">
        <v>15.5</v>
      </c>
      <c r="H368" s="74">
        <v>15.5</v>
      </c>
      <c r="I368" s="75">
        <v>1</v>
      </c>
    </row>
    <row r="369" spans="1:9" ht="31.5" x14ac:dyDescent="0.25">
      <c r="A369" s="100" t="s">
        <v>142</v>
      </c>
      <c r="B369" s="101">
        <v>913</v>
      </c>
      <c r="C369" s="102">
        <v>7</v>
      </c>
      <c r="D369" s="102">
        <v>5</v>
      </c>
      <c r="E369" s="71" t="s">
        <v>128</v>
      </c>
      <c r="F369" s="72" t="s">
        <v>128</v>
      </c>
      <c r="G369" s="74">
        <v>15.5</v>
      </c>
      <c r="H369" s="74">
        <v>15.5</v>
      </c>
      <c r="I369" s="75">
        <v>1</v>
      </c>
    </row>
    <row r="370" spans="1:9" ht="47.25" x14ac:dyDescent="0.25">
      <c r="A370" s="100" t="s">
        <v>402</v>
      </c>
      <c r="B370" s="101">
        <v>913</v>
      </c>
      <c r="C370" s="102">
        <v>7</v>
      </c>
      <c r="D370" s="102">
        <v>5</v>
      </c>
      <c r="E370" s="71" t="s">
        <v>403</v>
      </c>
      <c r="F370" s="72" t="s">
        <v>128</v>
      </c>
      <c r="G370" s="74">
        <v>15.5</v>
      </c>
      <c r="H370" s="74">
        <v>15.5</v>
      </c>
      <c r="I370" s="75">
        <v>1</v>
      </c>
    </row>
    <row r="371" spans="1:9" ht="63" x14ac:dyDescent="0.25">
      <c r="A371" s="100" t="s">
        <v>434</v>
      </c>
      <c r="B371" s="101">
        <v>913</v>
      </c>
      <c r="C371" s="102">
        <v>7</v>
      </c>
      <c r="D371" s="102">
        <v>5</v>
      </c>
      <c r="E371" s="71" t="s">
        <v>435</v>
      </c>
      <c r="F371" s="72" t="s">
        <v>128</v>
      </c>
      <c r="G371" s="74">
        <v>15.5</v>
      </c>
      <c r="H371" s="74">
        <v>15.5</v>
      </c>
      <c r="I371" s="75">
        <v>1</v>
      </c>
    </row>
    <row r="372" spans="1:9" ht="31.5" x14ac:dyDescent="0.25">
      <c r="A372" s="100" t="s">
        <v>436</v>
      </c>
      <c r="B372" s="101">
        <v>913</v>
      </c>
      <c r="C372" s="102">
        <v>7</v>
      </c>
      <c r="D372" s="102">
        <v>5</v>
      </c>
      <c r="E372" s="71" t="s">
        <v>437</v>
      </c>
      <c r="F372" s="72" t="s">
        <v>128</v>
      </c>
      <c r="G372" s="74">
        <v>15.5</v>
      </c>
      <c r="H372" s="74">
        <v>15.5</v>
      </c>
      <c r="I372" s="75">
        <v>1</v>
      </c>
    </row>
    <row r="373" spans="1:9" ht="31.5" x14ac:dyDescent="0.25">
      <c r="A373" s="100" t="s">
        <v>140</v>
      </c>
      <c r="B373" s="101">
        <v>913</v>
      </c>
      <c r="C373" s="102">
        <v>7</v>
      </c>
      <c r="D373" s="102">
        <v>5</v>
      </c>
      <c r="E373" s="71" t="s">
        <v>438</v>
      </c>
      <c r="F373" s="72" t="s">
        <v>128</v>
      </c>
      <c r="G373" s="74">
        <v>15.5</v>
      </c>
      <c r="H373" s="74">
        <v>15.5</v>
      </c>
      <c r="I373" s="75">
        <v>1</v>
      </c>
    </row>
    <row r="374" spans="1:9" ht="31.5" x14ac:dyDescent="0.25">
      <c r="A374" s="100" t="s">
        <v>135</v>
      </c>
      <c r="B374" s="101">
        <v>913</v>
      </c>
      <c r="C374" s="102">
        <v>7</v>
      </c>
      <c r="D374" s="102">
        <v>5</v>
      </c>
      <c r="E374" s="71" t="s">
        <v>438</v>
      </c>
      <c r="F374" s="72" t="s">
        <v>136</v>
      </c>
      <c r="G374" s="74">
        <v>15.5</v>
      </c>
      <c r="H374" s="74">
        <v>15.5</v>
      </c>
      <c r="I374" s="75">
        <v>1</v>
      </c>
    </row>
    <row r="375" spans="1:9" x14ac:dyDescent="0.25">
      <c r="A375" s="100" t="s">
        <v>710</v>
      </c>
      <c r="B375" s="101">
        <v>913</v>
      </c>
      <c r="C375" s="102">
        <v>12</v>
      </c>
      <c r="D375" s="102">
        <v>0</v>
      </c>
      <c r="E375" s="71" t="s">
        <v>128</v>
      </c>
      <c r="F375" s="72" t="s">
        <v>128</v>
      </c>
      <c r="G375" s="74">
        <v>6617.5</v>
      </c>
      <c r="H375" s="74">
        <v>3149.6</v>
      </c>
      <c r="I375" s="75">
        <v>0.47595013222516053</v>
      </c>
    </row>
    <row r="376" spans="1:9" x14ac:dyDescent="0.25">
      <c r="A376" s="100" t="s">
        <v>433</v>
      </c>
      <c r="B376" s="101">
        <v>913</v>
      </c>
      <c r="C376" s="102">
        <v>12</v>
      </c>
      <c r="D376" s="102">
        <v>2</v>
      </c>
      <c r="E376" s="71" t="s">
        <v>128</v>
      </c>
      <c r="F376" s="72" t="s">
        <v>128</v>
      </c>
      <c r="G376" s="74">
        <v>6617.5</v>
      </c>
      <c r="H376" s="74">
        <v>3149.6</v>
      </c>
      <c r="I376" s="75">
        <v>0.47595013222516053</v>
      </c>
    </row>
    <row r="377" spans="1:9" ht="47.25" x14ac:dyDescent="0.25">
      <c r="A377" s="100" t="s">
        <v>402</v>
      </c>
      <c r="B377" s="101">
        <v>913</v>
      </c>
      <c r="C377" s="102">
        <v>12</v>
      </c>
      <c r="D377" s="102">
        <v>2</v>
      </c>
      <c r="E377" s="71" t="s">
        <v>403</v>
      </c>
      <c r="F377" s="72" t="s">
        <v>128</v>
      </c>
      <c r="G377" s="74">
        <v>6617.5</v>
      </c>
      <c r="H377" s="74">
        <v>3149.6</v>
      </c>
      <c r="I377" s="75">
        <v>0.47595013222516053</v>
      </c>
    </row>
    <row r="378" spans="1:9" ht="78.75" x14ac:dyDescent="0.25">
      <c r="A378" s="100" t="s">
        <v>422</v>
      </c>
      <c r="B378" s="101">
        <v>913</v>
      </c>
      <c r="C378" s="102">
        <v>12</v>
      </c>
      <c r="D378" s="102">
        <v>2</v>
      </c>
      <c r="E378" s="71" t="s">
        <v>423</v>
      </c>
      <c r="F378" s="72" t="s">
        <v>128</v>
      </c>
      <c r="G378" s="74">
        <v>6617.5</v>
      </c>
      <c r="H378" s="74">
        <v>3149.6</v>
      </c>
      <c r="I378" s="75">
        <v>0.47595013222516053</v>
      </c>
    </row>
    <row r="379" spans="1:9" ht="47.25" x14ac:dyDescent="0.25">
      <c r="A379" s="100" t="s">
        <v>430</v>
      </c>
      <c r="B379" s="101">
        <v>913</v>
      </c>
      <c r="C379" s="102">
        <v>12</v>
      </c>
      <c r="D379" s="102">
        <v>2</v>
      </c>
      <c r="E379" s="71" t="s">
        <v>431</v>
      </c>
      <c r="F379" s="72" t="s">
        <v>128</v>
      </c>
      <c r="G379" s="74">
        <v>6617.5</v>
      </c>
      <c r="H379" s="74">
        <v>3149.6</v>
      </c>
      <c r="I379" s="75">
        <v>0.47595013222516053</v>
      </c>
    </row>
    <row r="380" spans="1:9" ht="31.5" x14ac:dyDescent="0.25">
      <c r="A380" s="100" t="s">
        <v>143</v>
      </c>
      <c r="B380" s="101">
        <v>913</v>
      </c>
      <c r="C380" s="102">
        <v>12</v>
      </c>
      <c r="D380" s="102">
        <v>2</v>
      </c>
      <c r="E380" s="71" t="s">
        <v>432</v>
      </c>
      <c r="F380" s="72" t="s">
        <v>128</v>
      </c>
      <c r="G380" s="74">
        <v>6617.5</v>
      </c>
      <c r="H380" s="74">
        <v>3149.6</v>
      </c>
      <c r="I380" s="75">
        <v>0.47595013222516053</v>
      </c>
    </row>
    <row r="381" spans="1:9" ht="94.5" x14ac:dyDescent="0.25">
      <c r="A381" s="100" t="s">
        <v>149</v>
      </c>
      <c r="B381" s="101">
        <v>913</v>
      </c>
      <c r="C381" s="102">
        <v>12</v>
      </c>
      <c r="D381" s="102">
        <v>2</v>
      </c>
      <c r="E381" s="71" t="s">
        <v>432</v>
      </c>
      <c r="F381" s="72" t="s">
        <v>150</v>
      </c>
      <c r="G381" s="74">
        <v>5833.8</v>
      </c>
      <c r="H381" s="74">
        <v>2762.7</v>
      </c>
      <c r="I381" s="75">
        <v>0.47356782885940546</v>
      </c>
    </row>
    <row r="382" spans="1:9" ht="31.5" x14ac:dyDescent="0.25">
      <c r="A382" s="100" t="s">
        <v>135</v>
      </c>
      <c r="B382" s="101">
        <v>913</v>
      </c>
      <c r="C382" s="102">
        <v>12</v>
      </c>
      <c r="D382" s="102">
        <v>2</v>
      </c>
      <c r="E382" s="71" t="s">
        <v>432</v>
      </c>
      <c r="F382" s="72" t="s">
        <v>136</v>
      </c>
      <c r="G382" s="74">
        <v>781</v>
      </c>
      <c r="H382" s="74">
        <v>384.2</v>
      </c>
      <c r="I382" s="75">
        <v>0.49193341869398205</v>
      </c>
    </row>
    <row r="383" spans="1:9" ht="31.5" x14ac:dyDescent="0.25">
      <c r="A383" s="100" t="s">
        <v>151</v>
      </c>
      <c r="B383" s="101">
        <v>913</v>
      </c>
      <c r="C383" s="102">
        <v>12</v>
      </c>
      <c r="D383" s="102">
        <v>2</v>
      </c>
      <c r="E383" s="71" t="s">
        <v>432</v>
      </c>
      <c r="F383" s="72" t="s">
        <v>152</v>
      </c>
      <c r="G383" s="74">
        <v>2.7</v>
      </c>
      <c r="H383" s="74">
        <v>2.7</v>
      </c>
      <c r="I383" s="75">
        <v>1</v>
      </c>
    </row>
    <row r="384" spans="1:9" x14ac:dyDescent="0.25">
      <c r="A384" s="97" t="s">
        <v>718</v>
      </c>
      <c r="B384" s="98">
        <v>916</v>
      </c>
      <c r="C384" s="99">
        <v>0</v>
      </c>
      <c r="D384" s="99">
        <v>0</v>
      </c>
      <c r="E384" s="65" t="s">
        <v>128</v>
      </c>
      <c r="F384" s="66" t="s">
        <v>128</v>
      </c>
      <c r="G384" s="68">
        <v>4025.7</v>
      </c>
      <c r="H384" s="68">
        <v>1950.4</v>
      </c>
      <c r="I384" s="69">
        <v>0.48448716993317936</v>
      </c>
    </row>
    <row r="385" spans="1:9" x14ac:dyDescent="0.25">
      <c r="A385" s="100" t="s">
        <v>699</v>
      </c>
      <c r="B385" s="101">
        <v>916</v>
      </c>
      <c r="C385" s="102">
        <v>1</v>
      </c>
      <c r="D385" s="102">
        <v>0</v>
      </c>
      <c r="E385" s="71" t="s">
        <v>128</v>
      </c>
      <c r="F385" s="72" t="s">
        <v>128</v>
      </c>
      <c r="G385" s="74">
        <v>4025.7</v>
      </c>
      <c r="H385" s="74">
        <v>1950.4</v>
      </c>
      <c r="I385" s="75">
        <v>0.48448716993317936</v>
      </c>
    </row>
    <row r="386" spans="1:9" ht="63" x14ac:dyDescent="0.25">
      <c r="A386" s="100" t="s">
        <v>657</v>
      </c>
      <c r="B386" s="101">
        <v>916</v>
      </c>
      <c r="C386" s="102">
        <v>1</v>
      </c>
      <c r="D386" s="102">
        <v>3</v>
      </c>
      <c r="E386" s="71" t="s">
        <v>128</v>
      </c>
      <c r="F386" s="72" t="s">
        <v>128</v>
      </c>
      <c r="G386" s="74">
        <v>4025.7</v>
      </c>
      <c r="H386" s="74">
        <v>1950.4</v>
      </c>
      <c r="I386" s="75">
        <v>0.48448716993317936</v>
      </c>
    </row>
    <row r="387" spans="1:9" x14ac:dyDescent="0.25">
      <c r="A387" s="100" t="s">
        <v>650</v>
      </c>
      <c r="B387" s="101">
        <v>916</v>
      </c>
      <c r="C387" s="102">
        <v>1</v>
      </c>
      <c r="D387" s="102">
        <v>3</v>
      </c>
      <c r="E387" s="71" t="s">
        <v>651</v>
      </c>
      <c r="F387" s="72" t="s">
        <v>128</v>
      </c>
      <c r="G387" s="74">
        <v>4025.7</v>
      </c>
      <c r="H387" s="74">
        <v>1950.4</v>
      </c>
      <c r="I387" s="75">
        <v>0.48448716993317936</v>
      </c>
    </row>
    <row r="388" spans="1:9" ht="36" customHeight="1" x14ac:dyDescent="0.25">
      <c r="A388" s="100" t="s">
        <v>652</v>
      </c>
      <c r="B388" s="101">
        <v>916</v>
      </c>
      <c r="C388" s="102">
        <v>1</v>
      </c>
      <c r="D388" s="102">
        <v>3</v>
      </c>
      <c r="E388" s="71" t="s">
        <v>653</v>
      </c>
      <c r="F388" s="72" t="s">
        <v>128</v>
      </c>
      <c r="G388" s="74">
        <v>4025.7</v>
      </c>
      <c r="H388" s="74">
        <v>1950.4</v>
      </c>
      <c r="I388" s="75">
        <v>0.48448716993317936</v>
      </c>
    </row>
    <row r="389" spans="1:9" ht="31.5" x14ac:dyDescent="0.25">
      <c r="A389" s="100" t="s">
        <v>654</v>
      </c>
      <c r="B389" s="101">
        <v>916</v>
      </c>
      <c r="C389" s="102">
        <v>1</v>
      </c>
      <c r="D389" s="102">
        <v>3</v>
      </c>
      <c r="E389" s="71" t="s">
        <v>655</v>
      </c>
      <c r="F389" s="72" t="s">
        <v>128</v>
      </c>
      <c r="G389" s="74">
        <v>3196.5</v>
      </c>
      <c r="H389" s="74">
        <v>1430.7</v>
      </c>
      <c r="I389" s="75">
        <v>0.44758329422806198</v>
      </c>
    </row>
    <row r="390" spans="1:9" ht="31.5" x14ac:dyDescent="0.25">
      <c r="A390" s="100" t="s">
        <v>290</v>
      </c>
      <c r="B390" s="101">
        <v>916</v>
      </c>
      <c r="C390" s="102">
        <v>1</v>
      </c>
      <c r="D390" s="102">
        <v>3</v>
      </c>
      <c r="E390" s="71" t="s">
        <v>656</v>
      </c>
      <c r="F390" s="72" t="s">
        <v>128</v>
      </c>
      <c r="G390" s="74">
        <v>3196.5</v>
      </c>
      <c r="H390" s="74">
        <v>1430.7</v>
      </c>
      <c r="I390" s="75">
        <v>0.44758329422806198</v>
      </c>
    </row>
    <row r="391" spans="1:9" ht="94.5" x14ac:dyDescent="0.25">
      <c r="A391" s="100" t="s">
        <v>149</v>
      </c>
      <c r="B391" s="101">
        <v>916</v>
      </c>
      <c r="C391" s="102">
        <v>1</v>
      </c>
      <c r="D391" s="102">
        <v>3</v>
      </c>
      <c r="E391" s="71" t="s">
        <v>656</v>
      </c>
      <c r="F391" s="72" t="s">
        <v>150</v>
      </c>
      <c r="G391" s="74">
        <v>3196.5</v>
      </c>
      <c r="H391" s="74">
        <v>1430.7</v>
      </c>
      <c r="I391" s="75">
        <v>0.44758329422806198</v>
      </c>
    </row>
    <row r="392" spans="1:9" ht="31.5" x14ac:dyDescent="0.25">
      <c r="A392" s="100" t="s">
        <v>658</v>
      </c>
      <c r="B392" s="101">
        <v>916</v>
      </c>
      <c r="C392" s="102">
        <v>1</v>
      </c>
      <c r="D392" s="102">
        <v>3</v>
      </c>
      <c r="E392" s="71" t="s">
        <v>659</v>
      </c>
      <c r="F392" s="72" t="s">
        <v>128</v>
      </c>
      <c r="G392" s="74">
        <v>829.2</v>
      </c>
      <c r="H392" s="74">
        <v>519.70000000000005</v>
      </c>
      <c r="I392" s="75">
        <v>0.62674867342016405</v>
      </c>
    </row>
    <row r="393" spans="1:9" ht="31.5" x14ac:dyDescent="0.25">
      <c r="A393" s="100" t="s">
        <v>290</v>
      </c>
      <c r="B393" s="101">
        <v>916</v>
      </c>
      <c r="C393" s="102">
        <v>1</v>
      </c>
      <c r="D393" s="102">
        <v>3</v>
      </c>
      <c r="E393" s="71" t="s">
        <v>660</v>
      </c>
      <c r="F393" s="72" t="s">
        <v>128</v>
      </c>
      <c r="G393" s="74">
        <v>829.2</v>
      </c>
      <c r="H393" s="74">
        <v>519.70000000000005</v>
      </c>
      <c r="I393" s="75">
        <v>0.62674867342016405</v>
      </c>
    </row>
    <row r="394" spans="1:9" ht="94.5" x14ac:dyDescent="0.25">
      <c r="A394" s="100" t="s">
        <v>149</v>
      </c>
      <c r="B394" s="101">
        <v>916</v>
      </c>
      <c r="C394" s="102">
        <v>1</v>
      </c>
      <c r="D394" s="102">
        <v>3</v>
      </c>
      <c r="E394" s="71" t="s">
        <v>660</v>
      </c>
      <c r="F394" s="72" t="s">
        <v>150</v>
      </c>
      <c r="G394" s="74">
        <v>761.5</v>
      </c>
      <c r="H394" s="74">
        <v>457.4</v>
      </c>
      <c r="I394" s="75">
        <v>0.60065659881812206</v>
      </c>
    </row>
    <row r="395" spans="1:9" ht="31.5" x14ac:dyDescent="0.25">
      <c r="A395" s="100" t="s">
        <v>135</v>
      </c>
      <c r="B395" s="101">
        <v>916</v>
      </c>
      <c r="C395" s="102">
        <v>1</v>
      </c>
      <c r="D395" s="102">
        <v>3</v>
      </c>
      <c r="E395" s="71" t="s">
        <v>660</v>
      </c>
      <c r="F395" s="72" t="s">
        <v>136</v>
      </c>
      <c r="G395" s="74">
        <v>67.7</v>
      </c>
      <c r="H395" s="74">
        <v>62.3</v>
      </c>
      <c r="I395" s="75">
        <v>0.92023633677991135</v>
      </c>
    </row>
    <row r="396" spans="1:9" x14ac:dyDescent="0.25">
      <c r="A396" s="97" t="s">
        <v>719</v>
      </c>
      <c r="B396" s="98">
        <v>917</v>
      </c>
      <c r="C396" s="99">
        <v>0</v>
      </c>
      <c r="D396" s="99">
        <v>0</v>
      </c>
      <c r="E396" s="65" t="s">
        <v>128</v>
      </c>
      <c r="F396" s="66" t="s">
        <v>128</v>
      </c>
      <c r="G396" s="68">
        <v>102506.3</v>
      </c>
      <c r="H396" s="68">
        <v>46871.8</v>
      </c>
      <c r="I396" s="69">
        <v>0.45725774903591293</v>
      </c>
    </row>
    <row r="397" spans="1:9" x14ac:dyDescent="0.25">
      <c r="A397" s="100" t="s">
        <v>699</v>
      </c>
      <c r="B397" s="101">
        <v>917</v>
      </c>
      <c r="C397" s="102">
        <v>1</v>
      </c>
      <c r="D397" s="102">
        <v>0</v>
      </c>
      <c r="E397" s="71" t="s">
        <v>128</v>
      </c>
      <c r="F397" s="72" t="s">
        <v>128</v>
      </c>
      <c r="G397" s="74">
        <v>88949.8</v>
      </c>
      <c r="H397" s="74">
        <v>39972.800000000003</v>
      </c>
      <c r="I397" s="75">
        <v>0.44938605820361599</v>
      </c>
    </row>
    <row r="398" spans="1:9" ht="47.25" x14ac:dyDescent="0.25">
      <c r="A398" s="100" t="s">
        <v>474</v>
      </c>
      <c r="B398" s="101">
        <v>917</v>
      </c>
      <c r="C398" s="102">
        <v>1</v>
      </c>
      <c r="D398" s="102">
        <v>2</v>
      </c>
      <c r="E398" s="71" t="s">
        <v>128</v>
      </c>
      <c r="F398" s="72" t="s">
        <v>128</v>
      </c>
      <c r="G398" s="74">
        <v>5380.5</v>
      </c>
      <c r="H398" s="74">
        <v>2627.5</v>
      </c>
      <c r="I398" s="75">
        <v>0.48833751510082707</v>
      </c>
    </row>
    <row r="399" spans="1:9" ht="47.25" x14ac:dyDescent="0.25">
      <c r="A399" s="100" t="s">
        <v>440</v>
      </c>
      <c r="B399" s="101">
        <v>917</v>
      </c>
      <c r="C399" s="102">
        <v>1</v>
      </c>
      <c r="D399" s="102">
        <v>2</v>
      </c>
      <c r="E399" s="71" t="s">
        <v>441</v>
      </c>
      <c r="F399" s="72" t="s">
        <v>128</v>
      </c>
      <c r="G399" s="74">
        <v>5380.5</v>
      </c>
      <c r="H399" s="74">
        <v>2627.5</v>
      </c>
      <c r="I399" s="75">
        <v>0.48833751510082707</v>
      </c>
    </row>
    <row r="400" spans="1:9" ht="31.5" x14ac:dyDescent="0.25">
      <c r="A400" s="100" t="s">
        <v>442</v>
      </c>
      <c r="B400" s="101">
        <v>917</v>
      </c>
      <c r="C400" s="102">
        <v>1</v>
      </c>
      <c r="D400" s="102">
        <v>2</v>
      </c>
      <c r="E400" s="71" t="s">
        <v>443</v>
      </c>
      <c r="F400" s="72" t="s">
        <v>128</v>
      </c>
      <c r="G400" s="74">
        <v>5380.5</v>
      </c>
      <c r="H400" s="74">
        <v>2627.5</v>
      </c>
      <c r="I400" s="75">
        <v>0.48833751510082707</v>
      </c>
    </row>
    <row r="401" spans="1:9" ht="31.5" x14ac:dyDescent="0.25">
      <c r="A401" s="100" t="s">
        <v>471</v>
      </c>
      <c r="B401" s="101">
        <v>917</v>
      </c>
      <c r="C401" s="102">
        <v>1</v>
      </c>
      <c r="D401" s="102">
        <v>2</v>
      </c>
      <c r="E401" s="71" t="s">
        <v>472</v>
      </c>
      <c r="F401" s="72" t="s">
        <v>128</v>
      </c>
      <c r="G401" s="74">
        <v>5380.5</v>
      </c>
      <c r="H401" s="74">
        <v>2627.5</v>
      </c>
      <c r="I401" s="75">
        <v>0.48833751510082707</v>
      </c>
    </row>
    <row r="402" spans="1:9" ht="31.5" x14ac:dyDescent="0.25">
      <c r="A402" s="100" t="s">
        <v>215</v>
      </c>
      <c r="B402" s="101">
        <v>917</v>
      </c>
      <c r="C402" s="102">
        <v>1</v>
      </c>
      <c r="D402" s="102">
        <v>2</v>
      </c>
      <c r="E402" s="71" t="s">
        <v>473</v>
      </c>
      <c r="F402" s="72" t="s">
        <v>128</v>
      </c>
      <c r="G402" s="74">
        <v>5380.5</v>
      </c>
      <c r="H402" s="74">
        <v>2627.5</v>
      </c>
      <c r="I402" s="75">
        <v>0.48833751510082707</v>
      </c>
    </row>
    <row r="403" spans="1:9" ht="94.5" x14ac:dyDescent="0.25">
      <c r="A403" s="100" t="s">
        <v>149</v>
      </c>
      <c r="B403" s="101">
        <v>917</v>
      </c>
      <c r="C403" s="102">
        <v>1</v>
      </c>
      <c r="D403" s="102">
        <v>2</v>
      </c>
      <c r="E403" s="71" t="s">
        <v>473</v>
      </c>
      <c r="F403" s="72" t="s">
        <v>150</v>
      </c>
      <c r="G403" s="74">
        <v>5380.5</v>
      </c>
      <c r="H403" s="74">
        <v>2627.5</v>
      </c>
      <c r="I403" s="75">
        <v>0.48833751510082707</v>
      </c>
    </row>
    <row r="404" spans="1:9" ht="65.25" customHeight="1" x14ac:dyDescent="0.25">
      <c r="A404" s="100" t="s">
        <v>470</v>
      </c>
      <c r="B404" s="101">
        <v>917</v>
      </c>
      <c r="C404" s="102">
        <v>1</v>
      </c>
      <c r="D404" s="102">
        <v>4</v>
      </c>
      <c r="E404" s="71" t="s">
        <v>128</v>
      </c>
      <c r="F404" s="72" t="s">
        <v>128</v>
      </c>
      <c r="G404" s="74">
        <v>79824.5</v>
      </c>
      <c r="H404" s="74">
        <v>36268.699999999997</v>
      </c>
      <c r="I404" s="75">
        <v>0.45435549236136774</v>
      </c>
    </row>
    <row r="405" spans="1:9" ht="47.25" x14ac:dyDescent="0.25">
      <c r="A405" s="100" t="s">
        <v>440</v>
      </c>
      <c r="B405" s="101">
        <v>917</v>
      </c>
      <c r="C405" s="102">
        <v>1</v>
      </c>
      <c r="D405" s="102">
        <v>4</v>
      </c>
      <c r="E405" s="71" t="s">
        <v>441</v>
      </c>
      <c r="F405" s="72" t="s">
        <v>128</v>
      </c>
      <c r="G405" s="74">
        <v>79824.5</v>
      </c>
      <c r="H405" s="74">
        <v>36268.699999999997</v>
      </c>
      <c r="I405" s="75">
        <v>0.45435549236136774</v>
      </c>
    </row>
    <row r="406" spans="1:9" ht="31.5" x14ac:dyDescent="0.25">
      <c r="A406" s="100" t="s">
        <v>442</v>
      </c>
      <c r="B406" s="101">
        <v>917</v>
      </c>
      <c r="C406" s="102">
        <v>1</v>
      </c>
      <c r="D406" s="102">
        <v>4</v>
      </c>
      <c r="E406" s="71" t="s">
        <v>443</v>
      </c>
      <c r="F406" s="72" t="s">
        <v>128</v>
      </c>
      <c r="G406" s="74">
        <v>79824.5</v>
      </c>
      <c r="H406" s="74">
        <v>36268.699999999997</v>
      </c>
      <c r="I406" s="75">
        <v>0.45435549236136774</v>
      </c>
    </row>
    <row r="407" spans="1:9" ht="47.25" x14ac:dyDescent="0.25">
      <c r="A407" s="100" t="s">
        <v>467</v>
      </c>
      <c r="B407" s="101">
        <v>917</v>
      </c>
      <c r="C407" s="102">
        <v>1</v>
      </c>
      <c r="D407" s="102">
        <v>4</v>
      </c>
      <c r="E407" s="71" t="s">
        <v>468</v>
      </c>
      <c r="F407" s="72" t="s">
        <v>128</v>
      </c>
      <c r="G407" s="74">
        <v>73240.2</v>
      </c>
      <c r="H407" s="74">
        <v>33502.800000000003</v>
      </c>
      <c r="I407" s="75">
        <v>0.45743730901881757</v>
      </c>
    </row>
    <row r="408" spans="1:9" ht="31.5" x14ac:dyDescent="0.25">
      <c r="A408" s="100" t="s">
        <v>215</v>
      </c>
      <c r="B408" s="101">
        <v>917</v>
      </c>
      <c r="C408" s="102">
        <v>1</v>
      </c>
      <c r="D408" s="102">
        <v>4</v>
      </c>
      <c r="E408" s="71" t="s">
        <v>469</v>
      </c>
      <c r="F408" s="72" t="s">
        <v>128</v>
      </c>
      <c r="G408" s="74">
        <v>73240.2</v>
      </c>
      <c r="H408" s="74">
        <v>33502.800000000003</v>
      </c>
      <c r="I408" s="75">
        <v>0.45743730901881757</v>
      </c>
    </row>
    <row r="409" spans="1:9" ht="94.5" x14ac:dyDescent="0.25">
      <c r="A409" s="100" t="s">
        <v>149</v>
      </c>
      <c r="B409" s="101">
        <v>917</v>
      </c>
      <c r="C409" s="102">
        <v>1</v>
      </c>
      <c r="D409" s="102">
        <v>4</v>
      </c>
      <c r="E409" s="71" t="s">
        <v>469</v>
      </c>
      <c r="F409" s="72" t="s">
        <v>150</v>
      </c>
      <c r="G409" s="74">
        <v>70012.600000000006</v>
      </c>
      <c r="H409" s="74">
        <v>32339.200000000001</v>
      </c>
      <c r="I409" s="75">
        <v>0.46190542845145016</v>
      </c>
    </row>
    <row r="410" spans="1:9" ht="31.5" x14ac:dyDescent="0.25">
      <c r="A410" s="100" t="s">
        <v>135</v>
      </c>
      <c r="B410" s="101">
        <v>917</v>
      </c>
      <c r="C410" s="102">
        <v>1</v>
      </c>
      <c r="D410" s="102">
        <v>4</v>
      </c>
      <c r="E410" s="71" t="s">
        <v>469</v>
      </c>
      <c r="F410" s="72" t="s">
        <v>136</v>
      </c>
      <c r="G410" s="74">
        <v>3070</v>
      </c>
      <c r="H410" s="74">
        <v>1133.5999999999999</v>
      </c>
      <c r="I410" s="75">
        <v>0.36925081433224755</v>
      </c>
    </row>
    <row r="411" spans="1:9" ht="31.5" x14ac:dyDescent="0.25">
      <c r="A411" s="100" t="s">
        <v>151</v>
      </c>
      <c r="B411" s="101">
        <v>917</v>
      </c>
      <c r="C411" s="102">
        <v>1</v>
      </c>
      <c r="D411" s="102">
        <v>4</v>
      </c>
      <c r="E411" s="71" t="s">
        <v>469</v>
      </c>
      <c r="F411" s="72" t="s">
        <v>152</v>
      </c>
      <c r="G411" s="74">
        <v>25</v>
      </c>
      <c r="H411" s="74">
        <v>0</v>
      </c>
      <c r="I411" s="75">
        <v>0</v>
      </c>
    </row>
    <row r="412" spans="1:9" x14ac:dyDescent="0.25">
      <c r="A412" s="100" t="s">
        <v>145</v>
      </c>
      <c r="B412" s="101">
        <v>917</v>
      </c>
      <c r="C412" s="102">
        <v>1</v>
      </c>
      <c r="D412" s="102">
        <v>4</v>
      </c>
      <c r="E412" s="71" t="s">
        <v>469</v>
      </c>
      <c r="F412" s="72" t="s">
        <v>146</v>
      </c>
      <c r="G412" s="74">
        <v>132.6</v>
      </c>
      <c r="H412" s="74">
        <v>30</v>
      </c>
      <c r="I412" s="75">
        <v>0.22624434389140272</v>
      </c>
    </row>
    <row r="413" spans="1:9" ht="31.5" x14ac:dyDescent="0.25">
      <c r="A413" s="100" t="s">
        <v>475</v>
      </c>
      <c r="B413" s="101">
        <v>917</v>
      </c>
      <c r="C413" s="102">
        <v>1</v>
      </c>
      <c r="D413" s="102">
        <v>4</v>
      </c>
      <c r="E413" s="71" t="s">
        <v>476</v>
      </c>
      <c r="F413" s="72" t="s">
        <v>128</v>
      </c>
      <c r="G413" s="74">
        <v>6584.3</v>
      </c>
      <c r="H413" s="74">
        <v>2765.9</v>
      </c>
      <c r="I413" s="75">
        <v>0.42007502695806692</v>
      </c>
    </row>
    <row r="414" spans="1:9" ht="126" x14ac:dyDescent="0.25">
      <c r="A414" s="100" t="s">
        <v>480</v>
      </c>
      <c r="B414" s="101">
        <v>917</v>
      </c>
      <c r="C414" s="102">
        <v>1</v>
      </c>
      <c r="D414" s="102">
        <v>4</v>
      </c>
      <c r="E414" s="71" t="s">
        <v>481</v>
      </c>
      <c r="F414" s="72" t="s">
        <v>128</v>
      </c>
      <c r="G414" s="74">
        <v>0.7</v>
      </c>
      <c r="H414" s="74">
        <v>0</v>
      </c>
      <c r="I414" s="75">
        <v>0</v>
      </c>
    </row>
    <row r="415" spans="1:9" ht="31.5" x14ac:dyDescent="0.25">
      <c r="A415" s="100" t="s">
        <v>135</v>
      </c>
      <c r="B415" s="101">
        <v>917</v>
      </c>
      <c r="C415" s="102">
        <v>1</v>
      </c>
      <c r="D415" s="102">
        <v>4</v>
      </c>
      <c r="E415" s="71" t="s">
        <v>481</v>
      </c>
      <c r="F415" s="72" t="s">
        <v>136</v>
      </c>
      <c r="G415" s="74">
        <v>0.7</v>
      </c>
      <c r="H415" s="74">
        <v>0</v>
      </c>
      <c r="I415" s="75">
        <v>0</v>
      </c>
    </row>
    <row r="416" spans="1:9" ht="31.5" x14ac:dyDescent="0.25">
      <c r="A416" s="100" t="s">
        <v>482</v>
      </c>
      <c r="B416" s="101">
        <v>917</v>
      </c>
      <c r="C416" s="102">
        <v>1</v>
      </c>
      <c r="D416" s="102">
        <v>4</v>
      </c>
      <c r="E416" s="71" t="s">
        <v>483</v>
      </c>
      <c r="F416" s="72" t="s">
        <v>128</v>
      </c>
      <c r="G416" s="74">
        <v>1109.8</v>
      </c>
      <c r="H416" s="74">
        <v>371.1</v>
      </c>
      <c r="I416" s="75">
        <v>0.33438457379708059</v>
      </c>
    </row>
    <row r="417" spans="1:9" ht="94.5" x14ac:dyDescent="0.25">
      <c r="A417" s="100" t="s">
        <v>149</v>
      </c>
      <c r="B417" s="101">
        <v>917</v>
      </c>
      <c r="C417" s="102">
        <v>1</v>
      </c>
      <c r="D417" s="102">
        <v>4</v>
      </c>
      <c r="E417" s="71" t="s">
        <v>483</v>
      </c>
      <c r="F417" s="72" t="s">
        <v>150</v>
      </c>
      <c r="G417" s="74">
        <v>1045.5999999999999</v>
      </c>
      <c r="H417" s="74">
        <v>338.1</v>
      </c>
      <c r="I417" s="75">
        <v>0.32335501147666418</v>
      </c>
    </row>
    <row r="418" spans="1:9" ht="31.5" x14ac:dyDescent="0.25">
      <c r="A418" s="100" t="s">
        <v>135</v>
      </c>
      <c r="B418" s="101">
        <v>917</v>
      </c>
      <c r="C418" s="102">
        <v>1</v>
      </c>
      <c r="D418" s="102">
        <v>4</v>
      </c>
      <c r="E418" s="71" t="s">
        <v>483</v>
      </c>
      <c r="F418" s="72" t="s">
        <v>136</v>
      </c>
      <c r="G418" s="74">
        <v>64.2</v>
      </c>
      <c r="H418" s="74">
        <v>33</v>
      </c>
      <c r="I418" s="75">
        <v>0.51401869158878499</v>
      </c>
    </row>
    <row r="419" spans="1:9" ht="78.75" x14ac:dyDescent="0.25">
      <c r="A419" s="100" t="s">
        <v>484</v>
      </c>
      <c r="B419" s="101">
        <v>917</v>
      </c>
      <c r="C419" s="102">
        <v>1</v>
      </c>
      <c r="D419" s="102">
        <v>4</v>
      </c>
      <c r="E419" s="71" t="s">
        <v>485</v>
      </c>
      <c r="F419" s="72" t="s">
        <v>128</v>
      </c>
      <c r="G419" s="74">
        <v>2160.3000000000002</v>
      </c>
      <c r="H419" s="74">
        <v>932.6</v>
      </c>
      <c r="I419" s="75">
        <v>0.43169930102300602</v>
      </c>
    </row>
    <row r="420" spans="1:9" ht="94.5" x14ac:dyDescent="0.25">
      <c r="A420" s="100" t="s">
        <v>149</v>
      </c>
      <c r="B420" s="101">
        <v>917</v>
      </c>
      <c r="C420" s="102">
        <v>1</v>
      </c>
      <c r="D420" s="102">
        <v>4</v>
      </c>
      <c r="E420" s="71" t="s">
        <v>485</v>
      </c>
      <c r="F420" s="72" t="s">
        <v>150</v>
      </c>
      <c r="G420" s="74">
        <v>1971</v>
      </c>
      <c r="H420" s="74">
        <v>881.1</v>
      </c>
      <c r="I420" s="75">
        <v>0.44703196347031965</v>
      </c>
    </row>
    <row r="421" spans="1:9" ht="31.5" x14ac:dyDescent="0.25">
      <c r="A421" s="100" t="s">
        <v>135</v>
      </c>
      <c r="B421" s="101">
        <v>917</v>
      </c>
      <c r="C421" s="102">
        <v>1</v>
      </c>
      <c r="D421" s="102">
        <v>4</v>
      </c>
      <c r="E421" s="71" t="s">
        <v>485</v>
      </c>
      <c r="F421" s="72" t="s">
        <v>136</v>
      </c>
      <c r="G421" s="74">
        <v>189.3</v>
      </c>
      <c r="H421" s="74">
        <v>51.5</v>
      </c>
      <c r="I421" s="75">
        <v>0.2720549392498679</v>
      </c>
    </row>
    <row r="422" spans="1:9" ht="84" customHeight="1" x14ac:dyDescent="0.25">
      <c r="A422" s="159" t="s">
        <v>486</v>
      </c>
      <c r="B422" s="101">
        <v>917</v>
      </c>
      <c r="C422" s="102">
        <v>1</v>
      </c>
      <c r="D422" s="102">
        <v>4</v>
      </c>
      <c r="E422" s="71" t="s">
        <v>487</v>
      </c>
      <c r="F422" s="72" t="s">
        <v>128</v>
      </c>
      <c r="G422" s="74">
        <v>2194.9</v>
      </c>
      <c r="H422" s="74">
        <v>1000.4</v>
      </c>
      <c r="I422" s="75">
        <v>0.45578386259055081</v>
      </c>
    </row>
    <row r="423" spans="1:9" ht="94.5" x14ac:dyDescent="0.25">
      <c r="A423" s="100" t="s">
        <v>149</v>
      </c>
      <c r="B423" s="101">
        <v>917</v>
      </c>
      <c r="C423" s="102">
        <v>1</v>
      </c>
      <c r="D423" s="102">
        <v>4</v>
      </c>
      <c r="E423" s="71" t="s">
        <v>487</v>
      </c>
      <c r="F423" s="72" t="s">
        <v>150</v>
      </c>
      <c r="G423" s="74">
        <v>2046</v>
      </c>
      <c r="H423" s="74">
        <v>983.4</v>
      </c>
      <c r="I423" s="75">
        <v>0.48064516129032259</v>
      </c>
    </row>
    <row r="424" spans="1:9" ht="31.5" x14ac:dyDescent="0.25">
      <c r="A424" s="100" t="s">
        <v>135</v>
      </c>
      <c r="B424" s="101">
        <v>917</v>
      </c>
      <c r="C424" s="102">
        <v>1</v>
      </c>
      <c r="D424" s="102">
        <v>4</v>
      </c>
      <c r="E424" s="71" t="s">
        <v>487</v>
      </c>
      <c r="F424" s="72" t="s">
        <v>136</v>
      </c>
      <c r="G424" s="74">
        <v>148.9</v>
      </c>
      <c r="H424" s="74">
        <v>17</v>
      </c>
      <c r="I424" s="75">
        <v>0.11417058428475486</v>
      </c>
    </row>
    <row r="425" spans="1:9" ht="63" x14ac:dyDescent="0.25">
      <c r="A425" s="100" t="s">
        <v>488</v>
      </c>
      <c r="B425" s="101">
        <v>917</v>
      </c>
      <c r="C425" s="102">
        <v>1</v>
      </c>
      <c r="D425" s="102">
        <v>4</v>
      </c>
      <c r="E425" s="71" t="s">
        <v>489</v>
      </c>
      <c r="F425" s="72" t="s">
        <v>128</v>
      </c>
      <c r="G425" s="74">
        <v>1118.5999999999999</v>
      </c>
      <c r="H425" s="74">
        <v>461.8</v>
      </c>
      <c r="I425" s="75">
        <v>0.41283747541569826</v>
      </c>
    </row>
    <row r="426" spans="1:9" ht="94.5" x14ac:dyDescent="0.25">
      <c r="A426" s="100" t="s">
        <v>149</v>
      </c>
      <c r="B426" s="101">
        <v>917</v>
      </c>
      <c r="C426" s="102">
        <v>1</v>
      </c>
      <c r="D426" s="102">
        <v>4</v>
      </c>
      <c r="E426" s="71" t="s">
        <v>489</v>
      </c>
      <c r="F426" s="72" t="s">
        <v>150</v>
      </c>
      <c r="G426" s="74">
        <v>1045.9000000000001</v>
      </c>
      <c r="H426" s="74">
        <v>461.8</v>
      </c>
      <c r="I426" s="75">
        <v>0.44153360741944736</v>
      </c>
    </row>
    <row r="427" spans="1:9" ht="31.5" x14ac:dyDescent="0.25">
      <c r="A427" s="100" t="s">
        <v>135</v>
      </c>
      <c r="B427" s="101">
        <v>917</v>
      </c>
      <c r="C427" s="102">
        <v>1</v>
      </c>
      <c r="D427" s="102">
        <v>4</v>
      </c>
      <c r="E427" s="71" t="s">
        <v>489</v>
      </c>
      <c r="F427" s="72" t="s">
        <v>136</v>
      </c>
      <c r="G427" s="74">
        <v>72.7</v>
      </c>
      <c r="H427" s="74">
        <v>0</v>
      </c>
      <c r="I427" s="75">
        <v>0</v>
      </c>
    </row>
    <row r="428" spans="1:9" x14ac:dyDescent="0.25">
      <c r="A428" s="100" t="s">
        <v>479</v>
      </c>
      <c r="B428" s="101">
        <v>917</v>
      </c>
      <c r="C428" s="102">
        <v>1</v>
      </c>
      <c r="D428" s="102">
        <v>5</v>
      </c>
      <c r="E428" s="71" t="s">
        <v>128</v>
      </c>
      <c r="F428" s="72" t="s">
        <v>128</v>
      </c>
      <c r="G428" s="74">
        <v>6.7</v>
      </c>
      <c r="H428" s="74">
        <v>6.7</v>
      </c>
      <c r="I428" s="75">
        <v>1</v>
      </c>
    </row>
    <row r="429" spans="1:9" ht="47.25" x14ac:dyDescent="0.25">
      <c r="A429" s="100" t="s">
        <v>440</v>
      </c>
      <c r="B429" s="101">
        <v>917</v>
      </c>
      <c r="C429" s="102">
        <v>1</v>
      </c>
      <c r="D429" s="102">
        <v>5</v>
      </c>
      <c r="E429" s="71" t="s">
        <v>441</v>
      </c>
      <c r="F429" s="72" t="s">
        <v>128</v>
      </c>
      <c r="G429" s="74">
        <v>6.7</v>
      </c>
      <c r="H429" s="74">
        <v>6.7</v>
      </c>
      <c r="I429" s="75">
        <v>1</v>
      </c>
    </row>
    <row r="430" spans="1:9" ht="31.5" x14ac:dyDescent="0.25">
      <c r="A430" s="100" t="s">
        <v>442</v>
      </c>
      <c r="B430" s="101">
        <v>917</v>
      </c>
      <c r="C430" s="102">
        <v>1</v>
      </c>
      <c r="D430" s="102">
        <v>5</v>
      </c>
      <c r="E430" s="71" t="s">
        <v>443</v>
      </c>
      <c r="F430" s="72" t="s">
        <v>128</v>
      </c>
      <c r="G430" s="74">
        <v>6.7</v>
      </c>
      <c r="H430" s="74">
        <v>6.7</v>
      </c>
      <c r="I430" s="75">
        <v>1</v>
      </c>
    </row>
    <row r="431" spans="1:9" ht="31.5" x14ac:dyDescent="0.25">
      <c r="A431" s="100" t="s">
        <v>475</v>
      </c>
      <c r="B431" s="101">
        <v>917</v>
      </c>
      <c r="C431" s="102">
        <v>1</v>
      </c>
      <c r="D431" s="102">
        <v>5</v>
      </c>
      <c r="E431" s="71" t="s">
        <v>476</v>
      </c>
      <c r="F431" s="72" t="s">
        <v>128</v>
      </c>
      <c r="G431" s="74">
        <v>6.7</v>
      </c>
      <c r="H431" s="74">
        <v>6.7</v>
      </c>
      <c r="I431" s="75">
        <v>1</v>
      </c>
    </row>
    <row r="432" spans="1:9" ht="63" x14ac:dyDescent="0.25">
      <c r="A432" s="100" t="s">
        <v>477</v>
      </c>
      <c r="B432" s="101">
        <v>917</v>
      </c>
      <c r="C432" s="102">
        <v>1</v>
      </c>
      <c r="D432" s="102">
        <v>5</v>
      </c>
      <c r="E432" s="71" t="s">
        <v>478</v>
      </c>
      <c r="F432" s="72" t="s">
        <v>128</v>
      </c>
      <c r="G432" s="74">
        <v>6.7</v>
      </c>
      <c r="H432" s="74">
        <v>6.7</v>
      </c>
      <c r="I432" s="75">
        <v>1</v>
      </c>
    </row>
    <row r="433" spans="1:9" ht="31.5" x14ac:dyDescent="0.25">
      <c r="A433" s="100" t="s">
        <v>135</v>
      </c>
      <c r="B433" s="101">
        <v>917</v>
      </c>
      <c r="C433" s="102">
        <v>1</v>
      </c>
      <c r="D433" s="102">
        <v>5</v>
      </c>
      <c r="E433" s="71" t="s">
        <v>478</v>
      </c>
      <c r="F433" s="72" t="s">
        <v>136</v>
      </c>
      <c r="G433" s="74">
        <v>6.7</v>
      </c>
      <c r="H433" s="74">
        <v>6.7</v>
      </c>
      <c r="I433" s="75">
        <v>1</v>
      </c>
    </row>
    <row r="434" spans="1:9" x14ac:dyDescent="0.25">
      <c r="A434" s="100" t="s">
        <v>675</v>
      </c>
      <c r="B434" s="101">
        <v>917</v>
      </c>
      <c r="C434" s="102">
        <v>1</v>
      </c>
      <c r="D434" s="102">
        <v>11</v>
      </c>
      <c r="E434" s="71" t="s">
        <v>128</v>
      </c>
      <c r="F434" s="72" t="s">
        <v>128</v>
      </c>
      <c r="G434" s="74">
        <v>300</v>
      </c>
      <c r="H434" s="74">
        <v>0</v>
      </c>
      <c r="I434" s="75">
        <v>0</v>
      </c>
    </row>
    <row r="435" spans="1:9" x14ac:dyDescent="0.25">
      <c r="A435" s="100" t="s">
        <v>650</v>
      </c>
      <c r="B435" s="101">
        <v>917</v>
      </c>
      <c r="C435" s="102">
        <v>1</v>
      </c>
      <c r="D435" s="102">
        <v>11</v>
      </c>
      <c r="E435" s="71" t="s">
        <v>651</v>
      </c>
      <c r="F435" s="72" t="s">
        <v>128</v>
      </c>
      <c r="G435" s="74">
        <v>300</v>
      </c>
      <c r="H435" s="74">
        <v>0</v>
      </c>
      <c r="I435" s="75">
        <v>0</v>
      </c>
    </row>
    <row r="436" spans="1:9" x14ac:dyDescent="0.25">
      <c r="A436" s="100" t="s">
        <v>671</v>
      </c>
      <c r="B436" s="101">
        <v>917</v>
      </c>
      <c r="C436" s="102">
        <v>1</v>
      </c>
      <c r="D436" s="102">
        <v>11</v>
      </c>
      <c r="E436" s="71" t="s">
        <v>672</v>
      </c>
      <c r="F436" s="72" t="s">
        <v>128</v>
      </c>
      <c r="G436" s="74">
        <v>300</v>
      </c>
      <c r="H436" s="74">
        <v>0</v>
      </c>
      <c r="I436" s="75">
        <v>0</v>
      </c>
    </row>
    <row r="437" spans="1:9" ht="32.25" customHeight="1" x14ac:dyDescent="0.25">
      <c r="A437" s="100" t="s">
        <v>673</v>
      </c>
      <c r="B437" s="101">
        <v>917</v>
      </c>
      <c r="C437" s="102">
        <v>1</v>
      </c>
      <c r="D437" s="102">
        <v>11</v>
      </c>
      <c r="E437" s="71" t="s">
        <v>674</v>
      </c>
      <c r="F437" s="72" t="s">
        <v>128</v>
      </c>
      <c r="G437" s="74">
        <v>300</v>
      </c>
      <c r="H437" s="74">
        <v>0</v>
      </c>
      <c r="I437" s="75">
        <v>0</v>
      </c>
    </row>
    <row r="438" spans="1:9" x14ac:dyDescent="0.25">
      <c r="A438" s="100" t="s">
        <v>145</v>
      </c>
      <c r="B438" s="101">
        <v>917</v>
      </c>
      <c r="C438" s="102">
        <v>1</v>
      </c>
      <c r="D438" s="102">
        <v>11</v>
      </c>
      <c r="E438" s="71" t="s">
        <v>674</v>
      </c>
      <c r="F438" s="72" t="s">
        <v>146</v>
      </c>
      <c r="G438" s="74">
        <v>300</v>
      </c>
      <c r="H438" s="74">
        <v>0</v>
      </c>
      <c r="I438" s="75">
        <v>0</v>
      </c>
    </row>
    <row r="439" spans="1:9" x14ac:dyDescent="0.25">
      <c r="A439" s="100" t="s">
        <v>301</v>
      </c>
      <c r="B439" s="101">
        <v>917</v>
      </c>
      <c r="C439" s="102">
        <v>1</v>
      </c>
      <c r="D439" s="102">
        <v>13</v>
      </c>
      <c r="E439" s="71" t="s">
        <v>128</v>
      </c>
      <c r="F439" s="72" t="s">
        <v>128</v>
      </c>
      <c r="G439" s="74">
        <v>3438.1</v>
      </c>
      <c r="H439" s="74">
        <v>1069.9000000000001</v>
      </c>
      <c r="I439" s="75">
        <v>0.31118931968238273</v>
      </c>
    </row>
    <row r="440" spans="1:9" ht="63" x14ac:dyDescent="0.25">
      <c r="A440" s="100" t="s">
        <v>293</v>
      </c>
      <c r="B440" s="101">
        <v>917</v>
      </c>
      <c r="C440" s="102">
        <v>1</v>
      </c>
      <c r="D440" s="102">
        <v>13</v>
      </c>
      <c r="E440" s="71" t="s">
        <v>294</v>
      </c>
      <c r="F440" s="72" t="s">
        <v>128</v>
      </c>
      <c r="G440" s="74">
        <v>448.3</v>
      </c>
      <c r="H440" s="74">
        <v>0</v>
      </c>
      <c r="I440" s="75">
        <v>0</v>
      </c>
    </row>
    <row r="441" spans="1:9" ht="47.25" x14ac:dyDescent="0.25">
      <c r="A441" s="100" t="s">
        <v>295</v>
      </c>
      <c r="B441" s="101">
        <v>917</v>
      </c>
      <c r="C441" s="102">
        <v>1</v>
      </c>
      <c r="D441" s="102">
        <v>13</v>
      </c>
      <c r="E441" s="71" t="s">
        <v>296</v>
      </c>
      <c r="F441" s="72" t="s">
        <v>128</v>
      </c>
      <c r="G441" s="74">
        <v>448.3</v>
      </c>
      <c r="H441" s="74">
        <v>0</v>
      </c>
      <c r="I441" s="75">
        <v>0</v>
      </c>
    </row>
    <row r="442" spans="1:9" ht="65.25" customHeight="1" x14ac:dyDescent="0.25">
      <c r="A442" s="100" t="s">
        <v>306</v>
      </c>
      <c r="B442" s="101">
        <v>917</v>
      </c>
      <c r="C442" s="102">
        <v>1</v>
      </c>
      <c r="D442" s="102">
        <v>13</v>
      </c>
      <c r="E442" s="71" t="s">
        <v>307</v>
      </c>
      <c r="F442" s="72" t="s">
        <v>128</v>
      </c>
      <c r="G442" s="74">
        <v>103.5</v>
      </c>
      <c r="H442" s="74">
        <v>0</v>
      </c>
      <c r="I442" s="75">
        <v>0</v>
      </c>
    </row>
    <row r="443" spans="1:9" ht="47.25" x14ac:dyDescent="0.25">
      <c r="A443" s="100" t="s">
        <v>308</v>
      </c>
      <c r="B443" s="101">
        <v>917</v>
      </c>
      <c r="C443" s="102">
        <v>1</v>
      </c>
      <c r="D443" s="102">
        <v>13</v>
      </c>
      <c r="E443" s="71" t="s">
        <v>309</v>
      </c>
      <c r="F443" s="72" t="s">
        <v>128</v>
      </c>
      <c r="G443" s="74">
        <v>103.5</v>
      </c>
      <c r="H443" s="74">
        <v>0</v>
      </c>
      <c r="I443" s="75">
        <v>0</v>
      </c>
    </row>
    <row r="444" spans="1:9" ht="31.5" x14ac:dyDescent="0.25">
      <c r="A444" s="100" t="s">
        <v>151</v>
      </c>
      <c r="B444" s="101">
        <v>917</v>
      </c>
      <c r="C444" s="102">
        <v>1</v>
      </c>
      <c r="D444" s="102">
        <v>13</v>
      </c>
      <c r="E444" s="71" t="s">
        <v>309</v>
      </c>
      <c r="F444" s="72" t="s">
        <v>152</v>
      </c>
      <c r="G444" s="74">
        <v>103.5</v>
      </c>
      <c r="H444" s="74">
        <v>0</v>
      </c>
      <c r="I444" s="75">
        <v>0</v>
      </c>
    </row>
    <row r="445" spans="1:9" ht="63" x14ac:dyDescent="0.25">
      <c r="A445" s="100" t="s">
        <v>310</v>
      </c>
      <c r="B445" s="101">
        <v>917</v>
      </c>
      <c r="C445" s="102">
        <v>1</v>
      </c>
      <c r="D445" s="102">
        <v>13</v>
      </c>
      <c r="E445" s="71" t="s">
        <v>311</v>
      </c>
      <c r="F445" s="72" t="s">
        <v>128</v>
      </c>
      <c r="G445" s="74">
        <v>344.8</v>
      </c>
      <c r="H445" s="74">
        <v>0</v>
      </c>
      <c r="I445" s="75">
        <v>0</v>
      </c>
    </row>
    <row r="446" spans="1:9" ht="63" x14ac:dyDescent="0.25">
      <c r="A446" s="100" t="s">
        <v>312</v>
      </c>
      <c r="B446" s="101">
        <v>917</v>
      </c>
      <c r="C446" s="102">
        <v>1</v>
      </c>
      <c r="D446" s="102">
        <v>13</v>
      </c>
      <c r="E446" s="71" t="s">
        <v>313</v>
      </c>
      <c r="F446" s="72" t="s">
        <v>128</v>
      </c>
      <c r="G446" s="74">
        <v>344.8</v>
      </c>
      <c r="H446" s="74">
        <v>0</v>
      </c>
      <c r="I446" s="75">
        <v>0</v>
      </c>
    </row>
    <row r="447" spans="1:9" ht="31.5" x14ac:dyDescent="0.25">
      <c r="A447" s="100" t="s">
        <v>151</v>
      </c>
      <c r="B447" s="101">
        <v>917</v>
      </c>
      <c r="C447" s="102">
        <v>1</v>
      </c>
      <c r="D447" s="102">
        <v>13</v>
      </c>
      <c r="E447" s="71" t="s">
        <v>313</v>
      </c>
      <c r="F447" s="72" t="s">
        <v>152</v>
      </c>
      <c r="G447" s="74">
        <v>344.8</v>
      </c>
      <c r="H447" s="74">
        <v>0</v>
      </c>
      <c r="I447" s="75">
        <v>0</v>
      </c>
    </row>
    <row r="448" spans="1:9" ht="47.25" x14ac:dyDescent="0.25">
      <c r="A448" s="100" t="s">
        <v>440</v>
      </c>
      <c r="B448" s="101">
        <v>917</v>
      </c>
      <c r="C448" s="102">
        <v>1</v>
      </c>
      <c r="D448" s="102">
        <v>13</v>
      </c>
      <c r="E448" s="71" t="s">
        <v>441</v>
      </c>
      <c r="F448" s="72" t="s">
        <v>128</v>
      </c>
      <c r="G448" s="74">
        <v>2234.8000000000002</v>
      </c>
      <c r="H448" s="74">
        <v>1000</v>
      </c>
      <c r="I448" s="75">
        <v>0.44746733488455337</v>
      </c>
    </row>
    <row r="449" spans="1:9" ht="31.5" x14ac:dyDescent="0.25">
      <c r="A449" s="100" t="s">
        <v>442</v>
      </c>
      <c r="B449" s="101">
        <v>917</v>
      </c>
      <c r="C449" s="102">
        <v>1</v>
      </c>
      <c r="D449" s="102">
        <v>13</v>
      </c>
      <c r="E449" s="71" t="s">
        <v>443</v>
      </c>
      <c r="F449" s="72" t="s">
        <v>128</v>
      </c>
      <c r="G449" s="74">
        <v>2224.8000000000002</v>
      </c>
      <c r="H449" s="74">
        <v>1000</v>
      </c>
      <c r="I449" s="75">
        <v>0.44947860481841062</v>
      </c>
    </row>
    <row r="450" spans="1:9" ht="63" x14ac:dyDescent="0.25">
      <c r="A450" s="100" t="s">
        <v>457</v>
      </c>
      <c r="B450" s="101">
        <v>917</v>
      </c>
      <c r="C450" s="102">
        <v>1</v>
      </c>
      <c r="D450" s="102">
        <v>13</v>
      </c>
      <c r="E450" s="71" t="s">
        <v>458</v>
      </c>
      <c r="F450" s="72" t="s">
        <v>128</v>
      </c>
      <c r="G450" s="74">
        <v>2040.3</v>
      </c>
      <c r="H450" s="74">
        <v>1000</v>
      </c>
      <c r="I450" s="75">
        <v>0.49012400137234724</v>
      </c>
    </row>
    <row r="451" spans="1:9" ht="94.5" x14ac:dyDescent="0.25">
      <c r="A451" s="100" t="s">
        <v>459</v>
      </c>
      <c r="B451" s="101">
        <v>917</v>
      </c>
      <c r="C451" s="102">
        <v>1</v>
      </c>
      <c r="D451" s="102">
        <v>13</v>
      </c>
      <c r="E451" s="71" t="s">
        <v>460</v>
      </c>
      <c r="F451" s="72" t="s">
        <v>128</v>
      </c>
      <c r="G451" s="74">
        <v>2037.3</v>
      </c>
      <c r="H451" s="74">
        <v>1000</v>
      </c>
      <c r="I451" s="75">
        <v>0.49084572718794484</v>
      </c>
    </row>
    <row r="452" spans="1:9" ht="31.5" x14ac:dyDescent="0.25">
      <c r="A452" s="100" t="s">
        <v>151</v>
      </c>
      <c r="B452" s="101">
        <v>917</v>
      </c>
      <c r="C452" s="102">
        <v>1</v>
      </c>
      <c r="D452" s="102">
        <v>13</v>
      </c>
      <c r="E452" s="71" t="s">
        <v>460</v>
      </c>
      <c r="F452" s="72" t="s">
        <v>152</v>
      </c>
      <c r="G452" s="74">
        <v>2037.3</v>
      </c>
      <c r="H452" s="74">
        <v>1000</v>
      </c>
      <c r="I452" s="75">
        <v>0.49084572718794484</v>
      </c>
    </row>
    <row r="453" spans="1:9" ht="47.25" x14ac:dyDescent="0.25">
      <c r="A453" s="100" t="s">
        <v>461</v>
      </c>
      <c r="B453" s="101">
        <v>917</v>
      </c>
      <c r="C453" s="102">
        <v>1</v>
      </c>
      <c r="D453" s="102">
        <v>13</v>
      </c>
      <c r="E453" s="71" t="s">
        <v>462</v>
      </c>
      <c r="F453" s="72" t="s">
        <v>128</v>
      </c>
      <c r="G453" s="74">
        <v>3</v>
      </c>
      <c r="H453" s="74">
        <v>0</v>
      </c>
      <c r="I453" s="75">
        <v>0</v>
      </c>
    </row>
    <row r="454" spans="1:9" ht="31.5" x14ac:dyDescent="0.25">
      <c r="A454" s="100" t="s">
        <v>151</v>
      </c>
      <c r="B454" s="101">
        <v>917</v>
      </c>
      <c r="C454" s="102">
        <v>1</v>
      </c>
      <c r="D454" s="102">
        <v>13</v>
      </c>
      <c r="E454" s="71" t="s">
        <v>462</v>
      </c>
      <c r="F454" s="72" t="s">
        <v>152</v>
      </c>
      <c r="G454" s="74">
        <v>3</v>
      </c>
      <c r="H454" s="74">
        <v>0</v>
      </c>
      <c r="I454" s="75">
        <v>0</v>
      </c>
    </row>
    <row r="455" spans="1:9" x14ac:dyDescent="0.25">
      <c r="A455" s="100" t="s">
        <v>463</v>
      </c>
      <c r="B455" s="101">
        <v>917</v>
      </c>
      <c r="C455" s="102">
        <v>1</v>
      </c>
      <c r="D455" s="102">
        <v>13</v>
      </c>
      <c r="E455" s="71" t="s">
        <v>464</v>
      </c>
      <c r="F455" s="72" t="s">
        <v>128</v>
      </c>
      <c r="G455" s="74">
        <v>184.5</v>
      </c>
      <c r="H455" s="74">
        <v>0</v>
      </c>
      <c r="I455" s="75">
        <v>0</v>
      </c>
    </row>
    <row r="456" spans="1:9" ht="49.5" customHeight="1" x14ac:dyDescent="0.25">
      <c r="A456" s="100" t="s">
        <v>465</v>
      </c>
      <c r="B456" s="101">
        <v>917</v>
      </c>
      <c r="C456" s="102">
        <v>1</v>
      </c>
      <c r="D456" s="102">
        <v>13</v>
      </c>
      <c r="E456" s="71" t="s">
        <v>466</v>
      </c>
      <c r="F456" s="72" t="s">
        <v>128</v>
      </c>
      <c r="G456" s="74">
        <v>184.5</v>
      </c>
      <c r="H456" s="74">
        <v>0</v>
      </c>
      <c r="I456" s="75">
        <v>0</v>
      </c>
    </row>
    <row r="457" spans="1:9" x14ac:dyDescent="0.25">
      <c r="A457" s="100" t="s">
        <v>145</v>
      </c>
      <c r="B457" s="101">
        <v>917</v>
      </c>
      <c r="C457" s="102">
        <v>1</v>
      </c>
      <c r="D457" s="102">
        <v>13</v>
      </c>
      <c r="E457" s="71" t="s">
        <v>466</v>
      </c>
      <c r="F457" s="72" t="s">
        <v>146</v>
      </c>
      <c r="G457" s="74">
        <v>184.5</v>
      </c>
      <c r="H457" s="74">
        <v>0</v>
      </c>
      <c r="I457" s="75">
        <v>0</v>
      </c>
    </row>
    <row r="458" spans="1:9" ht="20.25" customHeight="1" x14ac:dyDescent="0.25">
      <c r="A458" s="100" t="s">
        <v>490</v>
      </c>
      <c r="B458" s="101">
        <v>917</v>
      </c>
      <c r="C458" s="102">
        <v>1</v>
      </c>
      <c r="D458" s="102">
        <v>13</v>
      </c>
      <c r="E458" s="71" t="s">
        <v>491</v>
      </c>
      <c r="F458" s="72" t="s">
        <v>128</v>
      </c>
      <c r="G458" s="74">
        <v>10</v>
      </c>
      <c r="H458" s="74">
        <v>0</v>
      </c>
      <c r="I458" s="75">
        <v>0</v>
      </c>
    </row>
    <row r="459" spans="1:9" ht="63" x14ac:dyDescent="0.25">
      <c r="A459" s="100" t="s">
        <v>492</v>
      </c>
      <c r="B459" s="101">
        <v>917</v>
      </c>
      <c r="C459" s="102">
        <v>1</v>
      </c>
      <c r="D459" s="102">
        <v>13</v>
      </c>
      <c r="E459" s="71" t="s">
        <v>493</v>
      </c>
      <c r="F459" s="72" t="s">
        <v>128</v>
      </c>
      <c r="G459" s="74">
        <v>10</v>
      </c>
      <c r="H459" s="74">
        <v>0</v>
      </c>
      <c r="I459" s="75">
        <v>0</v>
      </c>
    </row>
    <row r="460" spans="1:9" ht="31.5" x14ac:dyDescent="0.25">
      <c r="A460" s="100" t="s">
        <v>494</v>
      </c>
      <c r="B460" s="101">
        <v>917</v>
      </c>
      <c r="C460" s="102">
        <v>1</v>
      </c>
      <c r="D460" s="102">
        <v>13</v>
      </c>
      <c r="E460" s="71" t="s">
        <v>495</v>
      </c>
      <c r="F460" s="72" t="s">
        <v>128</v>
      </c>
      <c r="G460" s="74">
        <v>10</v>
      </c>
      <c r="H460" s="74">
        <v>0</v>
      </c>
      <c r="I460" s="75">
        <v>0</v>
      </c>
    </row>
    <row r="461" spans="1:9" ht="31.5" x14ac:dyDescent="0.25">
      <c r="A461" s="100" t="s">
        <v>135</v>
      </c>
      <c r="B461" s="101">
        <v>917</v>
      </c>
      <c r="C461" s="102">
        <v>1</v>
      </c>
      <c r="D461" s="102">
        <v>13</v>
      </c>
      <c r="E461" s="71" t="s">
        <v>495</v>
      </c>
      <c r="F461" s="72" t="s">
        <v>136</v>
      </c>
      <c r="G461" s="74">
        <v>10</v>
      </c>
      <c r="H461" s="74">
        <v>0</v>
      </c>
      <c r="I461" s="75">
        <v>0</v>
      </c>
    </row>
    <row r="462" spans="1:9" ht="47.25" x14ac:dyDescent="0.25">
      <c r="A462" s="100" t="s">
        <v>496</v>
      </c>
      <c r="B462" s="101">
        <v>917</v>
      </c>
      <c r="C462" s="102">
        <v>1</v>
      </c>
      <c r="D462" s="102">
        <v>13</v>
      </c>
      <c r="E462" s="71" t="s">
        <v>497</v>
      </c>
      <c r="F462" s="72" t="s">
        <v>128</v>
      </c>
      <c r="G462" s="74">
        <v>105</v>
      </c>
      <c r="H462" s="74">
        <v>0</v>
      </c>
      <c r="I462" s="75">
        <v>0</v>
      </c>
    </row>
    <row r="463" spans="1:9" ht="47.25" x14ac:dyDescent="0.25">
      <c r="A463" s="100" t="s">
        <v>513</v>
      </c>
      <c r="B463" s="101">
        <v>917</v>
      </c>
      <c r="C463" s="102">
        <v>1</v>
      </c>
      <c r="D463" s="102">
        <v>13</v>
      </c>
      <c r="E463" s="71" t="s">
        <v>514</v>
      </c>
      <c r="F463" s="72" t="s">
        <v>128</v>
      </c>
      <c r="G463" s="74">
        <v>35</v>
      </c>
      <c r="H463" s="74">
        <v>0</v>
      </c>
      <c r="I463" s="75">
        <v>0</v>
      </c>
    </row>
    <row r="464" spans="1:9" ht="78.75" x14ac:dyDescent="0.25">
      <c r="A464" s="100" t="s">
        <v>515</v>
      </c>
      <c r="B464" s="101">
        <v>917</v>
      </c>
      <c r="C464" s="102">
        <v>1</v>
      </c>
      <c r="D464" s="102">
        <v>13</v>
      </c>
      <c r="E464" s="71" t="s">
        <v>516</v>
      </c>
      <c r="F464" s="72" t="s">
        <v>128</v>
      </c>
      <c r="G464" s="74">
        <v>35</v>
      </c>
      <c r="H464" s="74">
        <v>0</v>
      </c>
      <c r="I464" s="75">
        <v>0</v>
      </c>
    </row>
    <row r="465" spans="1:9" ht="31.5" x14ac:dyDescent="0.25">
      <c r="A465" s="100" t="s">
        <v>517</v>
      </c>
      <c r="B465" s="101">
        <v>917</v>
      </c>
      <c r="C465" s="102">
        <v>1</v>
      </c>
      <c r="D465" s="102">
        <v>13</v>
      </c>
      <c r="E465" s="71" t="s">
        <v>518</v>
      </c>
      <c r="F465" s="72" t="s">
        <v>128</v>
      </c>
      <c r="G465" s="74">
        <v>30</v>
      </c>
      <c r="H465" s="74">
        <v>0</v>
      </c>
      <c r="I465" s="75">
        <v>0</v>
      </c>
    </row>
    <row r="466" spans="1:9" ht="31.5" x14ac:dyDescent="0.25">
      <c r="A466" s="100" t="s">
        <v>135</v>
      </c>
      <c r="B466" s="101">
        <v>917</v>
      </c>
      <c r="C466" s="102">
        <v>1</v>
      </c>
      <c r="D466" s="102">
        <v>13</v>
      </c>
      <c r="E466" s="71" t="s">
        <v>518</v>
      </c>
      <c r="F466" s="72" t="s">
        <v>136</v>
      </c>
      <c r="G466" s="74">
        <v>30</v>
      </c>
      <c r="H466" s="74">
        <v>0</v>
      </c>
      <c r="I466" s="75">
        <v>0</v>
      </c>
    </row>
    <row r="467" spans="1:9" ht="19.5" customHeight="1" x14ac:dyDescent="0.25">
      <c r="A467" s="100" t="s">
        <v>519</v>
      </c>
      <c r="B467" s="101">
        <v>917</v>
      </c>
      <c r="C467" s="102">
        <v>1</v>
      </c>
      <c r="D467" s="102">
        <v>13</v>
      </c>
      <c r="E467" s="71" t="s">
        <v>520</v>
      </c>
      <c r="F467" s="72" t="s">
        <v>128</v>
      </c>
      <c r="G467" s="74">
        <v>5</v>
      </c>
      <c r="H467" s="74">
        <v>0</v>
      </c>
      <c r="I467" s="75">
        <v>0</v>
      </c>
    </row>
    <row r="468" spans="1:9" ht="31.5" x14ac:dyDescent="0.25">
      <c r="A468" s="100" t="s">
        <v>135</v>
      </c>
      <c r="B468" s="101">
        <v>917</v>
      </c>
      <c r="C468" s="102">
        <v>1</v>
      </c>
      <c r="D468" s="102">
        <v>13</v>
      </c>
      <c r="E468" s="71" t="s">
        <v>520</v>
      </c>
      <c r="F468" s="72" t="s">
        <v>136</v>
      </c>
      <c r="G468" s="74">
        <v>5</v>
      </c>
      <c r="H468" s="74">
        <v>0</v>
      </c>
      <c r="I468" s="75">
        <v>0</v>
      </c>
    </row>
    <row r="469" spans="1:9" ht="47.25" x14ac:dyDescent="0.25">
      <c r="A469" s="100" t="s">
        <v>521</v>
      </c>
      <c r="B469" s="101">
        <v>917</v>
      </c>
      <c r="C469" s="102">
        <v>1</v>
      </c>
      <c r="D469" s="102">
        <v>13</v>
      </c>
      <c r="E469" s="71" t="s">
        <v>522</v>
      </c>
      <c r="F469" s="72" t="s">
        <v>128</v>
      </c>
      <c r="G469" s="74">
        <v>70</v>
      </c>
      <c r="H469" s="74">
        <v>0</v>
      </c>
      <c r="I469" s="75">
        <v>0</v>
      </c>
    </row>
    <row r="470" spans="1:9" ht="63" x14ac:dyDescent="0.25">
      <c r="A470" s="100" t="s">
        <v>523</v>
      </c>
      <c r="B470" s="101">
        <v>917</v>
      </c>
      <c r="C470" s="102">
        <v>1</v>
      </c>
      <c r="D470" s="102">
        <v>13</v>
      </c>
      <c r="E470" s="71" t="s">
        <v>524</v>
      </c>
      <c r="F470" s="72" t="s">
        <v>128</v>
      </c>
      <c r="G470" s="74">
        <v>70</v>
      </c>
      <c r="H470" s="74">
        <v>0</v>
      </c>
      <c r="I470" s="75">
        <v>0</v>
      </c>
    </row>
    <row r="471" spans="1:9" ht="47.25" x14ac:dyDescent="0.25">
      <c r="A471" s="100" t="s">
        <v>525</v>
      </c>
      <c r="B471" s="101">
        <v>917</v>
      </c>
      <c r="C471" s="102">
        <v>1</v>
      </c>
      <c r="D471" s="102">
        <v>13</v>
      </c>
      <c r="E471" s="71" t="s">
        <v>526</v>
      </c>
      <c r="F471" s="72" t="s">
        <v>128</v>
      </c>
      <c r="G471" s="74">
        <v>25</v>
      </c>
      <c r="H471" s="74">
        <v>0</v>
      </c>
      <c r="I471" s="75">
        <v>0</v>
      </c>
    </row>
    <row r="472" spans="1:9" ht="31.5" x14ac:dyDescent="0.25">
      <c r="A472" s="100" t="s">
        <v>135</v>
      </c>
      <c r="B472" s="101">
        <v>917</v>
      </c>
      <c r="C472" s="102">
        <v>1</v>
      </c>
      <c r="D472" s="102">
        <v>13</v>
      </c>
      <c r="E472" s="71" t="s">
        <v>526</v>
      </c>
      <c r="F472" s="72" t="s">
        <v>136</v>
      </c>
      <c r="G472" s="74">
        <v>25</v>
      </c>
      <c r="H472" s="74">
        <v>0</v>
      </c>
      <c r="I472" s="75">
        <v>0</v>
      </c>
    </row>
    <row r="473" spans="1:9" ht="47.25" x14ac:dyDescent="0.25">
      <c r="A473" s="100" t="s">
        <v>527</v>
      </c>
      <c r="B473" s="101">
        <v>917</v>
      </c>
      <c r="C473" s="102">
        <v>1</v>
      </c>
      <c r="D473" s="102">
        <v>13</v>
      </c>
      <c r="E473" s="71" t="s">
        <v>528</v>
      </c>
      <c r="F473" s="72" t="s">
        <v>128</v>
      </c>
      <c r="G473" s="74">
        <v>15</v>
      </c>
      <c r="H473" s="74">
        <v>0</v>
      </c>
      <c r="I473" s="75">
        <v>0</v>
      </c>
    </row>
    <row r="474" spans="1:9" ht="31.5" x14ac:dyDescent="0.25">
      <c r="A474" s="100" t="s">
        <v>135</v>
      </c>
      <c r="B474" s="101">
        <v>917</v>
      </c>
      <c r="C474" s="102">
        <v>1</v>
      </c>
      <c r="D474" s="102">
        <v>13</v>
      </c>
      <c r="E474" s="71" t="s">
        <v>528</v>
      </c>
      <c r="F474" s="72" t="s">
        <v>136</v>
      </c>
      <c r="G474" s="74">
        <v>15</v>
      </c>
      <c r="H474" s="74">
        <v>0</v>
      </c>
      <c r="I474" s="75">
        <v>0</v>
      </c>
    </row>
    <row r="475" spans="1:9" ht="94.5" x14ac:dyDescent="0.25">
      <c r="A475" s="100" t="s">
        <v>529</v>
      </c>
      <c r="B475" s="101">
        <v>917</v>
      </c>
      <c r="C475" s="102">
        <v>1</v>
      </c>
      <c r="D475" s="102">
        <v>13</v>
      </c>
      <c r="E475" s="71" t="s">
        <v>530</v>
      </c>
      <c r="F475" s="72" t="s">
        <v>128</v>
      </c>
      <c r="G475" s="74">
        <v>5</v>
      </c>
      <c r="H475" s="74">
        <v>0</v>
      </c>
      <c r="I475" s="75">
        <v>0</v>
      </c>
    </row>
    <row r="476" spans="1:9" ht="31.5" x14ac:dyDescent="0.25">
      <c r="A476" s="100" t="s">
        <v>135</v>
      </c>
      <c r="B476" s="101">
        <v>917</v>
      </c>
      <c r="C476" s="102">
        <v>1</v>
      </c>
      <c r="D476" s="102">
        <v>13</v>
      </c>
      <c r="E476" s="71" t="s">
        <v>530</v>
      </c>
      <c r="F476" s="72" t="s">
        <v>136</v>
      </c>
      <c r="G476" s="74">
        <v>5</v>
      </c>
      <c r="H476" s="74">
        <v>0</v>
      </c>
      <c r="I476" s="75">
        <v>0</v>
      </c>
    </row>
    <row r="477" spans="1:9" ht="63" x14ac:dyDescent="0.25">
      <c r="A477" s="100" t="s">
        <v>531</v>
      </c>
      <c r="B477" s="101">
        <v>917</v>
      </c>
      <c r="C477" s="102">
        <v>1</v>
      </c>
      <c r="D477" s="102">
        <v>13</v>
      </c>
      <c r="E477" s="71" t="s">
        <v>532</v>
      </c>
      <c r="F477" s="72" t="s">
        <v>128</v>
      </c>
      <c r="G477" s="74">
        <v>10</v>
      </c>
      <c r="H477" s="74">
        <v>0</v>
      </c>
      <c r="I477" s="75">
        <v>0</v>
      </c>
    </row>
    <row r="478" spans="1:9" ht="31.5" x14ac:dyDescent="0.25">
      <c r="A478" s="100" t="s">
        <v>135</v>
      </c>
      <c r="B478" s="101">
        <v>917</v>
      </c>
      <c r="C478" s="102">
        <v>1</v>
      </c>
      <c r="D478" s="102">
        <v>13</v>
      </c>
      <c r="E478" s="71" t="s">
        <v>532</v>
      </c>
      <c r="F478" s="72" t="s">
        <v>136</v>
      </c>
      <c r="G478" s="74">
        <v>10</v>
      </c>
      <c r="H478" s="74">
        <v>0</v>
      </c>
      <c r="I478" s="75">
        <v>0</v>
      </c>
    </row>
    <row r="479" spans="1:9" ht="78.75" x14ac:dyDescent="0.25">
      <c r="A479" s="100" t="s">
        <v>533</v>
      </c>
      <c r="B479" s="101">
        <v>917</v>
      </c>
      <c r="C479" s="102">
        <v>1</v>
      </c>
      <c r="D479" s="102">
        <v>13</v>
      </c>
      <c r="E479" s="71" t="s">
        <v>534</v>
      </c>
      <c r="F479" s="72" t="s">
        <v>128</v>
      </c>
      <c r="G479" s="74">
        <v>15</v>
      </c>
      <c r="H479" s="74">
        <v>0</v>
      </c>
      <c r="I479" s="75">
        <v>0</v>
      </c>
    </row>
    <row r="480" spans="1:9" ht="31.5" x14ac:dyDescent="0.25">
      <c r="A480" s="100" t="s">
        <v>135</v>
      </c>
      <c r="B480" s="101">
        <v>917</v>
      </c>
      <c r="C480" s="102">
        <v>1</v>
      </c>
      <c r="D480" s="102">
        <v>13</v>
      </c>
      <c r="E480" s="71" t="s">
        <v>534</v>
      </c>
      <c r="F480" s="72" t="s">
        <v>136</v>
      </c>
      <c r="G480" s="74">
        <v>15</v>
      </c>
      <c r="H480" s="74">
        <v>0</v>
      </c>
      <c r="I480" s="75">
        <v>0</v>
      </c>
    </row>
    <row r="481" spans="1:9" x14ac:dyDescent="0.25">
      <c r="A481" s="100" t="s">
        <v>650</v>
      </c>
      <c r="B481" s="101">
        <v>917</v>
      </c>
      <c r="C481" s="102">
        <v>1</v>
      </c>
      <c r="D481" s="102">
        <v>13</v>
      </c>
      <c r="E481" s="71" t="s">
        <v>651</v>
      </c>
      <c r="F481" s="72" t="s">
        <v>128</v>
      </c>
      <c r="G481" s="74">
        <v>650</v>
      </c>
      <c r="H481" s="74">
        <v>69.900000000000006</v>
      </c>
      <c r="I481" s="75">
        <v>0.10753846153846154</v>
      </c>
    </row>
    <row r="482" spans="1:9" ht="47.25" x14ac:dyDescent="0.25">
      <c r="A482" s="100" t="s">
        <v>682</v>
      </c>
      <c r="B482" s="101">
        <v>917</v>
      </c>
      <c r="C482" s="102">
        <v>1</v>
      </c>
      <c r="D482" s="102">
        <v>13</v>
      </c>
      <c r="E482" s="71" t="s">
        <v>683</v>
      </c>
      <c r="F482" s="72" t="s">
        <v>128</v>
      </c>
      <c r="G482" s="74">
        <v>600</v>
      </c>
      <c r="H482" s="74">
        <v>69.900000000000006</v>
      </c>
      <c r="I482" s="75">
        <v>0.11650000000000001</v>
      </c>
    </row>
    <row r="483" spans="1:9" ht="31.5" x14ac:dyDescent="0.25">
      <c r="A483" s="100" t="s">
        <v>684</v>
      </c>
      <c r="B483" s="101">
        <v>917</v>
      </c>
      <c r="C483" s="102">
        <v>1</v>
      </c>
      <c r="D483" s="102">
        <v>13</v>
      </c>
      <c r="E483" s="71" t="s">
        <v>685</v>
      </c>
      <c r="F483" s="72" t="s">
        <v>128</v>
      </c>
      <c r="G483" s="74">
        <v>600</v>
      </c>
      <c r="H483" s="74">
        <v>69.900000000000006</v>
      </c>
      <c r="I483" s="75">
        <v>0.11650000000000001</v>
      </c>
    </row>
    <row r="484" spans="1:9" ht="63" x14ac:dyDescent="0.25">
      <c r="A484" s="100" t="s">
        <v>686</v>
      </c>
      <c r="B484" s="101">
        <v>917</v>
      </c>
      <c r="C484" s="102">
        <v>1</v>
      </c>
      <c r="D484" s="102">
        <v>13</v>
      </c>
      <c r="E484" s="71" t="s">
        <v>687</v>
      </c>
      <c r="F484" s="72" t="s">
        <v>128</v>
      </c>
      <c r="G484" s="74">
        <v>600</v>
      </c>
      <c r="H484" s="74">
        <v>69.900000000000006</v>
      </c>
      <c r="I484" s="75">
        <v>0.11650000000000001</v>
      </c>
    </row>
    <row r="485" spans="1:9" ht="31.5" x14ac:dyDescent="0.25">
      <c r="A485" s="100" t="s">
        <v>135</v>
      </c>
      <c r="B485" s="101">
        <v>917</v>
      </c>
      <c r="C485" s="102">
        <v>1</v>
      </c>
      <c r="D485" s="102">
        <v>13</v>
      </c>
      <c r="E485" s="71" t="s">
        <v>687</v>
      </c>
      <c r="F485" s="72" t="s">
        <v>136</v>
      </c>
      <c r="G485" s="74">
        <v>600</v>
      </c>
      <c r="H485" s="74">
        <v>69.900000000000006</v>
      </c>
      <c r="I485" s="75">
        <v>0.11650000000000001</v>
      </c>
    </row>
    <row r="486" spans="1:9" ht="78.75" x14ac:dyDescent="0.25">
      <c r="A486" s="100" t="s">
        <v>688</v>
      </c>
      <c r="B486" s="101">
        <v>917</v>
      </c>
      <c r="C486" s="102">
        <v>1</v>
      </c>
      <c r="D486" s="102">
        <v>13</v>
      </c>
      <c r="E486" s="71" t="s">
        <v>689</v>
      </c>
      <c r="F486" s="72" t="s">
        <v>128</v>
      </c>
      <c r="G486" s="74">
        <v>50</v>
      </c>
      <c r="H486" s="74">
        <v>0</v>
      </c>
      <c r="I486" s="75">
        <v>0</v>
      </c>
    </row>
    <row r="487" spans="1:9" ht="94.5" x14ac:dyDescent="0.25">
      <c r="A487" s="100" t="s">
        <v>690</v>
      </c>
      <c r="B487" s="101">
        <v>917</v>
      </c>
      <c r="C487" s="102">
        <v>1</v>
      </c>
      <c r="D487" s="102">
        <v>13</v>
      </c>
      <c r="E487" s="71" t="s">
        <v>691</v>
      </c>
      <c r="F487" s="72" t="s">
        <v>128</v>
      </c>
      <c r="G487" s="74">
        <v>50</v>
      </c>
      <c r="H487" s="74">
        <v>0</v>
      </c>
      <c r="I487" s="75">
        <v>0</v>
      </c>
    </row>
    <row r="488" spans="1:9" ht="78.75" x14ac:dyDescent="0.25">
      <c r="A488" s="100" t="s">
        <v>692</v>
      </c>
      <c r="B488" s="101">
        <v>917</v>
      </c>
      <c r="C488" s="102">
        <v>1</v>
      </c>
      <c r="D488" s="102">
        <v>13</v>
      </c>
      <c r="E488" s="71" t="s">
        <v>693</v>
      </c>
      <c r="F488" s="72" t="s">
        <v>128</v>
      </c>
      <c r="G488" s="74">
        <v>50</v>
      </c>
      <c r="H488" s="74">
        <v>0</v>
      </c>
      <c r="I488" s="75">
        <v>0</v>
      </c>
    </row>
    <row r="489" spans="1:9" x14ac:dyDescent="0.25">
      <c r="A489" s="100" t="s">
        <v>145</v>
      </c>
      <c r="B489" s="101">
        <v>917</v>
      </c>
      <c r="C489" s="102">
        <v>1</v>
      </c>
      <c r="D489" s="102">
        <v>13</v>
      </c>
      <c r="E489" s="71" t="s">
        <v>693</v>
      </c>
      <c r="F489" s="72" t="s">
        <v>146</v>
      </c>
      <c r="G489" s="74">
        <v>50</v>
      </c>
      <c r="H489" s="74">
        <v>0</v>
      </c>
      <c r="I489" s="75">
        <v>0</v>
      </c>
    </row>
    <row r="490" spans="1:9" x14ac:dyDescent="0.25">
      <c r="A490" s="100" t="s">
        <v>700</v>
      </c>
      <c r="B490" s="101">
        <v>917</v>
      </c>
      <c r="C490" s="102">
        <v>2</v>
      </c>
      <c r="D490" s="102">
        <v>0</v>
      </c>
      <c r="E490" s="71" t="s">
        <v>128</v>
      </c>
      <c r="F490" s="72" t="s">
        <v>128</v>
      </c>
      <c r="G490" s="74">
        <v>155</v>
      </c>
      <c r="H490" s="74">
        <v>14.7</v>
      </c>
      <c r="I490" s="75">
        <v>9.483870967741935E-2</v>
      </c>
    </row>
    <row r="491" spans="1:9" x14ac:dyDescent="0.25">
      <c r="A491" s="100" t="s">
        <v>681</v>
      </c>
      <c r="B491" s="101">
        <v>917</v>
      </c>
      <c r="C491" s="102">
        <v>2</v>
      </c>
      <c r="D491" s="102">
        <v>4</v>
      </c>
      <c r="E491" s="71" t="s">
        <v>128</v>
      </c>
      <c r="F491" s="72" t="s">
        <v>128</v>
      </c>
      <c r="G491" s="74">
        <v>155</v>
      </c>
      <c r="H491" s="74">
        <v>14.7</v>
      </c>
      <c r="I491" s="75">
        <v>9.483870967741935E-2</v>
      </c>
    </row>
    <row r="492" spans="1:9" x14ac:dyDescent="0.25">
      <c r="A492" s="100" t="s">
        <v>650</v>
      </c>
      <c r="B492" s="101">
        <v>917</v>
      </c>
      <c r="C492" s="102">
        <v>2</v>
      </c>
      <c r="D492" s="102">
        <v>4</v>
      </c>
      <c r="E492" s="71" t="s">
        <v>651</v>
      </c>
      <c r="F492" s="72" t="s">
        <v>128</v>
      </c>
      <c r="G492" s="74">
        <v>155</v>
      </c>
      <c r="H492" s="74">
        <v>14.7</v>
      </c>
      <c r="I492" s="75">
        <v>9.483870967741935E-2</v>
      </c>
    </row>
    <row r="493" spans="1:9" ht="31.5" x14ac:dyDescent="0.25">
      <c r="A493" s="100" t="s">
        <v>676</v>
      </c>
      <c r="B493" s="101">
        <v>917</v>
      </c>
      <c r="C493" s="102">
        <v>2</v>
      </c>
      <c r="D493" s="102">
        <v>4</v>
      </c>
      <c r="E493" s="71" t="s">
        <v>677</v>
      </c>
      <c r="F493" s="72" t="s">
        <v>128</v>
      </c>
      <c r="G493" s="74">
        <v>155</v>
      </c>
      <c r="H493" s="74">
        <v>14.7</v>
      </c>
      <c r="I493" s="75">
        <v>9.483870967741935E-2</v>
      </c>
    </row>
    <row r="494" spans="1:9" ht="78.75" x14ac:dyDescent="0.25">
      <c r="A494" s="100" t="s">
        <v>678</v>
      </c>
      <c r="B494" s="101">
        <v>917</v>
      </c>
      <c r="C494" s="102">
        <v>2</v>
      </c>
      <c r="D494" s="102">
        <v>4</v>
      </c>
      <c r="E494" s="71" t="s">
        <v>679</v>
      </c>
      <c r="F494" s="72" t="s">
        <v>128</v>
      </c>
      <c r="G494" s="74">
        <v>155</v>
      </c>
      <c r="H494" s="74">
        <v>14.7</v>
      </c>
      <c r="I494" s="75">
        <v>9.483870967741935E-2</v>
      </c>
    </row>
    <row r="495" spans="1:9" ht="78.75" x14ac:dyDescent="0.25">
      <c r="A495" s="100" t="s">
        <v>220</v>
      </c>
      <c r="B495" s="101">
        <v>917</v>
      </c>
      <c r="C495" s="102">
        <v>2</v>
      </c>
      <c r="D495" s="102">
        <v>4</v>
      </c>
      <c r="E495" s="71" t="s">
        <v>680</v>
      </c>
      <c r="F495" s="72" t="s">
        <v>128</v>
      </c>
      <c r="G495" s="74">
        <v>155</v>
      </c>
      <c r="H495" s="74">
        <v>14.7</v>
      </c>
      <c r="I495" s="75">
        <v>9.483870967741935E-2</v>
      </c>
    </row>
    <row r="496" spans="1:9" ht="31.5" x14ac:dyDescent="0.25">
      <c r="A496" s="100" t="s">
        <v>135</v>
      </c>
      <c r="B496" s="101">
        <v>917</v>
      </c>
      <c r="C496" s="102">
        <v>2</v>
      </c>
      <c r="D496" s="102">
        <v>4</v>
      </c>
      <c r="E496" s="71" t="s">
        <v>680</v>
      </c>
      <c r="F496" s="72" t="s">
        <v>136</v>
      </c>
      <c r="G496" s="74">
        <v>155</v>
      </c>
      <c r="H496" s="74">
        <v>14.7</v>
      </c>
      <c r="I496" s="75">
        <v>9.483870967741935E-2</v>
      </c>
    </row>
    <row r="497" spans="1:9" x14ac:dyDescent="0.25">
      <c r="A497" s="100" t="s">
        <v>702</v>
      </c>
      <c r="B497" s="101">
        <v>917</v>
      </c>
      <c r="C497" s="102">
        <v>4</v>
      </c>
      <c r="D497" s="102">
        <v>0</v>
      </c>
      <c r="E497" s="71" t="s">
        <v>128</v>
      </c>
      <c r="F497" s="72" t="s">
        <v>128</v>
      </c>
      <c r="G497" s="74">
        <v>50</v>
      </c>
      <c r="H497" s="74">
        <v>0</v>
      </c>
      <c r="I497" s="75">
        <v>0</v>
      </c>
    </row>
    <row r="498" spans="1:9" ht="31.5" x14ac:dyDescent="0.25">
      <c r="A498" s="100" t="s">
        <v>414</v>
      </c>
      <c r="B498" s="101">
        <v>917</v>
      </c>
      <c r="C498" s="102">
        <v>4</v>
      </c>
      <c r="D498" s="102">
        <v>12</v>
      </c>
      <c r="E498" s="71" t="s">
        <v>128</v>
      </c>
      <c r="F498" s="72" t="s">
        <v>128</v>
      </c>
      <c r="G498" s="74">
        <v>50</v>
      </c>
      <c r="H498" s="74">
        <v>0</v>
      </c>
      <c r="I498" s="75">
        <v>0</v>
      </c>
    </row>
    <row r="499" spans="1:9" ht="63" x14ac:dyDescent="0.25">
      <c r="A499" s="100" t="s">
        <v>557</v>
      </c>
      <c r="B499" s="101">
        <v>917</v>
      </c>
      <c r="C499" s="102">
        <v>4</v>
      </c>
      <c r="D499" s="102">
        <v>12</v>
      </c>
      <c r="E499" s="71" t="s">
        <v>558</v>
      </c>
      <c r="F499" s="72" t="s">
        <v>128</v>
      </c>
      <c r="G499" s="74">
        <v>50</v>
      </c>
      <c r="H499" s="74">
        <v>0</v>
      </c>
      <c r="I499" s="75">
        <v>0</v>
      </c>
    </row>
    <row r="500" spans="1:9" ht="47.25" x14ac:dyDescent="0.25">
      <c r="A500" s="100" t="s">
        <v>598</v>
      </c>
      <c r="B500" s="101">
        <v>917</v>
      </c>
      <c r="C500" s="102">
        <v>4</v>
      </c>
      <c r="D500" s="102">
        <v>12</v>
      </c>
      <c r="E500" s="71" t="s">
        <v>599</v>
      </c>
      <c r="F500" s="72" t="s">
        <v>128</v>
      </c>
      <c r="G500" s="74">
        <v>50</v>
      </c>
      <c r="H500" s="74">
        <v>0</v>
      </c>
      <c r="I500" s="75">
        <v>0</v>
      </c>
    </row>
    <row r="501" spans="1:9" ht="47.25" x14ac:dyDescent="0.25">
      <c r="A501" s="100" t="s">
        <v>600</v>
      </c>
      <c r="B501" s="101">
        <v>917</v>
      </c>
      <c r="C501" s="102">
        <v>4</v>
      </c>
      <c r="D501" s="102">
        <v>12</v>
      </c>
      <c r="E501" s="71" t="s">
        <v>601</v>
      </c>
      <c r="F501" s="72" t="s">
        <v>128</v>
      </c>
      <c r="G501" s="74">
        <v>45</v>
      </c>
      <c r="H501" s="74">
        <v>0</v>
      </c>
      <c r="I501" s="75">
        <v>0</v>
      </c>
    </row>
    <row r="502" spans="1:9" ht="31.5" x14ac:dyDescent="0.25">
      <c r="A502" s="100" t="s">
        <v>602</v>
      </c>
      <c r="B502" s="101">
        <v>917</v>
      </c>
      <c r="C502" s="102">
        <v>4</v>
      </c>
      <c r="D502" s="102">
        <v>12</v>
      </c>
      <c r="E502" s="71" t="s">
        <v>603</v>
      </c>
      <c r="F502" s="72" t="s">
        <v>128</v>
      </c>
      <c r="G502" s="74">
        <v>20</v>
      </c>
      <c r="H502" s="74">
        <v>0</v>
      </c>
      <c r="I502" s="75">
        <v>0</v>
      </c>
    </row>
    <row r="503" spans="1:9" ht="31.5" x14ac:dyDescent="0.25">
      <c r="A503" s="100" t="s">
        <v>135</v>
      </c>
      <c r="B503" s="101">
        <v>917</v>
      </c>
      <c r="C503" s="102">
        <v>4</v>
      </c>
      <c r="D503" s="102">
        <v>12</v>
      </c>
      <c r="E503" s="71" t="s">
        <v>603</v>
      </c>
      <c r="F503" s="72" t="s">
        <v>136</v>
      </c>
      <c r="G503" s="74">
        <v>20</v>
      </c>
      <c r="H503" s="74">
        <v>0</v>
      </c>
      <c r="I503" s="75">
        <v>0</v>
      </c>
    </row>
    <row r="504" spans="1:9" ht="31.5" x14ac:dyDescent="0.25">
      <c r="A504" s="100" t="s">
        <v>604</v>
      </c>
      <c r="B504" s="101">
        <v>917</v>
      </c>
      <c r="C504" s="102">
        <v>4</v>
      </c>
      <c r="D504" s="102">
        <v>12</v>
      </c>
      <c r="E504" s="71" t="s">
        <v>605</v>
      </c>
      <c r="F504" s="72" t="s">
        <v>128</v>
      </c>
      <c r="G504" s="74">
        <v>25</v>
      </c>
      <c r="H504" s="74">
        <v>0</v>
      </c>
      <c r="I504" s="75">
        <v>0</v>
      </c>
    </row>
    <row r="505" spans="1:9" ht="31.5" x14ac:dyDescent="0.25">
      <c r="A505" s="100" t="s">
        <v>135</v>
      </c>
      <c r="B505" s="101">
        <v>917</v>
      </c>
      <c r="C505" s="102">
        <v>4</v>
      </c>
      <c r="D505" s="102">
        <v>12</v>
      </c>
      <c r="E505" s="71" t="s">
        <v>605</v>
      </c>
      <c r="F505" s="72" t="s">
        <v>136</v>
      </c>
      <c r="G505" s="74">
        <v>25</v>
      </c>
      <c r="H505" s="74">
        <v>0</v>
      </c>
      <c r="I505" s="75">
        <v>0</v>
      </c>
    </row>
    <row r="506" spans="1:9" ht="63" x14ac:dyDescent="0.25">
      <c r="A506" s="100" t="s">
        <v>606</v>
      </c>
      <c r="B506" s="101">
        <v>917</v>
      </c>
      <c r="C506" s="102">
        <v>4</v>
      </c>
      <c r="D506" s="102">
        <v>12</v>
      </c>
      <c r="E506" s="71" t="s">
        <v>607</v>
      </c>
      <c r="F506" s="72" t="s">
        <v>128</v>
      </c>
      <c r="G506" s="74">
        <v>5</v>
      </c>
      <c r="H506" s="74">
        <v>0</v>
      </c>
      <c r="I506" s="75">
        <v>0</v>
      </c>
    </row>
    <row r="507" spans="1:9" ht="31.5" x14ac:dyDescent="0.25">
      <c r="A507" s="100" t="s">
        <v>608</v>
      </c>
      <c r="B507" s="101">
        <v>917</v>
      </c>
      <c r="C507" s="102">
        <v>4</v>
      </c>
      <c r="D507" s="102">
        <v>12</v>
      </c>
      <c r="E507" s="71" t="s">
        <v>609</v>
      </c>
      <c r="F507" s="72" t="s">
        <v>128</v>
      </c>
      <c r="G507" s="74">
        <v>5</v>
      </c>
      <c r="H507" s="74">
        <v>0</v>
      </c>
      <c r="I507" s="75">
        <v>0</v>
      </c>
    </row>
    <row r="508" spans="1:9" ht="31.5" x14ac:dyDescent="0.25">
      <c r="A508" s="100" t="s">
        <v>135</v>
      </c>
      <c r="B508" s="101">
        <v>917</v>
      </c>
      <c r="C508" s="102">
        <v>4</v>
      </c>
      <c r="D508" s="102">
        <v>12</v>
      </c>
      <c r="E508" s="71" t="s">
        <v>609</v>
      </c>
      <c r="F508" s="72" t="s">
        <v>136</v>
      </c>
      <c r="G508" s="74">
        <v>5</v>
      </c>
      <c r="H508" s="74">
        <v>0</v>
      </c>
      <c r="I508" s="75">
        <v>0</v>
      </c>
    </row>
    <row r="509" spans="1:9" x14ac:dyDescent="0.25">
      <c r="A509" s="100" t="s">
        <v>705</v>
      </c>
      <c r="B509" s="101">
        <v>917</v>
      </c>
      <c r="C509" s="102">
        <v>7</v>
      </c>
      <c r="D509" s="102">
        <v>0</v>
      </c>
      <c r="E509" s="71" t="s">
        <v>128</v>
      </c>
      <c r="F509" s="72" t="s">
        <v>128</v>
      </c>
      <c r="G509" s="74">
        <v>325</v>
      </c>
      <c r="H509" s="74">
        <v>18.2</v>
      </c>
      <c r="I509" s="75">
        <v>5.6000000000000001E-2</v>
      </c>
    </row>
    <row r="510" spans="1:9" ht="31.5" x14ac:dyDescent="0.25">
      <c r="A510" s="100" t="s">
        <v>142</v>
      </c>
      <c r="B510" s="101">
        <v>917</v>
      </c>
      <c r="C510" s="102">
        <v>7</v>
      </c>
      <c r="D510" s="102">
        <v>5</v>
      </c>
      <c r="E510" s="71" t="s">
        <v>128</v>
      </c>
      <c r="F510" s="72" t="s">
        <v>128</v>
      </c>
      <c r="G510" s="74">
        <v>75</v>
      </c>
      <c r="H510" s="74">
        <v>18.2</v>
      </c>
      <c r="I510" s="75">
        <v>0.24266666666666667</v>
      </c>
    </row>
    <row r="511" spans="1:9" ht="47.25" x14ac:dyDescent="0.25">
      <c r="A511" s="100" t="s">
        <v>440</v>
      </c>
      <c r="B511" s="101">
        <v>917</v>
      </c>
      <c r="C511" s="102">
        <v>7</v>
      </c>
      <c r="D511" s="102">
        <v>5</v>
      </c>
      <c r="E511" s="71" t="s">
        <v>441</v>
      </c>
      <c r="F511" s="72" t="s">
        <v>128</v>
      </c>
      <c r="G511" s="74">
        <v>75</v>
      </c>
      <c r="H511" s="74">
        <v>18.2</v>
      </c>
      <c r="I511" s="75">
        <v>0.24266666666666667</v>
      </c>
    </row>
    <row r="512" spans="1:9" ht="31.5" x14ac:dyDescent="0.25">
      <c r="A512" s="100" t="s">
        <v>442</v>
      </c>
      <c r="B512" s="101">
        <v>917</v>
      </c>
      <c r="C512" s="102">
        <v>7</v>
      </c>
      <c r="D512" s="102">
        <v>5</v>
      </c>
      <c r="E512" s="71" t="s">
        <v>443</v>
      </c>
      <c r="F512" s="72" t="s">
        <v>128</v>
      </c>
      <c r="G512" s="74">
        <v>75</v>
      </c>
      <c r="H512" s="74">
        <v>18.2</v>
      </c>
      <c r="I512" s="75">
        <v>0.24266666666666667</v>
      </c>
    </row>
    <row r="513" spans="1:9" ht="63" x14ac:dyDescent="0.25">
      <c r="A513" s="100" t="s">
        <v>444</v>
      </c>
      <c r="B513" s="101">
        <v>917</v>
      </c>
      <c r="C513" s="102">
        <v>7</v>
      </c>
      <c r="D513" s="102">
        <v>5</v>
      </c>
      <c r="E513" s="71" t="s">
        <v>445</v>
      </c>
      <c r="F513" s="72" t="s">
        <v>128</v>
      </c>
      <c r="G513" s="74">
        <v>70</v>
      </c>
      <c r="H513" s="74">
        <v>17.8</v>
      </c>
      <c r="I513" s="75">
        <v>0.25428571428571428</v>
      </c>
    </row>
    <row r="514" spans="1:9" ht="47.25" x14ac:dyDescent="0.25">
      <c r="A514" s="100" t="s">
        <v>446</v>
      </c>
      <c r="B514" s="101">
        <v>917</v>
      </c>
      <c r="C514" s="102">
        <v>7</v>
      </c>
      <c r="D514" s="102">
        <v>5</v>
      </c>
      <c r="E514" s="71" t="s">
        <v>447</v>
      </c>
      <c r="F514" s="72" t="s">
        <v>128</v>
      </c>
      <c r="G514" s="74">
        <v>27.6</v>
      </c>
      <c r="H514" s="74">
        <v>0</v>
      </c>
      <c r="I514" s="75">
        <v>0</v>
      </c>
    </row>
    <row r="515" spans="1:9" ht="31.5" x14ac:dyDescent="0.25">
      <c r="A515" s="100" t="s">
        <v>135</v>
      </c>
      <c r="B515" s="101">
        <v>917</v>
      </c>
      <c r="C515" s="102">
        <v>7</v>
      </c>
      <c r="D515" s="102">
        <v>5</v>
      </c>
      <c r="E515" s="71" t="s">
        <v>447</v>
      </c>
      <c r="F515" s="72" t="s">
        <v>136</v>
      </c>
      <c r="G515" s="74">
        <v>27.6</v>
      </c>
      <c r="H515" s="74">
        <v>0</v>
      </c>
      <c r="I515" s="75">
        <v>0</v>
      </c>
    </row>
    <row r="516" spans="1:9" ht="47.25" x14ac:dyDescent="0.25">
      <c r="A516" s="100" t="s">
        <v>448</v>
      </c>
      <c r="B516" s="101">
        <v>917</v>
      </c>
      <c r="C516" s="102">
        <v>7</v>
      </c>
      <c r="D516" s="102">
        <v>5</v>
      </c>
      <c r="E516" s="71" t="s">
        <v>449</v>
      </c>
      <c r="F516" s="72" t="s">
        <v>128</v>
      </c>
      <c r="G516" s="74">
        <v>30.4</v>
      </c>
      <c r="H516" s="74">
        <v>17.8</v>
      </c>
      <c r="I516" s="75">
        <v>0.58552631578947378</v>
      </c>
    </row>
    <row r="517" spans="1:9" ht="31.5" x14ac:dyDescent="0.25">
      <c r="A517" s="100" t="s">
        <v>135</v>
      </c>
      <c r="B517" s="101">
        <v>917</v>
      </c>
      <c r="C517" s="102">
        <v>7</v>
      </c>
      <c r="D517" s="102">
        <v>5</v>
      </c>
      <c r="E517" s="71" t="s">
        <v>449</v>
      </c>
      <c r="F517" s="72" t="s">
        <v>136</v>
      </c>
      <c r="G517" s="74">
        <v>30.4</v>
      </c>
      <c r="H517" s="74">
        <v>17.8</v>
      </c>
      <c r="I517" s="75">
        <v>0.58552631578947378</v>
      </c>
    </row>
    <row r="518" spans="1:9" ht="63" x14ac:dyDescent="0.25">
      <c r="A518" s="100" t="s">
        <v>450</v>
      </c>
      <c r="B518" s="101">
        <v>917</v>
      </c>
      <c r="C518" s="102">
        <v>7</v>
      </c>
      <c r="D518" s="102">
        <v>5</v>
      </c>
      <c r="E518" s="71" t="s">
        <v>451</v>
      </c>
      <c r="F518" s="72" t="s">
        <v>128</v>
      </c>
      <c r="G518" s="74">
        <v>12</v>
      </c>
      <c r="H518" s="74">
        <v>0</v>
      </c>
      <c r="I518" s="75">
        <v>0</v>
      </c>
    </row>
    <row r="519" spans="1:9" ht="31.5" x14ac:dyDescent="0.25">
      <c r="A519" s="100" t="s">
        <v>135</v>
      </c>
      <c r="B519" s="101">
        <v>917</v>
      </c>
      <c r="C519" s="102">
        <v>7</v>
      </c>
      <c r="D519" s="102">
        <v>5</v>
      </c>
      <c r="E519" s="71" t="s">
        <v>451</v>
      </c>
      <c r="F519" s="72" t="s">
        <v>136</v>
      </c>
      <c r="G519" s="74">
        <v>12</v>
      </c>
      <c r="H519" s="74">
        <v>0</v>
      </c>
      <c r="I519" s="75">
        <v>0</v>
      </c>
    </row>
    <row r="520" spans="1:9" ht="31.5" x14ac:dyDescent="0.25">
      <c r="A520" s="100" t="s">
        <v>475</v>
      </c>
      <c r="B520" s="101">
        <v>917</v>
      </c>
      <c r="C520" s="102">
        <v>7</v>
      </c>
      <c r="D520" s="102">
        <v>5</v>
      </c>
      <c r="E520" s="71" t="s">
        <v>476</v>
      </c>
      <c r="F520" s="72" t="s">
        <v>128</v>
      </c>
      <c r="G520" s="74">
        <v>5</v>
      </c>
      <c r="H520" s="74">
        <v>0.4</v>
      </c>
      <c r="I520" s="75">
        <v>0.08</v>
      </c>
    </row>
    <row r="521" spans="1:9" ht="31.5" x14ac:dyDescent="0.25">
      <c r="A521" s="100" t="s">
        <v>482</v>
      </c>
      <c r="B521" s="101">
        <v>917</v>
      </c>
      <c r="C521" s="102">
        <v>7</v>
      </c>
      <c r="D521" s="102">
        <v>5</v>
      </c>
      <c r="E521" s="71" t="s">
        <v>483</v>
      </c>
      <c r="F521" s="72" t="s">
        <v>128</v>
      </c>
      <c r="G521" s="74">
        <v>5</v>
      </c>
      <c r="H521" s="74">
        <v>0.4</v>
      </c>
      <c r="I521" s="75">
        <v>0.08</v>
      </c>
    </row>
    <row r="522" spans="1:9" ht="31.5" x14ac:dyDescent="0.25">
      <c r="A522" s="100" t="s">
        <v>135</v>
      </c>
      <c r="B522" s="101">
        <v>917</v>
      </c>
      <c r="C522" s="102">
        <v>7</v>
      </c>
      <c r="D522" s="102">
        <v>5</v>
      </c>
      <c r="E522" s="71" t="s">
        <v>483</v>
      </c>
      <c r="F522" s="72" t="s">
        <v>136</v>
      </c>
      <c r="G522" s="74">
        <v>5</v>
      </c>
      <c r="H522" s="74">
        <v>0.4</v>
      </c>
      <c r="I522" s="75">
        <v>0.08</v>
      </c>
    </row>
    <row r="523" spans="1:9" x14ac:dyDescent="0.25">
      <c r="A523" s="100" t="s">
        <v>565</v>
      </c>
      <c r="B523" s="101">
        <v>917</v>
      </c>
      <c r="C523" s="102">
        <v>7</v>
      </c>
      <c r="D523" s="102">
        <v>7</v>
      </c>
      <c r="E523" s="71" t="s">
        <v>128</v>
      </c>
      <c r="F523" s="72" t="s">
        <v>128</v>
      </c>
      <c r="G523" s="74">
        <v>250</v>
      </c>
      <c r="H523" s="74">
        <v>0</v>
      </c>
      <c r="I523" s="75">
        <v>0</v>
      </c>
    </row>
    <row r="524" spans="1:9" ht="63" x14ac:dyDescent="0.25">
      <c r="A524" s="100" t="s">
        <v>557</v>
      </c>
      <c r="B524" s="101">
        <v>917</v>
      </c>
      <c r="C524" s="102">
        <v>7</v>
      </c>
      <c r="D524" s="102">
        <v>7</v>
      </c>
      <c r="E524" s="71" t="s">
        <v>558</v>
      </c>
      <c r="F524" s="72" t="s">
        <v>128</v>
      </c>
      <c r="G524" s="74">
        <v>250</v>
      </c>
      <c r="H524" s="74">
        <v>0</v>
      </c>
      <c r="I524" s="75">
        <v>0</v>
      </c>
    </row>
    <row r="525" spans="1:9" ht="47.25" x14ac:dyDescent="0.25">
      <c r="A525" s="100" t="s">
        <v>559</v>
      </c>
      <c r="B525" s="101">
        <v>917</v>
      </c>
      <c r="C525" s="102">
        <v>7</v>
      </c>
      <c r="D525" s="102">
        <v>7</v>
      </c>
      <c r="E525" s="71" t="s">
        <v>560</v>
      </c>
      <c r="F525" s="72" t="s">
        <v>128</v>
      </c>
      <c r="G525" s="74">
        <v>166</v>
      </c>
      <c r="H525" s="74">
        <v>0</v>
      </c>
      <c r="I525" s="75">
        <v>0</v>
      </c>
    </row>
    <row r="526" spans="1:9" ht="63" x14ac:dyDescent="0.25">
      <c r="A526" s="100" t="s">
        <v>561</v>
      </c>
      <c r="B526" s="101">
        <v>917</v>
      </c>
      <c r="C526" s="102">
        <v>7</v>
      </c>
      <c r="D526" s="102">
        <v>7</v>
      </c>
      <c r="E526" s="71" t="s">
        <v>562</v>
      </c>
      <c r="F526" s="72" t="s">
        <v>128</v>
      </c>
      <c r="G526" s="74">
        <v>166</v>
      </c>
      <c r="H526" s="74">
        <v>0</v>
      </c>
      <c r="I526" s="75">
        <v>0</v>
      </c>
    </row>
    <row r="527" spans="1:9" ht="63" x14ac:dyDescent="0.25">
      <c r="A527" s="100" t="s">
        <v>563</v>
      </c>
      <c r="B527" s="101">
        <v>917</v>
      </c>
      <c r="C527" s="102">
        <v>7</v>
      </c>
      <c r="D527" s="102">
        <v>7</v>
      </c>
      <c r="E527" s="71" t="s">
        <v>564</v>
      </c>
      <c r="F527" s="72" t="s">
        <v>128</v>
      </c>
      <c r="G527" s="74">
        <v>166</v>
      </c>
      <c r="H527" s="74">
        <v>0</v>
      </c>
      <c r="I527" s="75">
        <v>0</v>
      </c>
    </row>
    <row r="528" spans="1:9" ht="31.5" x14ac:dyDescent="0.25">
      <c r="A528" s="100" t="s">
        <v>135</v>
      </c>
      <c r="B528" s="101">
        <v>917</v>
      </c>
      <c r="C528" s="102">
        <v>7</v>
      </c>
      <c r="D528" s="102">
        <v>7</v>
      </c>
      <c r="E528" s="71" t="s">
        <v>564</v>
      </c>
      <c r="F528" s="72" t="s">
        <v>136</v>
      </c>
      <c r="G528" s="74">
        <v>166</v>
      </c>
      <c r="H528" s="74">
        <v>0</v>
      </c>
      <c r="I528" s="75">
        <v>0</v>
      </c>
    </row>
    <row r="529" spans="1:9" ht="78.75" x14ac:dyDescent="0.25">
      <c r="A529" s="100" t="s">
        <v>590</v>
      </c>
      <c r="B529" s="101">
        <v>917</v>
      </c>
      <c r="C529" s="102">
        <v>7</v>
      </c>
      <c r="D529" s="102">
        <v>7</v>
      </c>
      <c r="E529" s="71" t="s">
        <v>591</v>
      </c>
      <c r="F529" s="72" t="s">
        <v>128</v>
      </c>
      <c r="G529" s="74">
        <v>84</v>
      </c>
      <c r="H529" s="74">
        <v>0</v>
      </c>
      <c r="I529" s="75">
        <v>0</v>
      </c>
    </row>
    <row r="530" spans="1:9" ht="63" x14ac:dyDescent="0.25">
      <c r="A530" s="100" t="s">
        <v>592</v>
      </c>
      <c r="B530" s="101">
        <v>917</v>
      </c>
      <c r="C530" s="102">
        <v>7</v>
      </c>
      <c r="D530" s="102">
        <v>7</v>
      </c>
      <c r="E530" s="71" t="s">
        <v>593</v>
      </c>
      <c r="F530" s="72" t="s">
        <v>128</v>
      </c>
      <c r="G530" s="74">
        <v>84</v>
      </c>
      <c r="H530" s="74">
        <v>0</v>
      </c>
      <c r="I530" s="75">
        <v>0</v>
      </c>
    </row>
    <row r="531" spans="1:9" ht="47.25" x14ac:dyDescent="0.25">
      <c r="A531" s="100" t="s">
        <v>594</v>
      </c>
      <c r="B531" s="101">
        <v>917</v>
      </c>
      <c r="C531" s="102">
        <v>7</v>
      </c>
      <c r="D531" s="102">
        <v>7</v>
      </c>
      <c r="E531" s="71" t="s">
        <v>595</v>
      </c>
      <c r="F531" s="72" t="s">
        <v>128</v>
      </c>
      <c r="G531" s="74">
        <v>21</v>
      </c>
      <c r="H531" s="74">
        <v>0</v>
      </c>
      <c r="I531" s="75">
        <v>0</v>
      </c>
    </row>
    <row r="532" spans="1:9" ht="31.5" x14ac:dyDescent="0.25">
      <c r="A532" s="100" t="s">
        <v>135</v>
      </c>
      <c r="B532" s="101">
        <v>917</v>
      </c>
      <c r="C532" s="102">
        <v>7</v>
      </c>
      <c r="D532" s="102">
        <v>7</v>
      </c>
      <c r="E532" s="71" t="s">
        <v>595</v>
      </c>
      <c r="F532" s="72" t="s">
        <v>136</v>
      </c>
      <c r="G532" s="74">
        <v>21</v>
      </c>
      <c r="H532" s="74">
        <v>0</v>
      </c>
      <c r="I532" s="75">
        <v>0</v>
      </c>
    </row>
    <row r="533" spans="1:9" ht="31.5" x14ac:dyDescent="0.25">
      <c r="A533" s="100" t="s">
        <v>596</v>
      </c>
      <c r="B533" s="101">
        <v>917</v>
      </c>
      <c r="C533" s="102">
        <v>7</v>
      </c>
      <c r="D533" s="102">
        <v>7</v>
      </c>
      <c r="E533" s="71" t="s">
        <v>597</v>
      </c>
      <c r="F533" s="72" t="s">
        <v>128</v>
      </c>
      <c r="G533" s="74">
        <v>63</v>
      </c>
      <c r="H533" s="74">
        <v>0</v>
      </c>
      <c r="I533" s="75">
        <v>0</v>
      </c>
    </row>
    <row r="534" spans="1:9" ht="31.5" x14ac:dyDescent="0.25">
      <c r="A534" s="100" t="s">
        <v>135</v>
      </c>
      <c r="B534" s="101">
        <v>917</v>
      </c>
      <c r="C534" s="102">
        <v>7</v>
      </c>
      <c r="D534" s="102">
        <v>7</v>
      </c>
      <c r="E534" s="71" t="s">
        <v>597</v>
      </c>
      <c r="F534" s="72" t="s">
        <v>136</v>
      </c>
      <c r="G534" s="74">
        <v>63</v>
      </c>
      <c r="H534" s="74">
        <v>0</v>
      </c>
      <c r="I534" s="75">
        <v>0</v>
      </c>
    </row>
    <row r="535" spans="1:9" x14ac:dyDescent="0.25">
      <c r="A535" s="100" t="s">
        <v>707</v>
      </c>
      <c r="B535" s="101">
        <v>917</v>
      </c>
      <c r="C535" s="102">
        <v>9</v>
      </c>
      <c r="D535" s="102">
        <v>0</v>
      </c>
      <c r="E535" s="71" t="s">
        <v>128</v>
      </c>
      <c r="F535" s="72" t="s">
        <v>128</v>
      </c>
      <c r="G535" s="74">
        <v>298.89999999999998</v>
      </c>
      <c r="H535" s="74">
        <v>115.6</v>
      </c>
      <c r="I535" s="75">
        <v>0.38675142188022749</v>
      </c>
    </row>
    <row r="536" spans="1:9" x14ac:dyDescent="0.25">
      <c r="A536" s="100" t="s">
        <v>616</v>
      </c>
      <c r="B536" s="101">
        <v>917</v>
      </c>
      <c r="C536" s="102">
        <v>9</v>
      </c>
      <c r="D536" s="102">
        <v>9</v>
      </c>
      <c r="E536" s="71" t="s">
        <v>128</v>
      </c>
      <c r="F536" s="72" t="s">
        <v>128</v>
      </c>
      <c r="G536" s="74">
        <v>298.89999999999998</v>
      </c>
      <c r="H536" s="74">
        <v>115.6</v>
      </c>
      <c r="I536" s="75">
        <v>0.38675142188022749</v>
      </c>
    </row>
    <row r="537" spans="1:9" ht="47.25" x14ac:dyDescent="0.25">
      <c r="A537" s="100" t="s">
        <v>610</v>
      </c>
      <c r="B537" s="101">
        <v>917</v>
      </c>
      <c r="C537" s="102">
        <v>9</v>
      </c>
      <c r="D537" s="102">
        <v>9</v>
      </c>
      <c r="E537" s="71" t="s">
        <v>611</v>
      </c>
      <c r="F537" s="72" t="s">
        <v>128</v>
      </c>
      <c r="G537" s="74">
        <v>298.89999999999998</v>
      </c>
      <c r="H537" s="74">
        <v>115.6</v>
      </c>
      <c r="I537" s="75">
        <v>0.38675142188022749</v>
      </c>
    </row>
    <row r="538" spans="1:9" ht="46.5" customHeight="1" x14ac:dyDescent="0.25">
      <c r="A538" s="100" t="s">
        <v>612</v>
      </c>
      <c r="B538" s="101">
        <v>917</v>
      </c>
      <c r="C538" s="102">
        <v>9</v>
      </c>
      <c r="D538" s="102">
        <v>9</v>
      </c>
      <c r="E538" s="71" t="s">
        <v>613</v>
      </c>
      <c r="F538" s="72" t="s">
        <v>128</v>
      </c>
      <c r="G538" s="74">
        <v>298.89999999999998</v>
      </c>
      <c r="H538" s="74">
        <v>115.6</v>
      </c>
      <c r="I538" s="75">
        <v>0.38675142188022749</v>
      </c>
    </row>
    <row r="539" spans="1:9" ht="78.75" x14ac:dyDescent="0.25">
      <c r="A539" s="100" t="s">
        <v>614</v>
      </c>
      <c r="B539" s="101">
        <v>917</v>
      </c>
      <c r="C539" s="102">
        <v>9</v>
      </c>
      <c r="D539" s="102">
        <v>9</v>
      </c>
      <c r="E539" s="71" t="s">
        <v>615</v>
      </c>
      <c r="F539" s="72" t="s">
        <v>128</v>
      </c>
      <c r="G539" s="74">
        <v>92</v>
      </c>
      <c r="H539" s="74">
        <v>0</v>
      </c>
      <c r="I539" s="75">
        <v>0</v>
      </c>
    </row>
    <row r="540" spans="1:9" ht="31.5" x14ac:dyDescent="0.25">
      <c r="A540" s="100" t="s">
        <v>151</v>
      </c>
      <c r="B540" s="101">
        <v>917</v>
      </c>
      <c r="C540" s="102">
        <v>9</v>
      </c>
      <c r="D540" s="102">
        <v>9</v>
      </c>
      <c r="E540" s="71" t="s">
        <v>615</v>
      </c>
      <c r="F540" s="72" t="s">
        <v>152</v>
      </c>
      <c r="G540" s="74">
        <v>92</v>
      </c>
      <c r="H540" s="74">
        <v>0</v>
      </c>
      <c r="I540" s="75">
        <v>0</v>
      </c>
    </row>
    <row r="541" spans="1:9" ht="47.25" x14ac:dyDescent="0.25">
      <c r="A541" s="100" t="s">
        <v>617</v>
      </c>
      <c r="B541" s="101">
        <v>917</v>
      </c>
      <c r="C541" s="102">
        <v>9</v>
      </c>
      <c r="D541" s="102">
        <v>9</v>
      </c>
      <c r="E541" s="71" t="s">
        <v>618</v>
      </c>
      <c r="F541" s="72" t="s">
        <v>128</v>
      </c>
      <c r="G541" s="74">
        <v>23</v>
      </c>
      <c r="H541" s="74">
        <v>5.2</v>
      </c>
      <c r="I541" s="75">
        <v>0.22608695652173913</v>
      </c>
    </row>
    <row r="542" spans="1:9" ht="31.5" x14ac:dyDescent="0.25">
      <c r="A542" s="100" t="s">
        <v>135</v>
      </c>
      <c r="B542" s="101">
        <v>917</v>
      </c>
      <c r="C542" s="102">
        <v>9</v>
      </c>
      <c r="D542" s="102">
        <v>9</v>
      </c>
      <c r="E542" s="71" t="s">
        <v>618</v>
      </c>
      <c r="F542" s="72" t="s">
        <v>136</v>
      </c>
      <c r="G542" s="74">
        <v>23</v>
      </c>
      <c r="H542" s="74">
        <v>5.2</v>
      </c>
      <c r="I542" s="75">
        <v>0.22608695652173913</v>
      </c>
    </row>
    <row r="543" spans="1:9" ht="31.5" x14ac:dyDescent="0.25">
      <c r="A543" s="100" t="s">
        <v>619</v>
      </c>
      <c r="B543" s="101">
        <v>917</v>
      </c>
      <c r="C543" s="102">
        <v>9</v>
      </c>
      <c r="D543" s="102">
        <v>9</v>
      </c>
      <c r="E543" s="71" t="s">
        <v>620</v>
      </c>
      <c r="F543" s="72" t="s">
        <v>128</v>
      </c>
      <c r="G543" s="74">
        <v>183.9</v>
      </c>
      <c r="H543" s="74">
        <v>110.4</v>
      </c>
      <c r="I543" s="75">
        <v>0.60032626427406199</v>
      </c>
    </row>
    <row r="544" spans="1:9" ht="31.5" x14ac:dyDescent="0.25">
      <c r="A544" s="100" t="s">
        <v>135</v>
      </c>
      <c r="B544" s="101">
        <v>917</v>
      </c>
      <c r="C544" s="102">
        <v>9</v>
      </c>
      <c r="D544" s="102">
        <v>9</v>
      </c>
      <c r="E544" s="71" t="s">
        <v>620</v>
      </c>
      <c r="F544" s="72" t="s">
        <v>136</v>
      </c>
      <c r="G544" s="74">
        <v>183.9</v>
      </c>
      <c r="H544" s="74">
        <v>110.4</v>
      </c>
      <c r="I544" s="75">
        <v>0.60032626427406199</v>
      </c>
    </row>
    <row r="545" spans="1:9" x14ac:dyDescent="0.25">
      <c r="A545" s="100" t="s">
        <v>708</v>
      </c>
      <c r="B545" s="101">
        <v>917</v>
      </c>
      <c r="C545" s="102">
        <v>10</v>
      </c>
      <c r="D545" s="102">
        <v>0</v>
      </c>
      <c r="E545" s="71" t="s">
        <v>128</v>
      </c>
      <c r="F545" s="72" t="s">
        <v>128</v>
      </c>
      <c r="G545" s="74">
        <v>11676.6</v>
      </c>
      <c r="H545" s="74">
        <v>6559.5</v>
      </c>
      <c r="I545" s="75">
        <v>0.56176455475052667</v>
      </c>
    </row>
    <row r="546" spans="1:9" x14ac:dyDescent="0.25">
      <c r="A546" s="100" t="s">
        <v>456</v>
      </c>
      <c r="B546" s="101">
        <v>917</v>
      </c>
      <c r="C546" s="102">
        <v>10</v>
      </c>
      <c r="D546" s="102">
        <v>1</v>
      </c>
      <c r="E546" s="71" t="s">
        <v>128</v>
      </c>
      <c r="F546" s="72" t="s">
        <v>128</v>
      </c>
      <c r="G546" s="74">
        <v>10055.799999999999</v>
      </c>
      <c r="H546" s="74">
        <v>5044.2</v>
      </c>
      <c r="I546" s="75">
        <v>0.50162095507070548</v>
      </c>
    </row>
    <row r="547" spans="1:9" ht="47.25" x14ac:dyDescent="0.25">
      <c r="A547" s="100" t="s">
        <v>440</v>
      </c>
      <c r="B547" s="101">
        <v>917</v>
      </c>
      <c r="C547" s="102">
        <v>10</v>
      </c>
      <c r="D547" s="102">
        <v>1</v>
      </c>
      <c r="E547" s="71" t="s">
        <v>441</v>
      </c>
      <c r="F547" s="72" t="s">
        <v>128</v>
      </c>
      <c r="G547" s="74">
        <v>10055.799999999999</v>
      </c>
      <c r="H547" s="74">
        <v>5044.2</v>
      </c>
      <c r="I547" s="75">
        <v>0.50162095507070548</v>
      </c>
    </row>
    <row r="548" spans="1:9" ht="31.5" x14ac:dyDescent="0.25">
      <c r="A548" s="100" t="s">
        <v>442</v>
      </c>
      <c r="B548" s="101">
        <v>917</v>
      </c>
      <c r="C548" s="102">
        <v>10</v>
      </c>
      <c r="D548" s="102">
        <v>1</v>
      </c>
      <c r="E548" s="71" t="s">
        <v>443</v>
      </c>
      <c r="F548" s="72" t="s">
        <v>128</v>
      </c>
      <c r="G548" s="74">
        <v>10055.799999999999</v>
      </c>
      <c r="H548" s="74">
        <v>5044.2</v>
      </c>
      <c r="I548" s="75">
        <v>0.50162095507070548</v>
      </c>
    </row>
    <row r="549" spans="1:9" ht="31.5" x14ac:dyDescent="0.25">
      <c r="A549" s="100" t="s">
        <v>452</v>
      </c>
      <c r="B549" s="101">
        <v>917</v>
      </c>
      <c r="C549" s="102">
        <v>10</v>
      </c>
      <c r="D549" s="102">
        <v>1</v>
      </c>
      <c r="E549" s="71" t="s">
        <v>453</v>
      </c>
      <c r="F549" s="72" t="s">
        <v>128</v>
      </c>
      <c r="G549" s="74">
        <v>10055.799999999999</v>
      </c>
      <c r="H549" s="74">
        <v>5044.2</v>
      </c>
      <c r="I549" s="75">
        <v>0.50162095507070548</v>
      </c>
    </row>
    <row r="550" spans="1:9" ht="126" x14ac:dyDescent="0.25">
      <c r="A550" s="100" t="s">
        <v>454</v>
      </c>
      <c r="B550" s="101">
        <v>917</v>
      </c>
      <c r="C550" s="102">
        <v>10</v>
      </c>
      <c r="D550" s="102">
        <v>1</v>
      </c>
      <c r="E550" s="71" t="s">
        <v>455</v>
      </c>
      <c r="F550" s="72" t="s">
        <v>128</v>
      </c>
      <c r="G550" s="74">
        <v>10055.799999999999</v>
      </c>
      <c r="H550" s="74">
        <v>5044.2</v>
      </c>
      <c r="I550" s="75">
        <v>0.50162095507070548</v>
      </c>
    </row>
    <row r="551" spans="1:9" ht="31.5" x14ac:dyDescent="0.25">
      <c r="A551" s="100" t="s">
        <v>151</v>
      </c>
      <c r="B551" s="101">
        <v>917</v>
      </c>
      <c r="C551" s="102">
        <v>10</v>
      </c>
      <c r="D551" s="102">
        <v>1</v>
      </c>
      <c r="E551" s="71" t="s">
        <v>455</v>
      </c>
      <c r="F551" s="72" t="s">
        <v>152</v>
      </c>
      <c r="G551" s="74">
        <v>10055.799999999999</v>
      </c>
      <c r="H551" s="74">
        <v>5044.2</v>
      </c>
      <c r="I551" s="75">
        <v>0.50162095507070548</v>
      </c>
    </row>
    <row r="552" spans="1:9" x14ac:dyDescent="0.25">
      <c r="A552" s="100" t="s">
        <v>589</v>
      </c>
      <c r="B552" s="101">
        <v>917</v>
      </c>
      <c r="C552" s="102">
        <v>10</v>
      </c>
      <c r="D552" s="102">
        <v>3</v>
      </c>
      <c r="E552" s="71" t="s">
        <v>128</v>
      </c>
      <c r="F552" s="72" t="s">
        <v>128</v>
      </c>
      <c r="G552" s="74">
        <v>1415.8</v>
      </c>
      <c r="H552" s="74">
        <v>1415</v>
      </c>
      <c r="I552" s="75">
        <v>0.99943494843904512</v>
      </c>
    </row>
    <row r="553" spans="1:9" ht="63" x14ac:dyDescent="0.25">
      <c r="A553" s="100" t="s">
        <v>557</v>
      </c>
      <c r="B553" s="101">
        <v>917</v>
      </c>
      <c r="C553" s="102">
        <v>10</v>
      </c>
      <c r="D553" s="102">
        <v>3</v>
      </c>
      <c r="E553" s="71" t="s">
        <v>558</v>
      </c>
      <c r="F553" s="72" t="s">
        <v>128</v>
      </c>
      <c r="G553" s="74">
        <v>1415.8</v>
      </c>
      <c r="H553" s="74">
        <v>1415</v>
      </c>
      <c r="I553" s="75">
        <v>0.99943494843904512</v>
      </c>
    </row>
    <row r="554" spans="1:9" ht="31.5" x14ac:dyDescent="0.25">
      <c r="A554" s="100" t="s">
        <v>583</v>
      </c>
      <c r="B554" s="101">
        <v>917</v>
      </c>
      <c r="C554" s="102">
        <v>10</v>
      </c>
      <c r="D554" s="102">
        <v>3</v>
      </c>
      <c r="E554" s="71" t="s">
        <v>584</v>
      </c>
      <c r="F554" s="72" t="s">
        <v>128</v>
      </c>
      <c r="G554" s="74">
        <v>1415.8</v>
      </c>
      <c r="H554" s="74">
        <v>1415</v>
      </c>
      <c r="I554" s="75">
        <v>0.99943494843904512</v>
      </c>
    </row>
    <row r="555" spans="1:9" ht="47.25" x14ac:dyDescent="0.25">
      <c r="A555" s="100" t="s">
        <v>585</v>
      </c>
      <c r="B555" s="101">
        <v>917</v>
      </c>
      <c r="C555" s="102">
        <v>10</v>
      </c>
      <c r="D555" s="102">
        <v>3</v>
      </c>
      <c r="E555" s="71" t="s">
        <v>586</v>
      </c>
      <c r="F555" s="72" t="s">
        <v>128</v>
      </c>
      <c r="G555" s="74">
        <v>1415.8</v>
      </c>
      <c r="H555" s="74">
        <v>1415</v>
      </c>
      <c r="I555" s="75">
        <v>0.99943494843904512</v>
      </c>
    </row>
    <row r="556" spans="1:9" ht="31.5" x14ac:dyDescent="0.25">
      <c r="A556" s="100" t="s">
        <v>587</v>
      </c>
      <c r="B556" s="101">
        <v>917</v>
      </c>
      <c r="C556" s="102">
        <v>10</v>
      </c>
      <c r="D556" s="102">
        <v>3</v>
      </c>
      <c r="E556" s="71" t="s">
        <v>588</v>
      </c>
      <c r="F556" s="72" t="s">
        <v>128</v>
      </c>
      <c r="G556" s="74">
        <v>1415.8</v>
      </c>
      <c r="H556" s="74">
        <v>1415</v>
      </c>
      <c r="I556" s="75">
        <v>0.99943494843904512</v>
      </c>
    </row>
    <row r="557" spans="1:9" ht="31.5" x14ac:dyDescent="0.25">
      <c r="A557" s="100" t="s">
        <v>151</v>
      </c>
      <c r="B557" s="101">
        <v>917</v>
      </c>
      <c r="C557" s="102">
        <v>10</v>
      </c>
      <c r="D557" s="102">
        <v>3</v>
      </c>
      <c r="E557" s="71" t="s">
        <v>588</v>
      </c>
      <c r="F557" s="72" t="s">
        <v>152</v>
      </c>
      <c r="G557" s="74">
        <v>1415.8</v>
      </c>
      <c r="H557" s="74">
        <v>1415</v>
      </c>
      <c r="I557" s="75">
        <v>0.99943494843904512</v>
      </c>
    </row>
    <row r="558" spans="1:9" ht="31.5" x14ac:dyDescent="0.25">
      <c r="A558" s="100" t="s">
        <v>633</v>
      </c>
      <c r="B558" s="101">
        <v>917</v>
      </c>
      <c r="C558" s="102">
        <v>10</v>
      </c>
      <c r="D558" s="102">
        <v>6</v>
      </c>
      <c r="E558" s="71" t="s">
        <v>128</v>
      </c>
      <c r="F558" s="72" t="s">
        <v>128</v>
      </c>
      <c r="G558" s="74">
        <v>205</v>
      </c>
      <c r="H558" s="74">
        <v>100.3</v>
      </c>
      <c r="I558" s="75">
        <v>0.48926829268292682</v>
      </c>
    </row>
    <row r="559" spans="1:9" ht="47.25" x14ac:dyDescent="0.25">
      <c r="A559" s="100" t="s">
        <v>621</v>
      </c>
      <c r="B559" s="101">
        <v>917</v>
      </c>
      <c r="C559" s="102">
        <v>10</v>
      </c>
      <c r="D559" s="102">
        <v>6</v>
      </c>
      <c r="E559" s="71" t="s">
        <v>622</v>
      </c>
      <c r="F559" s="72" t="s">
        <v>128</v>
      </c>
      <c r="G559" s="74">
        <v>205</v>
      </c>
      <c r="H559" s="74">
        <v>100.3</v>
      </c>
      <c r="I559" s="75">
        <v>0.48926829268292682</v>
      </c>
    </row>
    <row r="560" spans="1:9" ht="63" x14ac:dyDescent="0.25">
      <c r="A560" s="100" t="s">
        <v>623</v>
      </c>
      <c r="B560" s="101">
        <v>917</v>
      </c>
      <c r="C560" s="102">
        <v>10</v>
      </c>
      <c r="D560" s="102">
        <v>6</v>
      </c>
      <c r="E560" s="71" t="s">
        <v>624</v>
      </c>
      <c r="F560" s="72" t="s">
        <v>128</v>
      </c>
      <c r="G560" s="74">
        <v>5</v>
      </c>
      <c r="H560" s="74">
        <v>0</v>
      </c>
      <c r="I560" s="75">
        <v>0</v>
      </c>
    </row>
    <row r="561" spans="1:9" ht="94.5" x14ac:dyDescent="0.25">
      <c r="A561" s="100" t="s">
        <v>629</v>
      </c>
      <c r="B561" s="101">
        <v>917</v>
      </c>
      <c r="C561" s="102">
        <v>10</v>
      </c>
      <c r="D561" s="102">
        <v>6</v>
      </c>
      <c r="E561" s="71" t="s">
        <v>630</v>
      </c>
      <c r="F561" s="72" t="s">
        <v>128</v>
      </c>
      <c r="G561" s="74">
        <v>5</v>
      </c>
      <c r="H561" s="74">
        <v>0</v>
      </c>
      <c r="I561" s="75">
        <v>0</v>
      </c>
    </row>
    <row r="562" spans="1:9" ht="31.5" x14ac:dyDescent="0.25">
      <c r="A562" s="100" t="s">
        <v>631</v>
      </c>
      <c r="B562" s="101">
        <v>917</v>
      </c>
      <c r="C562" s="102">
        <v>10</v>
      </c>
      <c r="D562" s="102">
        <v>6</v>
      </c>
      <c r="E562" s="71" t="s">
        <v>632</v>
      </c>
      <c r="F562" s="72" t="s">
        <v>128</v>
      </c>
      <c r="G562" s="74">
        <v>5</v>
      </c>
      <c r="H562" s="74">
        <v>0</v>
      </c>
      <c r="I562" s="75">
        <v>0</v>
      </c>
    </row>
    <row r="563" spans="1:9" ht="31.5" x14ac:dyDescent="0.25">
      <c r="A563" s="100" t="s">
        <v>135</v>
      </c>
      <c r="B563" s="101">
        <v>917</v>
      </c>
      <c r="C563" s="102">
        <v>10</v>
      </c>
      <c r="D563" s="102">
        <v>6</v>
      </c>
      <c r="E563" s="71" t="s">
        <v>632</v>
      </c>
      <c r="F563" s="72" t="s">
        <v>136</v>
      </c>
      <c r="G563" s="74">
        <v>5</v>
      </c>
      <c r="H563" s="74">
        <v>0</v>
      </c>
      <c r="I563" s="75">
        <v>0</v>
      </c>
    </row>
    <row r="564" spans="1:9" ht="63" x14ac:dyDescent="0.25">
      <c r="A564" s="100" t="s">
        <v>634</v>
      </c>
      <c r="B564" s="101">
        <v>917</v>
      </c>
      <c r="C564" s="102">
        <v>10</v>
      </c>
      <c r="D564" s="102">
        <v>6</v>
      </c>
      <c r="E564" s="71" t="s">
        <v>635</v>
      </c>
      <c r="F564" s="72" t="s">
        <v>128</v>
      </c>
      <c r="G564" s="74">
        <v>200</v>
      </c>
      <c r="H564" s="74">
        <v>100.3</v>
      </c>
      <c r="I564" s="75">
        <v>0.50149999999999995</v>
      </c>
    </row>
    <row r="565" spans="1:9" ht="47.25" customHeight="1" x14ac:dyDescent="0.25">
      <c r="A565" s="100" t="s">
        <v>636</v>
      </c>
      <c r="B565" s="101">
        <v>917</v>
      </c>
      <c r="C565" s="102">
        <v>10</v>
      </c>
      <c r="D565" s="102">
        <v>6</v>
      </c>
      <c r="E565" s="71" t="s">
        <v>637</v>
      </c>
      <c r="F565" s="72" t="s">
        <v>128</v>
      </c>
      <c r="G565" s="74">
        <v>200</v>
      </c>
      <c r="H565" s="74">
        <v>100.3</v>
      </c>
      <c r="I565" s="75">
        <v>0.50149999999999995</v>
      </c>
    </row>
    <row r="566" spans="1:9" ht="31.5" x14ac:dyDescent="0.25">
      <c r="A566" s="100" t="s">
        <v>638</v>
      </c>
      <c r="B566" s="101">
        <v>917</v>
      </c>
      <c r="C566" s="102">
        <v>10</v>
      </c>
      <c r="D566" s="102">
        <v>6</v>
      </c>
      <c r="E566" s="71" t="s">
        <v>639</v>
      </c>
      <c r="F566" s="72" t="s">
        <v>128</v>
      </c>
      <c r="G566" s="74">
        <v>5</v>
      </c>
      <c r="H566" s="74">
        <v>0</v>
      </c>
      <c r="I566" s="75">
        <v>0</v>
      </c>
    </row>
    <row r="567" spans="1:9" ht="31.5" x14ac:dyDescent="0.25">
      <c r="A567" s="100" t="s">
        <v>135</v>
      </c>
      <c r="B567" s="101">
        <v>917</v>
      </c>
      <c r="C567" s="102">
        <v>10</v>
      </c>
      <c r="D567" s="102">
        <v>6</v>
      </c>
      <c r="E567" s="71" t="s">
        <v>639</v>
      </c>
      <c r="F567" s="72" t="s">
        <v>136</v>
      </c>
      <c r="G567" s="74">
        <v>5</v>
      </c>
      <c r="H567" s="74">
        <v>0</v>
      </c>
      <c r="I567" s="75">
        <v>0</v>
      </c>
    </row>
    <row r="568" spans="1:9" ht="31.5" x14ac:dyDescent="0.25">
      <c r="A568" s="100" t="s">
        <v>640</v>
      </c>
      <c r="B568" s="101">
        <v>917</v>
      </c>
      <c r="C568" s="102">
        <v>10</v>
      </c>
      <c r="D568" s="102">
        <v>6</v>
      </c>
      <c r="E568" s="71" t="s">
        <v>641</v>
      </c>
      <c r="F568" s="72" t="s">
        <v>128</v>
      </c>
      <c r="G568" s="74">
        <v>30</v>
      </c>
      <c r="H568" s="74">
        <v>26.5</v>
      </c>
      <c r="I568" s="75">
        <v>0.8833333333333333</v>
      </c>
    </row>
    <row r="569" spans="1:9" ht="31.5" x14ac:dyDescent="0.25">
      <c r="A569" s="100" t="s">
        <v>135</v>
      </c>
      <c r="B569" s="101">
        <v>917</v>
      </c>
      <c r="C569" s="102">
        <v>10</v>
      </c>
      <c r="D569" s="102">
        <v>6</v>
      </c>
      <c r="E569" s="71" t="s">
        <v>641</v>
      </c>
      <c r="F569" s="72" t="s">
        <v>136</v>
      </c>
      <c r="G569" s="74">
        <v>30</v>
      </c>
      <c r="H569" s="74">
        <v>26.5</v>
      </c>
      <c r="I569" s="75">
        <v>0.8833333333333333</v>
      </c>
    </row>
    <row r="570" spans="1:9" ht="31.5" x14ac:dyDescent="0.25">
      <c r="A570" s="100" t="s">
        <v>642</v>
      </c>
      <c r="B570" s="101">
        <v>917</v>
      </c>
      <c r="C570" s="102">
        <v>10</v>
      </c>
      <c r="D570" s="102">
        <v>6</v>
      </c>
      <c r="E570" s="71" t="s">
        <v>643</v>
      </c>
      <c r="F570" s="72" t="s">
        <v>128</v>
      </c>
      <c r="G570" s="74">
        <v>30</v>
      </c>
      <c r="H570" s="74">
        <v>0</v>
      </c>
      <c r="I570" s="75">
        <v>0</v>
      </c>
    </row>
    <row r="571" spans="1:9" ht="31.5" x14ac:dyDescent="0.25">
      <c r="A571" s="100" t="s">
        <v>135</v>
      </c>
      <c r="B571" s="101">
        <v>917</v>
      </c>
      <c r="C571" s="102">
        <v>10</v>
      </c>
      <c r="D571" s="102">
        <v>6</v>
      </c>
      <c r="E571" s="71" t="s">
        <v>643</v>
      </c>
      <c r="F571" s="72" t="s">
        <v>136</v>
      </c>
      <c r="G571" s="74">
        <v>30</v>
      </c>
      <c r="H571" s="74">
        <v>0</v>
      </c>
      <c r="I571" s="75">
        <v>0</v>
      </c>
    </row>
    <row r="572" spans="1:9" ht="31.5" x14ac:dyDescent="0.25">
      <c r="A572" s="100" t="s">
        <v>644</v>
      </c>
      <c r="B572" s="101">
        <v>917</v>
      </c>
      <c r="C572" s="102">
        <v>10</v>
      </c>
      <c r="D572" s="102">
        <v>6</v>
      </c>
      <c r="E572" s="71" t="s">
        <v>645</v>
      </c>
      <c r="F572" s="72" t="s">
        <v>128</v>
      </c>
      <c r="G572" s="74">
        <v>5</v>
      </c>
      <c r="H572" s="74">
        <v>0</v>
      </c>
      <c r="I572" s="75">
        <v>0</v>
      </c>
    </row>
    <row r="573" spans="1:9" ht="31.5" x14ac:dyDescent="0.25">
      <c r="A573" s="100" t="s">
        <v>135</v>
      </c>
      <c r="B573" s="101">
        <v>917</v>
      </c>
      <c r="C573" s="102">
        <v>10</v>
      </c>
      <c r="D573" s="102">
        <v>6</v>
      </c>
      <c r="E573" s="71" t="s">
        <v>645</v>
      </c>
      <c r="F573" s="72" t="s">
        <v>136</v>
      </c>
      <c r="G573" s="74">
        <v>5</v>
      </c>
      <c r="H573" s="74">
        <v>0</v>
      </c>
      <c r="I573" s="75">
        <v>0</v>
      </c>
    </row>
    <row r="574" spans="1:9" ht="31.5" x14ac:dyDescent="0.25">
      <c r="A574" s="100" t="s">
        <v>646</v>
      </c>
      <c r="B574" s="101">
        <v>917</v>
      </c>
      <c r="C574" s="102">
        <v>10</v>
      </c>
      <c r="D574" s="102">
        <v>6</v>
      </c>
      <c r="E574" s="71" t="s">
        <v>647</v>
      </c>
      <c r="F574" s="72" t="s">
        <v>128</v>
      </c>
      <c r="G574" s="74">
        <v>10</v>
      </c>
      <c r="H574" s="74">
        <v>9.5</v>
      </c>
      <c r="I574" s="75">
        <v>0.95</v>
      </c>
    </row>
    <row r="575" spans="1:9" ht="31.5" x14ac:dyDescent="0.25">
      <c r="A575" s="100" t="s">
        <v>135</v>
      </c>
      <c r="B575" s="101">
        <v>917</v>
      </c>
      <c r="C575" s="102">
        <v>10</v>
      </c>
      <c r="D575" s="102">
        <v>6</v>
      </c>
      <c r="E575" s="71" t="s">
        <v>647</v>
      </c>
      <c r="F575" s="72" t="s">
        <v>136</v>
      </c>
      <c r="G575" s="74">
        <v>10</v>
      </c>
      <c r="H575" s="74">
        <v>9.5</v>
      </c>
      <c r="I575" s="75">
        <v>0.95</v>
      </c>
    </row>
    <row r="576" spans="1:9" ht="94.5" x14ac:dyDescent="0.25">
      <c r="A576" s="100" t="s">
        <v>648</v>
      </c>
      <c r="B576" s="101">
        <v>917</v>
      </c>
      <c r="C576" s="102">
        <v>10</v>
      </c>
      <c r="D576" s="102">
        <v>6</v>
      </c>
      <c r="E576" s="71" t="s">
        <v>649</v>
      </c>
      <c r="F576" s="72" t="s">
        <v>128</v>
      </c>
      <c r="G576" s="74">
        <v>120</v>
      </c>
      <c r="H576" s="74">
        <v>64.3</v>
      </c>
      <c r="I576" s="75">
        <v>0.53583333333333327</v>
      </c>
    </row>
    <row r="577" spans="1:9" ht="31.5" x14ac:dyDescent="0.25">
      <c r="A577" s="100" t="s">
        <v>135</v>
      </c>
      <c r="B577" s="101">
        <v>917</v>
      </c>
      <c r="C577" s="102">
        <v>10</v>
      </c>
      <c r="D577" s="102">
        <v>6</v>
      </c>
      <c r="E577" s="71" t="s">
        <v>649</v>
      </c>
      <c r="F577" s="72" t="s">
        <v>136</v>
      </c>
      <c r="G577" s="74">
        <v>120</v>
      </c>
      <c r="H577" s="74">
        <v>64.3</v>
      </c>
      <c r="I577" s="75">
        <v>0.53583333333333327</v>
      </c>
    </row>
    <row r="578" spans="1:9" x14ac:dyDescent="0.25">
      <c r="A578" s="100" t="s">
        <v>709</v>
      </c>
      <c r="B578" s="101">
        <v>917</v>
      </c>
      <c r="C578" s="102">
        <v>11</v>
      </c>
      <c r="D578" s="102">
        <v>0</v>
      </c>
      <c r="E578" s="71" t="s">
        <v>128</v>
      </c>
      <c r="F578" s="72" t="s">
        <v>128</v>
      </c>
      <c r="G578" s="74">
        <v>1051</v>
      </c>
      <c r="H578" s="74">
        <v>191</v>
      </c>
      <c r="I578" s="75">
        <v>0.18173168411037108</v>
      </c>
    </row>
    <row r="579" spans="1:9" x14ac:dyDescent="0.25">
      <c r="A579" s="100" t="s">
        <v>572</v>
      </c>
      <c r="B579" s="101">
        <v>917</v>
      </c>
      <c r="C579" s="102">
        <v>11</v>
      </c>
      <c r="D579" s="102">
        <v>1</v>
      </c>
      <c r="E579" s="71" t="s">
        <v>128</v>
      </c>
      <c r="F579" s="72" t="s">
        <v>128</v>
      </c>
      <c r="G579" s="74">
        <v>1051</v>
      </c>
      <c r="H579" s="74">
        <v>191</v>
      </c>
      <c r="I579" s="75">
        <v>0.18173168411037108</v>
      </c>
    </row>
    <row r="580" spans="1:9" ht="63" x14ac:dyDescent="0.25">
      <c r="A580" s="100" t="s">
        <v>557</v>
      </c>
      <c r="B580" s="101">
        <v>917</v>
      </c>
      <c r="C580" s="102">
        <v>11</v>
      </c>
      <c r="D580" s="102">
        <v>1</v>
      </c>
      <c r="E580" s="71" t="s">
        <v>558</v>
      </c>
      <c r="F580" s="72" t="s">
        <v>128</v>
      </c>
      <c r="G580" s="74">
        <v>1051</v>
      </c>
      <c r="H580" s="74">
        <v>191</v>
      </c>
      <c r="I580" s="75">
        <v>0.18173168411037108</v>
      </c>
    </row>
    <row r="581" spans="1:9" ht="47.25" x14ac:dyDescent="0.25">
      <c r="A581" s="100" t="s">
        <v>566</v>
      </c>
      <c r="B581" s="101">
        <v>917</v>
      </c>
      <c r="C581" s="102">
        <v>11</v>
      </c>
      <c r="D581" s="102">
        <v>1</v>
      </c>
      <c r="E581" s="71" t="s">
        <v>567</v>
      </c>
      <c r="F581" s="72" t="s">
        <v>128</v>
      </c>
      <c r="G581" s="74">
        <v>1051</v>
      </c>
      <c r="H581" s="74">
        <v>191</v>
      </c>
      <c r="I581" s="75">
        <v>0.18173168411037108</v>
      </c>
    </row>
    <row r="582" spans="1:9" ht="47.25" x14ac:dyDescent="0.25">
      <c r="A582" s="100" t="s">
        <v>568</v>
      </c>
      <c r="B582" s="101">
        <v>917</v>
      </c>
      <c r="C582" s="102">
        <v>11</v>
      </c>
      <c r="D582" s="102">
        <v>1</v>
      </c>
      <c r="E582" s="71" t="s">
        <v>569</v>
      </c>
      <c r="F582" s="72" t="s">
        <v>128</v>
      </c>
      <c r="G582" s="74">
        <v>776</v>
      </c>
      <c r="H582" s="74">
        <v>191</v>
      </c>
      <c r="I582" s="75">
        <v>0.24613402061855671</v>
      </c>
    </row>
    <row r="583" spans="1:9" ht="47.25" x14ac:dyDescent="0.25">
      <c r="A583" s="100" t="s">
        <v>570</v>
      </c>
      <c r="B583" s="101">
        <v>917</v>
      </c>
      <c r="C583" s="102">
        <v>11</v>
      </c>
      <c r="D583" s="102">
        <v>1</v>
      </c>
      <c r="E583" s="71" t="s">
        <v>571</v>
      </c>
      <c r="F583" s="72" t="s">
        <v>128</v>
      </c>
      <c r="G583" s="74">
        <v>566</v>
      </c>
      <c r="H583" s="74">
        <v>191</v>
      </c>
      <c r="I583" s="75">
        <v>0.33745583038869259</v>
      </c>
    </row>
    <row r="584" spans="1:9" ht="31.5" x14ac:dyDescent="0.25">
      <c r="A584" s="100" t="s">
        <v>135</v>
      </c>
      <c r="B584" s="101">
        <v>917</v>
      </c>
      <c r="C584" s="102">
        <v>11</v>
      </c>
      <c r="D584" s="102">
        <v>1</v>
      </c>
      <c r="E584" s="71" t="s">
        <v>571</v>
      </c>
      <c r="F584" s="72" t="s">
        <v>136</v>
      </c>
      <c r="G584" s="74">
        <v>566</v>
      </c>
      <c r="H584" s="74">
        <v>191</v>
      </c>
      <c r="I584" s="75">
        <v>0.33745583038869259</v>
      </c>
    </row>
    <row r="585" spans="1:9" ht="63" x14ac:dyDescent="0.25">
      <c r="A585" s="100" t="s">
        <v>573</v>
      </c>
      <c r="B585" s="101">
        <v>917</v>
      </c>
      <c r="C585" s="102">
        <v>11</v>
      </c>
      <c r="D585" s="102">
        <v>1</v>
      </c>
      <c r="E585" s="71" t="s">
        <v>574</v>
      </c>
      <c r="F585" s="72" t="s">
        <v>128</v>
      </c>
      <c r="G585" s="74">
        <v>100</v>
      </c>
      <c r="H585" s="74">
        <v>0</v>
      </c>
      <c r="I585" s="75">
        <v>0</v>
      </c>
    </row>
    <row r="586" spans="1:9" ht="31.5" x14ac:dyDescent="0.25">
      <c r="A586" s="100" t="s">
        <v>135</v>
      </c>
      <c r="B586" s="101">
        <v>917</v>
      </c>
      <c r="C586" s="102">
        <v>11</v>
      </c>
      <c r="D586" s="102">
        <v>1</v>
      </c>
      <c r="E586" s="71" t="s">
        <v>574</v>
      </c>
      <c r="F586" s="72" t="s">
        <v>136</v>
      </c>
      <c r="G586" s="74">
        <v>100</v>
      </c>
      <c r="H586" s="74">
        <v>0</v>
      </c>
      <c r="I586" s="75">
        <v>0</v>
      </c>
    </row>
    <row r="587" spans="1:9" ht="63" x14ac:dyDescent="0.25">
      <c r="A587" s="100" t="s">
        <v>575</v>
      </c>
      <c r="B587" s="101">
        <v>917</v>
      </c>
      <c r="C587" s="102">
        <v>11</v>
      </c>
      <c r="D587" s="102">
        <v>1</v>
      </c>
      <c r="E587" s="71" t="s">
        <v>576</v>
      </c>
      <c r="F587" s="72" t="s">
        <v>128</v>
      </c>
      <c r="G587" s="74">
        <v>110</v>
      </c>
      <c r="H587" s="74">
        <v>0</v>
      </c>
      <c r="I587" s="75">
        <v>0</v>
      </c>
    </row>
    <row r="588" spans="1:9" ht="31.5" x14ac:dyDescent="0.25">
      <c r="A588" s="100" t="s">
        <v>151</v>
      </c>
      <c r="B588" s="101">
        <v>917</v>
      </c>
      <c r="C588" s="102">
        <v>11</v>
      </c>
      <c r="D588" s="102">
        <v>1</v>
      </c>
      <c r="E588" s="71" t="s">
        <v>576</v>
      </c>
      <c r="F588" s="72" t="s">
        <v>152</v>
      </c>
      <c r="G588" s="74">
        <v>110</v>
      </c>
      <c r="H588" s="74">
        <v>0</v>
      </c>
      <c r="I588" s="75">
        <v>0</v>
      </c>
    </row>
    <row r="589" spans="1:9" ht="47.25" x14ac:dyDescent="0.25">
      <c r="A589" s="100" t="s">
        <v>577</v>
      </c>
      <c r="B589" s="101">
        <v>917</v>
      </c>
      <c r="C589" s="102">
        <v>11</v>
      </c>
      <c r="D589" s="102">
        <v>1</v>
      </c>
      <c r="E589" s="71" t="s">
        <v>578</v>
      </c>
      <c r="F589" s="72" t="s">
        <v>128</v>
      </c>
      <c r="G589" s="74">
        <v>275</v>
      </c>
      <c r="H589" s="74">
        <v>0</v>
      </c>
      <c r="I589" s="75">
        <v>0</v>
      </c>
    </row>
    <row r="590" spans="1:9" ht="47.25" x14ac:dyDescent="0.25">
      <c r="A590" s="100" t="s">
        <v>579</v>
      </c>
      <c r="B590" s="101">
        <v>917</v>
      </c>
      <c r="C590" s="102">
        <v>11</v>
      </c>
      <c r="D590" s="102">
        <v>1</v>
      </c>
      <c r="E590" s="71" t="s">
        <v>580</v>
      </c>
      <c r="F590" s="72" t="s">
        <v>128</v>
      </c>
      <c r="G590" s="74">
        <v>75</v>
      </c>
      <c r="H590" s="74">
        <v>0</v>
      </c>
      <c r="I590" s="75">
        <v>0</v>
      </c>
    </row>
    <row r="591" spans="1:9" ht="31.5" x14ac:dyDescent="0.25">
      <c r="A591" s="100" t="s">
        <v>135</v>
      </c>
      <c r="B591" s="101">
        <v>917</v>
      </c>
      <c r="C591" s="102">
        <v>11</v>
      </c>
      <c r="D591" s="102">
        <v>1</v>
      </c>
      <c r="E591" s="71" t="s">
        <v>580</v>
      </c>
      <c r="F591" s="72" t="s">
        <v>136</v>
      </c>
      <c r="G591" s="74">
        <v>75</v>
      </c>
      <c r="H591" s="74">
        <v>0</v>
      </c>
      <c r="I591" s="75">
        <v>0</v>
      </c>
    </row>
    <row r="592" spans="1:9" ht="47.25" x14ac:dyDescent="0.25">
      <c r="A592" s="100" t="s">
        <v>581</v>
      </c>
      <c r="B592" s="101">
        <v>917</v>
      </c>
      <c r="C592" s="102">
        <v>11</v>
      </c>
      <c r="D592" s="102">
        <v>1</v>
      </c>
      <c r="E592" s="71" t="s">
        <v>582</v>
      </c>
      <c r="F592" s="72" t="s">
        <v>128</v>
      </c>
      <c r="G592" s="74">
        <v>200</v>
      </c>
      <c r="H592" s="74">
        <v>0</v>
      </c>
      <c r="I592" s="75">
        <v>0</v>
      </c>
    </row>
    <row r="593" spans="1:9" ht="31.5" x14ac:dyDescent="0.25">
      <c r="A593" s="100" t="s">
        <v>135</v>
      </c>
      <c r="B593" s="101">
        <v>917</v>
      </c>
      <c r="C593" s="102">
        <v>11</v>
      </c>
      <c r="D593" s="102">
        <v>1</v>
      </c>
      <c r="E593" s="71" t="s">
        <v>582</v>
      </c>
      <c r="F593" s="72" t="s">
        <v>136</v>
      </c>
      <c r="G593" s="74">
        <v>200</v>
      </c>
      <c r="H593" s="74">
        <v>0</v>
      </c>
      <c r="I593" s="75">
        <v>0</v>
      </c>
    </row>
    <row r="594" spans="1:9" ht="47.25" x14ac:dyDescent="0.25">
      <c r="A594" s="97" t="s">
        <v>720</v>
      </c>
      <c r="B594" s="98">
        <v>918</v>
      </c>
      <c r="C594" s="99">
        <v>0</v>
      </c>
      <c r="D594" s="99">
        <v>0</v>
      </c>
      <c r="E594" s="65" t="s">
        <v>128</v>
      </c>
      <c r="F594" s="66" t="s">
        <v>128</v>
      </c>
      <c r="G594" s="68">
        <v>152278.9</v>
      </c>
      <c r="H594" s="68">
        <v>26361.8</v>
      </c>
      <c r="I594" s="69">
        <v>0.17311525102952544</v>
      </c>
    </row>
    <row r="595" spans="1:9" x14ac:dyDescent="0.25">
      <c r="A595" s="100" t="s">
        <v>699</v>
      </c>
      <c r="B595" s="101">
        <v>918</v>
      </c>
      <c r="C595" s="102">
        <v>1</v>
      </c>
      <c r="D595" s="102">
        <v>0</v>
      </c>
      <c r="E595" s="71" t="s">
        <v>128</v>
      </c>
      <c r="F595" s="72" t="s">
        <v>128</v>
      </c>
      <c r="G595" s="74">
        <v>55781.3</v>
      </c>
      <c r="H595" s="74">
        <v>2747.2</v>
      </c>
      <c r="I595" s="75">
        <v>4.9249479664331949E-2</v>
      </c>
    </row>
    <row r="596" spans="1:9" x14ac:dyDescent="0.25">
      <c r="A596" s="100" t="s">
        <v>301</v>
      </c>
      <c r="B596" s="101">
        <v>918</v>
      </c>
      <c r="C596" s="102">
        <v>1</v>
      </c>
      <c r="D596" s="102">
        <v>13</v>
      </c>
      <c r="E596" s="71" t="s">
        <v>128</v>
      </c>
      <c r="F596" s="72" t="s">
        <v>128</v>
      </c>
      <c r="G596" s="74">
        <v>55781.3</v>
      </c>
      <c r="H596" s="74">
        <v>2747.2</v>
      </c>
      <c r="I596" s="75">
        <v>4.9249479664331949E-2</v>
      </c>
    </row>
    <row r="597" spans="1:9" ht="63" x14ac:dyDescent="0.25">
      <c r="A597" s="100" t="s">
        <v>293</v>
      </c>
      <c r="B597" s="101">
        <v>918</v>
      </c>
      <c r="C597" s="102">
        <v>1</v>
      </c>
      <c r="D597" s="102">
        <v>13</v>
      </c>
      <c r="E597" s="71" t="s">
        <v>294</v>
      </c>
      <c r="F597" s="72" t="s">
        <v>128</v>
      </c>
      <c r="G597" s="74">
        <v>55781.3</v>
      </c>
      <c r="H597" s="74">
        <v>2747.2</v>
      </c>
      <c r="I597" s="75">
        <v>4.9249479664331949E-2</v>
      </c>
    </row>
    <row r="598" spans="1:9" ht="47.25" x14ac:dyDescent="0.25">
      <c r="A598" s="100" t="s">
        <v>295</v>
      </c>
      <c r="B598" s="101">
        <v>918</v>
      </c>
      <c r="C598" s="102">
        <v>1</v>
      </c>
      <c r="D598" s="102">
        <v>13</v>
      </c>
      <c r="E598" s="71" t="s">
        <v>296</v>
      </c>
      <c r="F598" s="72" t="s">
        <v>128</v>
      </c>
      <c r="G598" s="74">
        <v>50209.599999999999</v>
      </c>
      <c r="H598" s="74">
        <v>0</v>
      </c>
      <c r="I598" s="75">
        <v>0</v>
      </c>
    </row>
    <row r="599" spans="1:9" ht="47.25" x14ac:dyDescent="0.25">
      <c r="A599" s="100" t="s">
        <v>297</v>
      </c>
      <c r="B599" s="101">
        <v>918</v>
      </c>
      <c r="C599" s="102">
        <v>1</v>
      </c>
      <c r="D599" s="102">
        <v>13</v>
      </c>
      <c r="E599" s="71" t="s">
        <v>298</v>
      </c>
      <c r="F599" s="72" t="s">
        <v>128</v>
      </c>
      <c r="G599" s="74">
        <v>50209.599999999999</v>
      </c>
      <c r="H599" s="74">
        <v>0</v>
      </c>
      <c r="I599" s="75">
        <v>0</v>
      </c>
    </row>
    <row r="600" spans="1:9" ht="47.25" x14ac:dyDescent="0.25">
      <c r="A600" s="100" t="s">
        <v>299</v>
      </c>
      <c r="B600" s="101">
        <v>918</v>
      </c>
      <c r="C600" s="102">
        <v>1</v>
      </c>
      <c r="D600" s="102">
        <v>13</v>
      </c>
      <c r="E600" s="71" t="s">
        <v>300</v>
      </c>
      <c r="F600" s="72" t="s">
        <v>128</v>
      </c>
      <c r="G600" s="74">
        <v>50209.599999999999</v>
      </c>
      <c r="H600" s="74">
        <v>0</v>
      </c>
      <c r="I600" s="75">
        <v>0</v>
      </c>
    </row>
    <row r="601" spans="1:9" ht="31.5" x14ac:dyDescent="0.25">
      <c r="A601" s="100" t="s">
        <v>135</v>
      </c>
      <c r="B601" s="101">
        <v>918</v>
      </c>
      <c r="C601" s="102">
        <v>1</v>
      </c>
      <c r="D601" s="102">
        <v>13</v>
      </c>
      <c r="E601" s="71" t="s">
        <v>300</v>
      </c>
      <c r="F601" s="72" t="s">
        <v>136</v>
      </c>
      <c r="G601" s="74">
        <v>50209.599999999999</v>
      </c>
      <c r="H601" s="74">
        <v>0</v>
      </c>
      <c r="I601" s="75">
        <v>0</v>
      </c>
    </row>
    <row r="602" spans="1:9" ht="63" x14ac:dyDescent="0.25">
      <c r="A602" s="100" t="s">
        <v>344</v>
      </c>
      <c r="B602" s="101">
        <v>918</v>
      </c>
      <c r="C602" s="102">
        <v>1</v>
      </c>
      <c r="D602" s="102">
        <v>13</v>
      </c>
      <c r="E602" s="71" t="s">
        <v>345</v>
      </c>
      <c r="F602" s="72" t="s">
        <v>128</v>
      </c>
      <c r="G602" s="74">
        <v>5571.7</v>
      </c>
      <c r="H602" s="74">
        <v>2747.2</v>
      </c>
      <c r="I602" s="75">
        <v>0.49306315846151083</v>
      </c>
    </row>
    <row r="603" spans="1:9" ht="47.25" x14ac:dyDescent="0.25">
      <c r="A603" s="100" t="s">
        <v>349</v>
      </c>
      <c r="B603" s="101">
        <v>918</v>
      </c>
      <c r="C603" s="102">
        <v>1</v>
      </c>
      <c r="D603" s="102">
        <v>13</v>
      </c>
      <c r="E603" s="71" t="s">
        <v>350</v>
      </c>
      <c r="F603" s="72" t="s">
        <v>128</v>
      </c>
      <c r="G603" s="74">
        <v>5571.7</v>
      </c>
      <c r="H603" s="74">
        <v>2747.2</v>
      </c>
      <c r="I603" s="75">
        <v>0.49306315846151083</v>
      </c>
    </row>
    <row r="604" spans="1:9" ht="31.5" x14ac:dyDescent="0.25">
      <c r="A604" s="100" t="s">
        <v>143</v>
      </c>
      <c r="B604" s="101">
        <v>918</v>
      </c>
      <c r="C604" s="102">
        <v>1</v>
      </c>
      <c r="D604" s="102">
        <v>13</v>
      </c>
      <c r="E604" s="71" t="s">
        <v>351</v>
      </c>
      <c r="F604" s="72" t="s">
        <v>128</v>
      </c>
      <c r="G604" s="74">
        <v>5571.7</v>
      </c>
      <c r="H604" s="74">
        <v>2747.2</v>
      </c>
      <c r="I604" s="75">
        <v>0.49306315846151083</v>
      </c>
    </row>
    <row r="605" spans="1:9" ht="94.5" x14ac:dyDescent="0.25">
      <c r="A605" s="100" t="s">
        <v>149</v>
      </c>
      <c r="B605" s="101">
        <v>918</v>
      </c>
      <c r="C605" s="102">
        <v>1</v>
      </c>
      <c r="D605" s="102">
        <v>13</v>
      </c>
      <c r="E605" s="71" t="s">
        <v>351</v>
      </c>
      <c r="F605" s="72" t="s">
        <v>150</v>
      </c>
      <c r="G605" s="74">
        <v>5411.5</v>
      </c>
      <c r="H605" s="74">
        <v>2747.2</v>
      </c>
      <c r="I605" s="75">
        <v>0.50765961378545688</v>
      </c>
    </row>
    <row r="606" spans="1:9" ht="31.5" x14ac:dyDescent="0.25">
      <c r="A606" s="100" t="s">
        <v>135</v>
      </c>
      <c r="B606" s="101">
        <v>918</v>
      </c>
      <c r="C606" s="102">
        <v>1</v>
      </c>
      <c r="D606" s="102">
        <v>13</v>
      </c>
      <c r="E606" s="71" t="s">
        <v>351</v>
      </c>
      <c r="F606" s="72" t="s">
        <v>136</v>
      </c>
      <c r="G606" s="74">
        <v>160.19999999999999</v>
      </c>
      <c r="H606" s="74">
        <v>0</v>
      </c>
      <c r="I606" s="75">
        <v>0</v>
      </c>
    </row>
    <row r="607" spans="1:9" ht="31.5" x14ac:dyDescent="0.25">
      <c r="A607" s="100" t="s">
        <v>701</v>
      </c>
      <c r="B607" s="101">
        <v>918</v>
      </c>
      <c r="C607" s="102">
        <v>3</v>
      </c>
      <c r="D607" s="102">
        <v>0</v>
      </c>
      <c r="E607" s="71" t="s">
        <v>128</v>
      </c>
      <c r="F607" s="72" t="s">
        <v>128</v>
      </c>
      <c r="G607" s="74">
        <v>14844.3</v>
      </c>
      <c r="H607" s="74">
        <v>4875.3</v>
      </c>
      <c r="I607" s="75">
        <v>0.32842909399567516</v>
      </c>
    </row>
    <row r="608" spans="1:9" ht="47.25" x14ac:dyDescent="0.25">
      <c r="A608" s="100" t="s">
        <v>539</v>
      </c>
      <c r="B608" s="101">
        <v>918</v>
      </c>
      <c r="C608" s="102">
        <v>3</v>
      </c>
      <c r="D608" s="102">
        <v>14</v>
      </c>
      <c r="E608" s="71" t="s">
        <v>128</v>
      </c>
      <c r="F608" s="72" t="s">
        <v>128</v>
      </c>
      <c r="G608" s="74">
        <v>14844.3</v>
      </c>
      <c r="H608" s="74">
        <v>4875.3</v>
      </c>
      <c r="I608" s="75">
        <v>0.32842909399567516</v>
      </c>
    </row>
    <row r="609" spans="1:9" ht="47.25" x14ac:dyDescent="0.25">
      <c r="A609" s="100" t="s">
        <v>496</v>
      </c>
      <c r="B609" s="101">
        <v>918</v>
      </c>
      <c r="C609" s="102">
        <v>3</v>
      </c>
      <c r="D609" s="102">
        <v>14</v>
      </c>
      <c r="E609" s="71" t="s">
        <v>497</v>
      </c>
      <c r="F609" s="72" t="s">
        <v>128</v>
      </c>
      <c r="G609" s="74">
        <v>14844.3</v>
      </c>
      <c r="H609" s="74">
        <v>4875.3</v>
      </c>
      <c r="I609" s="75">
        <v>0.32842909399567516</v>
      </c>
    </row>
    <row r="610" spans="1:9" ht="47.25" x14ac:dyDescent="0.25">
      <c r="A610" s="100" t="s">
        <v>521</v>
      </c>
      <c r="B610" s="101">
        <v>918</v>
      </c>
      <c r="C610" s="102">
        <v>3</v>
      </c>
      <c r="D610" s="102">
        <v>14</v>
      </c>
      <c r="E610" s="71" t="s">
        <v>522</v>
      </c>
      <c r="F610" s="72" t="s">
        <v>128</v>
      </c>
      <c r="G610" s="74">
        <v>14844.3</v>
      </c>
      <c r="H610" s="74">
        <v>4875.3</v>
      </c>
      <c r="I610" s="75">
        <v>0.32842909399567516</v>
      </c>
    </row>
    <row r="611" spans="1:9" ht="63" x14ac:dyDescent="0.25">
      <c r="A611" s="100" t="s">
        <v>535</v>
      </c>
      <c r="B611" s="101">
        <v>918</v>
      </c>
      <c r="C611" s="102">
        <v>3</v>
      </c>
      <c r="D611" s="102">
        <v>14</v>
      </c>
      <c r="E611" s="71" t="s">
        <v>536</v>
      </c>
      <c r="F611" s="72" t="s">
        <v>128</v>
      </c>
      <c r="G611" s="74">
        <v>10164.299999999999</v>
      </c>
      <c r="H611" s="74">
        <v>4875.3</v>
      </c>
      <c r="I611" s="75">
        <v>0.47964936099878991</v>
      </c>
    </row>
    <row r="612" spans="1:9" ht="31.5" x14ac:dyDescent="0.25">
      <c r="A612" s="100" t="s">
        <v>143</v>
      </c>
      <c r="B612" s="101">
        <v>918</v>
      </c>
      <c r="C612" s="102">
        <v>3</v>
      </c>
      <c r="D612" s="102">
        <v>14</v>
      </c>
      <c r="E612" s="71" t="s">
        <v>538</v>
      </c>
      <c r="F612" s="72" t="s">
        <v>128</v>
      </c>
      <c r="G612" s="74">
        <v>10164.299999999999</v>
      </c>
      <c r="H612" s="74">
        <v>4875.3</v>
      </c>
      <c r="I612" s="75">
        <v>0.47964936099878991</v>
      </c>
    </row>
    <row r="613" spans="1:9" ht="94.5" x14ac:dyDescent="0.25">
      <c r="A613" s="100" t="s">
        <v>149</v>
      </c>
      <c r="B613" s="101">
        <v>918</v>
      </c>
      <c r="C613" s="102">
        <v>3</v>
      </c>
      <c r="D613" s="102">
        <v>14</v>
      </c>
      <c r="E613" s="71" t="s">
        <v>538</v>
      </c>
      <c r="F613" s="72" t="s">
        <v>150</v>
      </c>
      <c r="G613" s="74">
        <v>9896.2000000000007</v>
      </c>
      <c r="H613" s="74">
        <v>4789.2</v>
      </c>
      <c r="I613" s="75">
        <v>0.48394333178391702</v>
      </c>
    </row>
    <row r="614" spans="1:9" ht="31.5" x14ac:dyDescent="0.25">
      <c r="A614" s="100" t="s">
        <v>135</v>
      </c>
      <c r="B614" s="101">
        <v>918</v>
      </c>
      <c r="C614" s="102">
        <v>3</v>
      </c>
      <c r="D614" s="102">
        <v>14</v>
      </c>
      <c r="E614" s="71" t="s">
        <v>538</v>
      </c>
      <c r="F614" s="72" t="s">
        <v>136</v>
      </c>
      <c r="G614" s="74">
        <v>268.10000000000002</v>
      </c>
      <c r="H614" s="74">
        <v>86.1</v>
      </c>
      <c r="I614" s="75">
        <v>0.32114882506527409</v>
      </c>
    </row>
    <row r="615" spans="1:9" ht="47.25" x14ac:dyDescent="0.25">
      <c r="A615" s="100" t="s">
        <v>540</v>
      </c>
      <c r="B615" s="101">
        <v>918</v>
      </c>
      <c r="C615" s="102">
        <v>3</v>
      </c>
      <c r="D615" s="102">
        <v>14</v>
      </c>
      <c r="E615" s="71" t="s">
        <v>541</v>
      </c>
      <c r="F615" s="72" t="s">
        <v>128</v>
      </c>
      <c r="G615" s="74">
        <v>4680</v>
      </c>
      <c r="H615" s="74">
        <v>0</v>
      </c>
      <c r="I615" s="75">
        <v>0</v>
      </c>
    </row>
    <row r="616" spans="1:9" ht="31.5" x14ac:dyDescent="0.25">
      <c r="A616" s="100" t="s">
        <v>153</v>
      </c>
      <c r="B616" s="101">
        <v>918</v>
      </c>
      <c r="C616" s="102">
        <v>3</v>
      </c>
      <c r="D616" s="102">
        <v>14</v>
      </c>
      <c r="E616" s="71" t="s">
        <v>542</v>
      </c>
      <c r="F616" s="72" t="s">
        <v>128</v>
      </c>
      <c r="G616" s="74">
        <v>4680</v>
      </c>
      <c r="H616" s="74">
        <v>0</v>
      </c>
      <c r="I616" s="75">
        <v>0</v>
      </c>
    </row>
    <row r="617" spans="1:9" ht="31.5" x14ac:dyDescent="0.25">
      <c r="A617" s="100" t="s">
        <v>135</v>
      </c>
      <c r="B617" s="101">
        <v>918</v>
      </c>
      <c r="C617" s="102">
        <v>3</v>
      </c>
      <c r="D617" s="102">
        <v>14</v>
      </c>
      <c r="E617" s="71" t="s">
        <v>542</v>
      </c>
      <c r="F617" s="72" t="s">
        <v>136</v>
      </c>
      <c r="G617" s="74">
        <v>4680</v>
      </c>
      <c r="H617" s="74">
        <v>0</v>
      </c>
      <c r="I617" s="75">
        <v>0</v>
      </c>
    </row>
    <row r="618" spans="1:9" x14ac:dyDescent="0.25">
      <c r="A618" s="100" t="s">
        <v>702</v>
      </c>
      <c r="B618" s="101">
        <v>918</v>
      </c>
      <c r="C618" s="102">
        <v>4</v>
      </c>
      <c r="D618" s="102">
        <v>0</v>
      </c>
      <c r="E618" s="71" t="s">
        <v>128</v>
      </c>
      <c r="F618" s="72" t="s">
        <v>128</v>
      </c>
      <c r="G618" s="74">
        <v>42489.2</v>
      </c>
      <c r="H618" s="74">
        <v>9060.7000000000007</v>
      </c>
      <c r="I618" s="75">
        <v>0.21324713103565143</v>
      </c>
    </row>
    <row r="619" spans="1:9" x14ac:dyDescent="0.25">
      <c r="A619" s="100" t="s">
        <v>330</v>
      </c>
      <c r="B619" s="101">
        <v>918</v>
      </c>
      <c r="C619" s="102">
        <v>4</v>
      </c>
      <c r="D619" s="102">
        <v>5</v>
      </c>
      <c r="E619" s="71" t="s">
        <v>128</v>
      </c>
      <c r="F619" s="72" t="s">
        <v>128</v>
      </c>
      <c r="G619" s="74">
        <v>2095.8000000000002</v>
      </c>
      <c r="H619" s="74">
        <v>700</v>
      </c>
      <c r="I619" s="75">
        <v>0.33400133600534399</v>
      </c>
    </row>
    <row r="620" spans="1:9" ht="63" x14ac:dyDescent="0.25">
      <c r="A620" s="100" t="s">
        <v>293</v>
      </c>
      <c r="B620" s="101">
        <v>918</v>
      </c>
      <c r="C620" s="102">
        <v>4</v>
      </c>
      <c r="D620" s="102">
        <v>5</v>
      </c>
      <c r="E620" s="71" t="s">
        <v>294</v>
      </c>
      <c r="F620" s="72" t="s">
        <v>128</v>
      </c>
      <c r="G620" s="74">
        <v>2095.8000000000002</v>
      </c>
      <c r="H620" s="74">
        <v>700</v>
      </c>
      <c r="I620" s="75">
        <v>0.33400133600534399</v>
      </c>
    </row>
    <row r="621" spans="1:9" ht="47.25" x14ac:dyDescent="0.25">
      <c r="A621" s="100" t="s">
        <v>314</v>
      </c>
      <c r="B621" s="101">
        <v>918</v>
      </c>
      <c r="C621" s="102">
        <v>4</v>
      </c>
      <c r="D621" s="102">
        <v>5</v>
      </c>
      <c r="E621" s="71" t="s">
        <v>315</v>
      </c>
      <c r="F621" s="72" t="s">
        <v>128</v>
      </c>
      <c r="G621" s="74">
        <v>2095.8000000000002</v>
      </c>
      <c r="H621" s="74">
        <v>700</v>
      </c>
      <c r="I621" s="75">
        <v>0.33400133600534399</v>
      </c>
    </row>
    <row r="622" spans="1:9" ht="47.25" x14ac:dyDescent="0.25">
      <c r="A622" s="100" t="s">
        <v>325</v>
      </c>
      <c r="B622" s="101">
        <v>918</v>
      </c>
      <c r="C622" s="102">
        <v>4</v>
      </c>
      <c r="D622" s="102">
        <v>5</v>
      </c>
      <c r="E622" s="71" t="s">
        <v>326</v>
      </c>
      <c r="F622" s="72" t="s">
        <v>128</v>
      </c>
      <c r="G622" s="74">
        <v>2095.8000000000002</v>
      </c>
      <c r="H622" s="74">
        <v>700</v>
      </c>
      <c r="I622" s="75">
        <v>0.33400133600534399</v>
      </c>
    </row>
    <row r="623" spans="1:9" ht="78.75" x14ac:dyDescent="0.25">
      <c r="A623" s="100" t="s">
        <v>327</v>
      </c>
      <c r="B623" s="101">
        <v>918</v>
      </c>
      <c r="C623" s="102">
        <v>4</v>
      </c>
      <c r="D623" s="102">
        <v>5</v>
      </c>
      <c r="E623" s="71" t="s">
        <v>328</v>
      </c>
      <c r="F623" s="72" t="s">
        <v>128</v>
      </c>
      <c r="G623" s="74">
        <v>2095.8000000000002</v>
      </c>
      <c r="H623" s="74">
        <v>700</v>
      </c>
      <c r="I623" s="75">
        <v>0.33400133600534399</v>
      </c>
    </row>
    <row r="624" spans="1:9" ht="31.5" x14ac:dyDescent="0.25">
      <c r="A624" s="100" t="s">
        <v>135</v>
      </c>
      <c r="B624" s="101">
        <v>918</v>
      </c>
      <c r="C624" s="102">
        <v>4</v>
      </c>
      <c r="D624" s="102">
        <v>5</v>
      </c>
      <c r="E624" s="71" t="s">
        <v>328</v>
      </c>
      <c r="F624" s="72" t="s">
        <v>136</v>
      </c>
      <c r="G624" s="74">
        <v>2095.8000000000002</v>
      </c>
      <c r="H624" s="74">
        <v>700</v>
      </c>
      <c r="I624" s="75">
        <v>0.33400133600534399</v>
      </c>
    </row>
    <row r="625" spans="1:9" x14ac:dyDescent="0.25">
      <c r="A625" s="100" t="s">
        <v>335</v>
      </c>
      <c r="B625" s="101">
        <v>918</v>
      </c>
      <c r="C625" s="102">
        <v>4</v>
      </c>
      <c r="D625" s="102">
        <v>6</v>
      </c>
      <c r="E625" s="71" t="s">
        <v>128</v>
      </c>
      <c r="F625" s="72" t="s">
        <v>128</v>
      </c>
      <c r="G625" s="74">
        <v>1784</v>
      </c>
      <c r="H625" s="74">
        <v>0</v>
      </c>
      <c r="I625" s="75">
        <v>0</v>
      </c>
    </row>
    <row r="626" spans="1:9" ht="63" x14ac:dyDescent="0.25">
      <c r="A626" s="100" t="s">
        <v>293</v>
      </c>
      <c r="B626" s="101">
        <v>918</v>
      </c>
      <c r="C626" s="102">
        <v>4</v>
      </c>
      <c r="D626" s="102">
        <v>6</v>
      </c>
      <c r="E626" s="71" t="s">
        <v>294</v>
      </c>
      <c r="F626" s="72" t="s">
        <v>128</v>
      </c>
      <c r="G626" s="74">
        <v>1784</v>
      </c>
      <c r="H626" s="74">
        <v>0</v>
      </c>
      <c r="I626" s="75">
        <v>0</v>
      </c>
    </row>
    <row r="627" spans="1:9" ht="47.25" x14ac:dyDescent="0.25">
      <c r="A627" s="100" t="s">
        <v>314</v>
      </c>
      <c r="B627" s="101">
        <v>918</v>
      </c>
      <c r="C627" s="102">
        <v>4</v>
      </c>
      <c r="D627" s="102">
        <v>6</v>
      </c>
      <c r="E627" s="71" t="s">
        <v>315</v>
      </c>
      <c r="F627" s="72" t="s">
        <v>128</v>
      </c>
      <c r="G627" s="74">
        <v>1784</v>
      </c>
      <c r="H627" s="74">
        <v>0</v>
      </c>
      <c r="I627" s="75">
        <v>0</v>
      </c>
    </row>
    <row r="628" spans="1:9" ht="47.25" x14ac:dyDescent="0.25">
      <c r="A628" s="100" t="s">
        <v>331</v>
      </c>
      <c r="B628" s="101">
        <v>918</v>
      </c>
      <c r="C628" s="102">
        <v>4</v>
      </c>
      <c r="D628" s="102">
        <v>6</v>
      </c>
      <c r="E628" s="71" t="s">
        <v>332</v>
      </c>
      <c r="F628" s="72" t="s">
        <v>128</v>
      </c>
      <c r="G628" s="74">
        <v>1784</v>
      </c>
      <c r="H628" s="74">
        <v>0</v>
      </c>
      <c r="I628" s="75">
        <v>0</v>
      </c>
    </row>
    <row r="629" spans="1:9" ht="47.25" x14ac:dyDescent="0.25">
      <c r="A629" s="100" t="s">
        <v>333</v>
      </c>
      <c r="B629" s="101">
        <v>918</v>
      </c>
      <c r="C629" s="102">
        <v>4</v>
      </c>
      <c r="D629" s="102">
        <v>6</v>
      </c>
      <c r="E629" s="71" t="s">
        <v>334</v>
      </c>
      <c r="F629" s="72" t="s">
        <v>128</v>
      </c>
      <c r="G629" s="74">
        <v>1784</v>
      </c>
      <c r="H629" s="74">
        <v>0</v>
      </c>
      <c r="I629" s="75">
        <v>0</v>
      </c>
    </row>
    <row r="630" spans="1:9" ht="31.5" x14ac:dyDescent="0.25">
      <c r="A630" s="100" t="s">
        <v>135</v>
      </c>
      <c r="B630" s="101">
        <v>918</v>
      </c>
      <c r="C630" s="102">
        <v>4</v>
      </c>
      <c r="D630" s="102">
        <v>6</v>
      </c>
      <c r="E630" s="71" t="s">
        <v>334</v>
      </c>
      <c r="F630" s="72" t="s">
        <v>136</v>
      </c>
      <c r="G630" s="74">
        <v>1784</v>
      </c>
      <c r="H630" s="74">
        <v>0</v>
      </c>
      <c r="I630" s="75">
        <v>0</v>
      </c>
    </row>
    <row r="631" spans="1:9" x14ac:dyDescent="0.25">
      <c r="A631" s="100" t="s">
        <v>506</v>
      </c>
      <c r="B631" s="101">
        <v>918</v>
      </c>
      <c r="C631" s="102">
        <v>4</v>
      </c>
      <c r="D631" s="102">
        <v>9</v>
      </c>
      <c r="E631" s="71" t="s">
        <v>128</v>
      </c>
      <c r="F631" s="72" t="s">
        <v>128</v>
      </c>
      <c r="G631" s="74">
        <v>38609.4</v>
      </c>
      <c r="H631" s="74">
        <v>8360.7000000000007</v>
      </c>
      <c r="I631" s="75">
        <v>0.21654571166607098</v>
      </c>
    </row>
    <row r="632" spans="1:9" ht="47.25" x14ac:dyDescent="0.25">
      <c r="A632" s="100" t="s">
        <v>496</v>
      </c>
      <c r="B632" s="101">
        <v>918</v>
      </c>
      <c r="C632" s="102">
        <v>4</v>
      </c>
      <c r="D632" s="102">
        <v>9</v>
      </c>
      <c r="E632" s="71" t="s">
        <v>497</v>
      </c>
      <c r="F632" s="72" t="s">
        <v>128</v>
      </c>
      <c r="G632" s="74">
        <v>38609.4</v>
      </c>
      <c r="H632" s="74">
        <v>8360.7000000000007</v>
      </c>
      <c r="I632" s="75">
        <v>0.21654571166607098</v>
      </c>
    </row>
    <row r="633" spans="1:9" ht="47.25" x14ac:dyDescent="0.25">
      <c r="A633" s="100" t="s">
        <v>498</v>
      </c>
      <c r="B633" s="101">
        <v>918</v>
      </c>
      <c r="C633" s="102">
        <v>4</v>
      </c>
      <c r="D633" s="102">
        <v>9</v>
      </c>
      <c r="E633" s="71" t="s">
        <v>499</v>
      </c>
      <c r="F633" s="72" t="s">
        <v>128</v>
      </c>
      <c r="G633" s="74">
        <v>38609.4</v>
      </c>
      <c r="H633" s="74">
        <v>8360.7000000000007</v>
      </c>
      <c r="I633" s="75">
        <v>0.21654571166607098</v>
      </c>
    </row>
    <row r="634" spans="1:9" ht="47.25" x14ac:dyDescent="0.25">
      <c r="A634" s="100" t="s">
        <v>500</v>
      </c>
      <c r="B634" s="101">
        <v>918</v>
      </c>
      <c r="C634" s="102">
        <v>4</v>
      </c>
      <c r="D634" s="102">
        <v>9</v>
      </c>
      <c r="E634" s="71" t="s">
        <v>501</v>
      </c>
      <c r="F634" s="72" t="s">
        <v>128</v>
      </c>
      <c r="G634" s="74">
        <v>38609.4</v>
      </c>
      <c r="H634" s="74">
        <v>8360.7000000000007</v>
      </c>
      <c r="I634" s="75">
        <v>0.21654571166607098</v>
      </c>
    </row>
    <row r="635" spans="1:9" ht="31.5" x14ac:dyDescent="0.25">
      <c r="A635" s="100" t="s">
        <v>504</v>
      </c>
      <c r="B635" s="101">
        <v>918</v>
      </c>
      <c r="C635" s="102">
        <v>4</v>
      </c>
      <c r="D635" s="102">
        <v>9</v>
      </c>
      <c r="E635" s="71" t="s">
        <v>505</v>
      </c>
      <c r="F635" s="72" t="s">
        <v>128</v>
      </c>
      <c r="G635" s="74">
        <v>18925.099999999999</v>
      </c>
      <c r="H635" s="74">
        <v>156</v>
      </c>
      <c r="I635" s="75">
        <v>8.2430211729396415E-3</v>
      </c>
    </row>
    <row r="636" spans="1:9" ht="31.5" x14ac:dyDescent="0.25">
      <c r="A636" s="100" t="s">
        <v>135</v>
      </c>
      <c r="B636" s="101">
        <v>918</v>
      </c>
      <c r="C636" s="102">
        <v>4</v>
      </c>
      <c r="D636" s="102">
        <v>9</v>
      </c>
      <c r="E636" s="71" t="s">
        <v>505</v>
      </c>
      <c r="F636" s="72" t="s">
        <v>136</v>
      </c>
      <c r="G636" s="74">
        <v>18925.099999999999</v>
      </c>
      <c r="H636" s="74">
        <v>156</v>
      </c>
      <c r="I636" s="75">
        <v>8.2430211729396415E-3</v>
      </c>
    </row>
    <row r="637" spans="1:9" ht="94.5" x14ac:dyDescent="0.25">
      <c r="A637" s="100" t="s">
        <v>507</v>
      </c>
      <c r="B637" s="101">
        <v>918</v>
      </c>
      <c r="C637" s="102">
        <v>4</v>
      </c>
      <c r="D637" s="102">
        <v>9</v>
      </c>
      <c r="E637" s="71" t="s">
        <v>508</v>
      </c>
      <c r="F637" s="72" t="s">
        <v>128</v>
      </c>
      <c r="G637" s="74">
        <v>17384.3</v>
      </c>
      <c r="H637" s="74">
        <v>8201.6</v>
      </c>
      <c r="I637" s="75">
        <v>0.47178201020460997</v>
      </c>
    </row>
    <row r="638" spans="1:9" x14ac:dyDescent="0.25">
      <c r="A638" s="100" t="s">
        <v>323</v>
      </c>
      <c r="B638" s="101">
        <v>918</v>
      </c>
      <c r="C638" s="102">
        <v>4</v>
      </c>
      <c r="D638" s="102">
        <v>9</v>
      </c>
      <c r="E638" s="71" t="s">
        <v>508</v>
      </c>
      <c r="F638" s="72" t="s">
        <v>324</v>
      </c>
      <c r="G638" s="74">
        <v>17384.3</v>
      </c>
      <c r="H638" s="74">
        <v>8201.6</v>
      </c>
      <c r="I638" s="75">
        <v>0.47178201020460997</v>
      </c>
    </row>
    <row r="639" spans="1:9" ht="63" x14ac:dyDescent="0.25">
      <c r="A639" s="100" t="s">
        <v>509</v>
      </c>
      <c r="B639" s="101">
        <v>918</v>
      </c>
      <c r="C639" s="102">
        <v>4</v>
      </c>
      <c r="D639" s="102">
        <v>9</v>
      </c>
      <c r="E639" s="71" t="s">
        <v>510</v>
      </c>
      <c r="F639" s="72" t="s">
        <v>128</v>
      </c>
      <c r="G639" s="74">
        <v>100</v>
      </c>
      <c r="H639" s="74">
        <v>3.1</v>
      </c>
      <c r="I639" s="75">
        <v>3.1E-2</v>
      </c>
    </row>
    <row r="640" spans="1:9" ht="31.5" x14ac:dyDescent="0.25">
      <c r="A640" s="100" t="s">
        <v>135</v>
      </c>
      <c r="B640" s="101">
        <v>918</v>
      </c>
      <c r="C640" s="102">
        <v>4</v>
      </c>
      <c r="D640" s="102">
        <v>9</v>
      </c>
      <c r="E640" s="71" t="s">
        <v>510</v>
      </c>
      <c r="F640" s="72" t="s">
        <v>136</v>
      </c>
      <c r="G640" s="74">
        <v>100</v>
      </c>
      <c r="H640" s="74">
        <v>3.1</v>
      </c>
      <c r="I640" s="75">
        <v>3.1E-2</v>
      </c>
    </row>
    <row r="641" spans="1:9" ht="63" x14ac:dyDescent="0.25">
      <c r="A641" s="100" t="s">
        <v>511</v>
      </c>
      <c r="B641" s="101">
        <v>918</v>
      </c>
      <c r="C641" s="102">
        <v>4</v>
      </c>
      <c r="D641" s="102">
        <v>9</v>
      </c>
      <c r="E641" s="71" t="s">
        <v>512</v>
      </c>
      <c r="F641" s="72" t="s">
        <v>128</v>
      </c>
      <c r="G641" s="74">
        <v>2200</v>
      </c>
      <c r="H641" s="74">
        <v>0</v>
      </c>
      <c r="I641" s="75">
        <v>0</v>
      </c>
    </row>
    <row r="642" spans="1:9" ht="31.5" x14ac:dyDescent="0.25">
      <c r="A642" s="100" t="s">
        <v>135</v>
      </c>
      <c r="B642" s="101">
        <v>918</v>
      </c>
      <c r="C642" s="102">
        <v>4</v>
      </c>
      <c r="D642" s="102">
        <v>9</v>
      </c>
      <c r="E642" s="71" t="s">
        <v>512</v>
      </c>
      <c r="F642" s="72" t="s">
        <v>136</v>
      </c>
      <c r="G642" s="74">
        <v>2200</v>
      </c>
      <c r="H642" s="74">
        <v>0</v>
      </c>
      <c r="I642" s="75">
        <v>0</v>
      </c>
    </row>
    <row r="643" spans="1:9" ht="20.25" customHeight="1" x14ac:dyDescent="0.25">
      <c r="A643" s="100" t="s">
        <v>703</v>
      </c>
      <c r="B643" s="101">
        <v>918</v>
      </c>
      <c r="C643" s="102">
        <v>5</v>
      </c>
      <c r="D643" s="102">
        <v>0</v>
      </c>
      <c r="E643" s="71" t="s">
        <v>128</v>
      </c>
      <c r="F643" s="72" t="s">
        <v>128</v>
      </c>
      <c r="G643" s="74">
        <v>21604.799999999999</v>
      </c>
      <c r="H643" s="74">
        <v>7366.3</v>
      </c>
      <c r="I643" s="75">
        <v>0.34095663926534847</v>
      </c>
    </row>
    <row r="644" spans="1:9" x14ac:dyDescent="0.25">
      <c r="A644" s="100" t="s">
        <v>338</v>
      </c>
      <c r="B644" s="101">
        <v>918</v>
      </c>
      <c r="C644" s="102">
        <v>5</v>
      </c>
      <c r="D644" s="102">
        <v>2</v>
      </c>
      <c r="E644" s="71" t="s">
        <v>128</v>
      </c>
      <c r="F644" s="72" t="s">
        <v>128</v>
      </c>
      <c r="G644" s="74">
        <v>8613.7999999999993</v>
      </c>
      <c r="H644" s="74">
        <v>2307</v>
      </c>
      <c r="I644" s="75">
        <v>0.26782604657642389</v>
      </c>
    </row>
    <row r="645" spans="1:9" ht="63" x14ac:dyDescent="0.25">
      <c r="A645" s="100" t="s">
        <v>293</v>
      </c>
      <c r="B645" s="101">
        <v>918</v>
      </c>
      <c r="C645" s="102">
        <v>5</v>
      </c>
      <c r="D645" s="102">
        <v>2</v>
      </c>
      <c r="E645" s="71" t="s">
        <v>294</v>
      </c>
      <c r="F645" s="72" t="s">
        <v>128</v>
      </c>
      <c r="G645" s="74">
        <v>8613.7999999999993</v>
      </c>
      <c r="H645" s="74">
        <v>2307</v>
      </c>
      <c r="I645" s="75">
        <v>0.26782604657642389</v>
      </c>
    </row>
    <row r="646" spans="1:9" ht="47.25" x14ac:dyDescent="0.25">
      <c r="A646" s="100" t="s">
        <v>314</v>
      </c>
      <c r="B646" s="101">
        <v>918</v>
      </c>
      <c r="C646" s="102">
        <v>5</v>
      </c>
      <c r="D646" s="102">
        <v>2</v>
      </c>
      <c r="E646" s="71" t="s">
        <v>315</v>
      </c>
      <c r="F646" s="72" t="s">
        <v>128</v>
      </c>
      <c r="G646" s="74">
        <v>1000</v>
      </c>
      <c r="H646" s="74">
        <v>0</v>
      </c>
      <c r="I646" s="75">
        <v>0</v>
      </c>
    </row>
    <row r="647" spans="1:9" ht="47.25" x14ac:dyDescent="0.25">
      <c r="A647" s="100" t="s">
        <v>331</v>
      </c>
      <c r="B647" s="101">
        <v>918</v>
      </c>
      <c r="C647" s="102">
        <v>5</v>
      </c>
      <c r="D647" s="102">
        <v>2</v>
      </c>
      <c r="E647" s="71" t="s">
        <v>332</v>
      </c>
      <c r="F647" s="72" t="s">
        <v>128</v>
      </c>
      <c r="G647" s="74">
        <v>1000</v>
      </c>
      <c r="H647" s="74">
        <v>0</v>
      </c>
      <c r="I647" s="75">
        <v>0</v>
      </c>
    </row>
    <row r="648" spans="1:9" ht="31.5" x14ac:dyDescent="0.25">
      <c r="A648" s="100" t="s">
        <v>336</v>
      </c>
      <c r="B648" s="101">
        <v>918</v>
      </c>
      <c r="C648" s="102">
        <v>5</v>
      </c>
      <c r="D648" s="102">
        <v>2</v>
      </c>
      <c r="E648" s="71" t="s">
        <v>337</v>
      </c>
      <c r="F648" s="72" t="s">
        <v>128</v>
      </c>
      <c r="G648" s="74">
        <v>1000</v>
      </c>
      <c r="H648" s="74">
        <v>0</v>
      </c>
      <c r="I648" s="75">
        <v>0</v>
      </c>
    </row>
    <row r="649" spans="1:9" ht="31.5" x14ac:dyDescent="0.25">
      <c r="A649" s="100" t="s">
        <v>135</v>
      </c>
      <c r="B649" s="101">
        <v>918</v>
      </c>
      <c r="C649" s="102">
        <v>5</v>
      </c>
      <c r="D649" s="102">
        <v>2</v>
      </c>
      <c r="E649" s="71" t="s">
        <v>337</v>
      </c>
      <c r="F649" s="72" t="s">
        <v>136</v>
      </c>
      <c r="G649" s="74">
        <v>1000</v>
      </c>
      <c r="H649" s="74">
        <v>0</v>
      </c>
      <c r="I649" s="75">
        <v>0</v>
      </c>
    </row>
    <row r="650" spans="1:9" ht="63" x14ac:dyDescent="0.25">
      <c r="A650" s="100" t="s">
        <v>344</v>
      </c>
      <c r="B650" s="101">
        <v>918</v>
      </c>
      <c r="C650" s="102">
        <v>5</v>
      </c>
      <c r="D650" s="102">
        <v>2</v>
      </c>
      <c r="E650" s="71" t="s">
        <v>345</v>
      </c>
      <c r="F650" s="72" t="s">
        <v>128</v>
      </c>
      <c r="G650" s="74">
        <v>156.80000000000001</v>
      </c>
      <c r="H650" s="74">
        <v>7</v>
      </c>
      <c r="I650" s="75">
        <v>4.4642857142857137E-2</v>
      </c>
    </row>
    <row r="651" spans="1:9" ht="63" x14ac:dyDescent="0.25">
      <c r="A651" s="100" t="s">
        <v>352</v>
      </c>
      <c r="B651" s="101">
        <v>918</v>
      </c>
      <c r="C651" s="102">
        <v>5</v>
      </c>
      <c r="D651" s="102">
        <v>2</v>
      </c>
      <c r="E651" s="71" t="s">
        <v>353</v>
      </c>
      <c r="F651" s="72" t="s">
        <v>128</v>
      </c>
      <c r="G651" s="74">
        <v>156.80000000000001</v>
      </c>
      <c r="H651" s="74">
        <v>7</v>
      </c>
      <c r="I651" s="75">
        <v>4.4642857142857137E-2</v>
      </c>
    </row>
    <row r="652" spans="1:9" ht="47.25" x14ac:dyDescent="0.25">
      <c r="A652" s="100" t="s">
        <v>354</v>
      </c>
      <c r="B652" s="101">
        <v>918</v>
      </c>
      <c r="C652" s="102">
        <v>5</v>
      </c>
      <c r="D652" s="102">
        <v>2</v>
      </c>
      <c r="E652" s="71" t="s">
        <v>355</v>
      </c>
      <c r="F652" s="72" t="s">
        <v>128</v>
      </c>
      <c r="G652" s="74">
        <v>156.80000000000001</v>
      </c>
      <c r="H652" s="74">
        <v>7</v>
      </c>
      <c r="I652" s="75">
        <v>4.4642857142857137E-2</v>
      </c>
    </row>
    <row r="653" spans="1:9" ht="31.5" x14ac:dyDescent="0.25">
      <c r="A653" s="100" t="s">
        <v>135</v>
      </c>
      <c r="B653" s="101">
        <v>918</v>
      </c>
      <c r="C653" s="102">
        <v>5</v>
      </c>
      <c r="D653" s="102">
        <v>2</v>
      </c>
      <c r="E653" s="71" t="s">
        <v>355</v>
      </c>
      <c r="F653" s="72" t="s">
        <v>136</v>
      </c>
      <c r="G653" s="74">
        <v>156.80000000000001</v>
      </c>
      <c r="H653" s="74">
        <v>7</v>
      </c>
      <c r="I653" s="75">
        <v>4.4642857142857137E-2</v>
      </c>
    </row>
    <row r="654" spans="1:9" ht="63" x14ac:dyDescent="0.25">
      <c r="A654" s="100" t="s">
        <v>356</v>
      </c>
      <c r="B654" s="101">
        <v>918</v>
      </c>
      <c r="C654" s="102">
        <v>5</v>
      </c>
      <c r="D654" s="102">
        <v>2</v>
      </c>
      <c r="E654" s="71" t="s">
        <v>357</v>
      </c>
      <c r="F654" s="72" t="s">
        <v>128</v>
      </c>
      <c r="G654" s="74">
        <v>7457</v>
      </c>
      <c r="H654" s="74">
        <v>2300</v>
      </c>
      <c r="I654" s="75">
        <v>0.30843502749094809</v>
      </c>
    </row>
    <row r="655" spans="1:9" ht="47.25" x14ac:dyDescent="0.25">
      <c r="A655" s="100" t="s">
        <v>358</v>
      </c>
      <c r="B655" s="101">
        <v>918</v>
      </c>
      <c r="C655" s="102">
        <v>5</v>
      </c>
      <c r="D655" s="102">
        <v>2</v>
      </c>
      <c r="E655" s="71" t="s">
        <v>359</v>
      </c>
      <c r="F655" s="72" t="s">
        <v>128</v>
      </c>
      <c r="G655" s="74">
        <v>222</v>
      </c>
      <c r="H655" s="74">
        <v>29</v>
      </c>
      <c r="I655" s="75">
        <v>0.13063063063063063</v>
      </c>
    </row>
    <row r="656" spans="1:9" ht="31.5" x14ac:dyDescent="0.25">
      <c r="A656" s="100" t="s">
        <v>360</v>
      </c>
      <c r="B656" s="101">
        <v>918</v>
      </c>
      <c r="C656" s="102">
        <v>5</v>
      </c>
      <c r="D656" s="102">
        <v>2</v>
      </c>
      <c r="E656" s="71" t="s">
        <v>361</v>
      </c>
      <c r="F656" s="72" t="s">
        <v>128</v>
      </c>
      <c r="G656" s="74">
        <v>222</v>
      </c>
      <c r="H656" s="74">
        <v>29</v>
      </c>
      <c r="I656" s="75">
        <v>0.13063063063063063</v>
      </c>
    </row>
    <row r="657" spans="1:9" ht="31.5" x14ac:dyDescent="0.25">
      <c r="A657" s="100" t="s">
        <v>135</v>
      </c>
      <c r="B657" s="101">
        <v>918</v>
      </c>
      <c r="C657" s="102">
        <v>5</v>
      </c>
      <c r="D657" s="102">
        <v>2</v>
      </c>
      <c r="E657" s="71" t="s">
        <v>361</v>
      </c>
      <c r="F657" s="72" t="s">
        <v>136</v>
      </c>
      <c r="G657" s="74">
        <v>222</v>
      </c>
      <c r="H657" s="74">
        <v>29</v>
      </c>
      <c r="I657" s="75">
        <v>0.13063063063063063</v>
      </c>
    </row>
    <row r="658" spans="1:9" ht="63" x14ac:dyDescent="0.25">
      <c r="A658" s="100" t="s">
        <v>362</v>
      </c>
      <c r="B658" s="101">
        <v>918</v>
      </c>
      <c r="C658" s="102">
        <v>5</v>
      </c>
      <c r="D658" s="102">
        <v>2</v>
      </c>
      <c r="E658" s="71" t="s">
        <v>363</v>
      </c>
      <c r="F658" s="72" t="s">
        <v>128</v>
      </c>
      <c r="G658" s="74">
        <v>4388.3</v>
      </c>
      <c r="H658" s="74">
        <v>793</v>
      </c>
      <c r="I658" s="75">
        <v>0.18070779117198002</v>
      </c>
    </row>
    <row r="659" spans="1:9" ht="31.5" x14ac:dyDescent="0.25">
      <c r="A659" s="100" t="s">
        <v>364</v>
      </c>
      <c r="B659" s="101">
        <v>918</v>
      </c>
      <c r="C659" s="102">
        <v>5</v>
      </c>
      <c r="D659" s="102">
        <v>2</v>
      </c>
      <c r="E659" s="71" t="s">
        <v>365</v>
      </c>
      <c r="F659" s="72" t="s">
        <v>128</v>
      </c>
      <c r="G659" s="74">
        <v>4052.3</v>
      </c>
      <c r="H659" s="74">
        <v>793</v>
      </c>
      <c r="I659" s="75">
        <v>0.19569133578461614</v>
      </c>
    </row>
    <row r="660" spans="1:9" ht="31.5" x14ac:dyDescent="0.25">
      <c r="A660" s="100" t="s">
        <v>135</v>
      </c>
      <c r="B660" s="101">
        <v>918</v>
      </c>
      <c r="C660" s="102">
        <v>5</v>
      </c>
      <c r="D660" s="102">
        <v>2</v>
      </c>
      <c r="E660" s="71" t="s">
        <v>365</v>
      </c>
      <c r="F660" s="72" t="s">
        <v>136</v>
      </c>
      <c r="G660" s="74">
        <v>4052.3</v>
      </c>
      <c r="H660" s="74">
        <v>793</v>
      </c>
      <c r="I660" s="75">
        <v>0.19569133578461614</v>
      </c>
    </row>
    <row r="661" spans="1:9" ht="141.75" x14ac:dyDescent="0.25">
      <c r="A661" s="100" t="s">
        <v>366</v>
      </c>
      <c r="B661" s="101">
        <v>918</v>
      </c>
      <c r="C661" s="102">
        <v>5</v>
      </c>
      <c r="D661" s="102">
        <v>2</v>
      </c>
      <c r="E661" s="71" t="s">
        <v>367</v>
      </c>
      <c r="F661" s="72" t="s">
        <v>128</v>
      </c>
      <c r="G661" s="74">
        <v>336</v>
      </c>
      <c r="H661" s="74">
        <v>0</v>
      </c>
      <c r="I661" s="75">
        <v>0</v>
      </c>
    </row>
    <row r="662" spans="1:9" ht="31.5" x14ac:dyDescent="0.25">
      <c r="A662" s="100" t="s">
        <v>135</v>
      </c>
      <c r="B662" s="101">
        <v>918</v>
      </c>
      <c r="C662" s="102">
        <v>5</v>
      </c>
      <c r="D662" s="102">
        <v>2</v>
      </c>
      <c r="E662" s="71" t="s">
        <v>367</v>
      </c>
      <c r="F662" s="72" t="s">
        <v>136</v>
      </c>
      <c r="G662" s="74">
        <v>336</v>
      </c>
      <c r="H662" s="74">
        <v>0</v>
      </c>
      <c r="I662" s="75">
        <v>0</v>
      </c>
    </row>
    <row r="663" spans="1:9" ht="47.25" x14ac:dyDescent="0.25">
      <c r="A663" s="100" t="s">
        <v>368</v>
      </c>
      <c r="B663" s="101">
        <v>918</v>
      </c>
      <c r="C663" s="102">
        <v>5</v>
      </c>
      <c r="D663" s="102">
        <v>2</v>
      </c>
      <c r="E663" s="71" t="s">
        <v>369</v>
      </c>
      <c r="F663" s="72" t="s">
        <v>128</v>
      </c>
      <c r="G663" s="74">
        <v>2846.7</v>
      </c>
      <c r="H663" s="74">
        <v>1478</v>
      </c>
      <c r="I663" s="75">
        <v>0.51919766747461982</v>
      </c>
    </row>
    <row r="664" spans="1:9" ht="94.5" x14ac:dyDescent="0.25">
      <c r="A664" s="100" t="s">
        <v>370</v>
      </c>
      <c r="B664" s="101">
        <v>918</v>
      </c>
      <c r="C664" s="102">
        <v>5</v>
      </c>
      <c r="D664" s="102">
        <v>2</v>
      </c>
      <c r="E664" s="71" t="s">
        <v>371</v>
      </c>
      <c r="F664" s="72" t="s">
        <v>128</v>
      </c>
      <c r="G664" s="74">
        <v>2846.7</v>
      </c>
      <c r="H664" s="74">
        <v>1478</v>
      </c>
      <c r="I664" s="75">
        <v>0.51919766747461982</v>
      </c>
    </row>
    <row r="665" spans="1:9" x14ac:dyDescent="0.25">
      <c r="A665" s="100" t="s">
        <v>323</v>
      </c>
      <c r="B665" s="101">
        <v>918</v>
      </c>
      <c r="C665" s="102">
        <v>5</v>
      </c>
      <c r="D665" s="102">
        <v>2</v>
      </c>
      <c r="E665" s="71" t="s">
        <v>371</v>
      </c>
      <c r="F665" s="72" t="s">
        <v>324</v>
      </c>
      <c r="G665" s="74">
        <v>2846.7</v>
      </c>
      <c r="H665" s="74">
        <v>1478</v>
      </c>
      <c r="I665" s="75">
        <v>0.51919766747461982</v>
      </c>
    </row>
    <row r="666" spans="1:9" ht="31.5" x14ac:dyDescent="0.25">
      <c r="A666" s="100" t="s">
        <v>329</v>
      </c>
      <c r="B666" s="101">
        <v>918</v>
      </c>
      <c r="C666" s="102">
        <v>5</v>
      </c>
      <c r="D666" s="102">
        <v>5</v>
      </c>
      <c r="E666" s="71" t="s">
        <v>128</v>
      </c>
      <c r="F666" s="72" t="s">
        <v>128</v>
      </c>
      <c r="G666" s="74">
        <v>12991</v>
      </c>
      <c r="H666" s="74">
        <v>5059.3</v>
      </c>
      <c r="I666" s="75">
        <v>0.38944653991224698</v>
      </c>
    </row>
    <row r="667" spans="1:9" ht="63" x14ac:dyDescent="0.25">
      <c r="A667" s="100" t="s">
        <v>293</v>
      </c>
      <c r="B667" s="101">
        <v>918</v>
      </c>
      <c r="C667" s="102">
        <v>5</v>
      </c>
      <c r="D667" s="102">
        <v>5</v>
      </c>
      <c r="E667" s="71" t="s">
        <v>294</v>
      </c>
      <c r="F667" s="72" t="s">
        <v>128</v>
      </c>
      <c r="G667" s="74">
        <v>12991</v>
      </c>
      <c r="H667" s="74">
        <v>5059.3</v>
      </c>
      <c r="I667" s="75">
        <v>0.38944653991224698</v>
      </c>
    </row>
    <row r="668" spans="1:9" ht="47.25" x14ac:dyDescent="0.25">
      <c r="A668" s="100" t="s">
        <v>314</v>
      </c>
      <c r="B668" s="101">
        <v>918</v>
      </c>
      <c r="C668" s="102">
        <v>5</v>
      </c>
      <c r="D668" s="102">
        <v>5</v>
      </c>
      <c r="E668" s="71" t="s">
        <v>315</v>
      </c>
      <c r="F668" s="72" t="s">
        <v>128</v>
      </c>
      <c r="G668" s="74">
        <v>209.6</v>
      </c>
      <c r="H668" s="74">
        <v>0</v>
      </c>
      <c r="I668" s="75">
        <v>0</v>
      </c>
    </row>
    <row r="669" spans="1:9" ht="47.25" x14ac:dyDescent="0.25">
      <c r="A669" s="100" t="s">
        <v>325</v>
      </c>
      <c r="B669" s="101">
        <v>918</v>
      </c>
      <c r="C669" s="102">
        <v>5</v>
      </c>
      <c r="D669" s="102">
        <v>5</v>
      </c>
      <c r="E669" s="71" t="s">
        <v>326</v>
      </c>
      <c r="F669" s="72" t="s">
        <v>128</v>
      </c>
      <c r="G669" s="74">
        <v>209.6</v>
      </c>
      <c r="H669" s="74">
        <v>0</v>
      </c>
      <c r="I669" s="75">
        <v>0</v>
      </c>
    </row>
    <row r="670" spans="1:9" ht="78.75" x14ac:dyDescent="0.25">
      <c r="A670" s="100" t="s">
        <v>327</v>
      </c>
      <c r="B670" s="101">
        <v>918</v>
      </c>
      <c r="C670" s="102">
        <v>5</v>
      </c>
      <c r="D670" s="102">
        <v>5</v>
      </c>
      <c r="E670" s="71" t="s">
        <v>328</v>
      </c>
      <c r="F670" s="72" t="s">
        <v>128</v>
      </c>
      <c r="G670" s="74">
        <v>209.6</v>
      </c>
      <c r="H670" s="74">
        <v>0</v>
      </c>
      <c r="I670" s="75">
        <v>0</v>
      </c>
    </row>
    <row r="671" spans="1:9" ht="94.5" x14ac:dyDescent="0.25">
      <c r="A671" s="100" t="s">
        <v>149</v>
      </c>
      <c r="B671" s="101">
        <v>918</v>
      </c>
      <c r="C671" s="102">
        <v>5</v>
      </c>
      <c r="D671" s="102">
        <v>5</v>
      </c>
      <c r="E671" s="71" t="s">
        <v>328</v>
      </c>
      <c r="F671" s="72" t="s">
        <v>150</v>
      </c>
      <c r="G671" s="74">
        <v>209.6</v>
      </c>
      <c r="H671" s="74">
        <v>0</v>
      </c>
      <c r="I671" s="75">
        <v>0</v>
      </c>
    </row>
    <row r="672" spans="1:9" ht="63" x14ac:dyDescent="0.25">
      <c r="A672" s="100" t="s">
        <v>344</v>
      </c>
      <c r="B672" s="101">
        <v>918</v>
      </c>
      <c r="C672" s="102">
        <v>5</v>
      </c>
      <c r="D672" s="102">
        <v>5</v>
      </c>
      <c r="E672" s="71" t="s">
        <v>345</v>
      </c>
      <c r="F672" s="72" t="s">
        <v>128</v>
      </c>
      <c r="G672" s="74">
        <v>12781.4</v>
      </c>
      <c r="H672" s="74">
        <v>5059.3</v>
      </c>
      <c r="I672" s="75">
        <v>0.39583300733878918</v>
      </c>
    </row>
    <row r="673" spans="1:9" ht="47.25" x14ac:dyDescent="0.25">
      <c r="A673" s="100" t="s">
        <v>346</v>
      </c>
      <c r="B673" s="101">
        <v>918</v>
      </c>
      <c r="C673" s="102">
        <v>5</v>
      </c>
      <c r="D673" s="102">
        <v>5</v>
      </c>
      <c r="E673" s="71" t="s">
        <v>347</v>
      </c>
      <c r="F673" s="72" t="s">
        <v>128</v>
      </c>
      <c r="G673" s="74">
        <v>12781.4</v>
      </c>
      <c r="H673" s="74">
        <v>5059.3</v>
      </c>
      <c r="I673" s="75">
        <v>0.39583300733878918</v>
      </c>
    </row>
    <row r="674" spans="1:9" ht="31.5" x14ac:dyDescent="0.25">
      <c r="A674" s="100" t="s">
        <v>215</v>
      </c>
      <c r="B674" s="101">
        <v>918</v>
      </c>
      <c r="C674" s="102">
        <v>5</v>
      </c>
      <c r="D674" s="102">
        <v>5</v>
      </c>
      <c r="E674" s="71" t="s">
        <v>348</v>
      </c>
      <c r="F674" s="72" t="s">
        <v>128</v>
      </c>
      <c r="G674" s="74">
        <v>12781.4</v>
      </c>
      <c r="H674" s="74">
        <v>5059.3</v>
      </c>
      <c r="I674" s="75">
        <v>0.39583300733878918</v>
      </c>
    </row>
    <row r="675" spans="1:9" ht="94.5" x14ac:dyDescent="0.25">
      <c r="A675" s="100" t="s">
        <v>149</v>
      </c>
      <c r="B675" s="101">
        <v>918</v>
      </c>
      <c r="C675" s="102">
        <v>5</v>
      </c>
      <c r="D675" s="102">
        <v>5</v>
      </c>
      <c r="E675" s="71" t="s">
        <v>348</v>
      </c>
      <c r="F675" s="72" t="s">
        <v>150</v>
      </c>
      <c r="G675" s="74">
        <v>12764.1</v>
      </c>
      <c r="H675" s="74">
        <v>5059</v>
      </c>
      <c r="I675" s="75">
        <v>0.39634600167657724</v>
      </c>
    </row>
    <row r="676" spans="1:9" ht="31.5" x14ac:dyDescent="0.25">
      <c r="A676" s="100" t="s">
        <v>135</v>
      </c>
      <c r="B676" s="101">
        <v>918</v>
      </c>
      <c r="C676" s="102">
        <v>5</v>
      </c>
      <c r="D676" s="102">
        <v>5</v>
      </c>
      <c r="E676" s="71" t="s">
        <v>348</v>
      </c>
      <c r="F676" s="72" t="s">
        <v>136</v>
      </c>
      <c r="G676" s="74">
        <v>16.5</v>
      </c>
      <c r="H676" s="74">
        <v>0</v>
      </c>
      <c r="I676" s="75">
        <v>0</v>
      </c>
    </row>
    <row r="677" spans="1:9" x14ac:dyDescent="0.25">
      <c r="A677" s="100" t="s">
        <v>145</v>
      </c>
      <c r="B677" s="101">
        <v>918</v>
      </c>
      <c r="C677" s="102">
        <v>5</v>
      </c>
      <c r="D677" s="102">
        <v>5</v>
      </c>
      <c r="E677" s="71" t="s">
        <v>348</v>
      </c>
      <c r="F677" s="72" t="s">
        <v>146</v>
      </c>
      <c r="G677" s="74">
        <v>0.8</v>
      </c>
      <c r="H677" s="74">
        <v>0.3</v>
      </c>
      <c r="I677" s="75">
        <v>0.37499999999999994</v>
      </c>
    </row>
    <row r="678" spans="1:9" x14ac:dyDescent="0.25">
      <c r="A678" s="100" t="s">
        <v>704</v>
      </c>
      <c r="B678" s="101">
        <v>918</v>
      </c>
      <c r="C678" s="102">
        <v>6</v>
      </c>
      <c r="D678" s="102">
        <v>0</v>
      </c>
      <c r="E678" s="71" t="s">
        <v>128</v>
      </c>
      <c r="F678" s="72" t="s">
        <v>128</v>
      </c>
      <c r="G678" s="74">
        <v>2990.3</v>
      </c>
      <c r="H678" s="74">
        <v>560.4</v>
      </c>
      <c r="I678" s="75">
        <v>0.18740594589171652</v>
      </c>
    </row>
    <row r="679" spans="1:9" ht="31.5" x14ac:dyDescent="0.25">
      <c r="A679" s="100" t="s">
        <v>320</v>
      </c>
      <c r="B679" s="101">
        <v>918</v>
      </c>
      <c r="C679" s="102">
        <v>6</v>
      </c>
      <c r="D679" s="102">
        <v>5</v>
      </c>
      <c r="E679" s="71" t="s">
        <v>128</v>
      </c>
      <c r="F679" s="72" t="s">
        <v>128</v>
      </c>
      <c r="G679" s="74">
        <v>2990.3</v>
      </c>
      <c r="H679" s="74">
        <v>560.4</v>
      </c>
      <c r="I679" s="75">
        <v>0.18740594589171652</v>
      </c>
    </row>
    <row r="680" spans="1:9" ht="63" x14ac:dyDescent="0.25">
      <c r="A680" s="100" t="s">
        <v>293</v>
      </c>
      <c r="B680" s="101">
        <v>918</v>
      </c>
      <c r="C680" s="102">
        <v>6</v>
      </c>
      <c r="D680" s="102">
        <v>5</v>
      </c>
      <c r="E680" s="71" t="s">
        <v>294</v>
      </c>
      <c r="F680" s="72" t="s">
        <v>128</v>
      </c>
      <c r="G680" s="74">
        <v>2990.3</v>
      </c>
      <c r="H680" s="74">
        <v>560.4</v>
      </c>
      <c r="I680" s="75">
        <v>0.18740594589171652</v>
      </c>
    </row>
    <row r="681" spans="1:9" ht="47.25" x14ac:dyDescent="0.25">
      <c r="A681" s="100" t="s">
        <v>314</v>
      </c>
      <c r="B681" s="101">
        <v>918</v>
      </c>
      <c r="C681" s="102">
        <v>6</v>
      </c>
      <c r="D681" s="102">
        <v>5</v>
      </c>
      <c r="E681" s="71" t="s">
        <v>315</v>
      </c>
      <c r="F681" s="72" t="s">
        <v>128</v>
      </c>
      <c r="G681" s="74">
        <v>2990.3</v>
      </c>
      <c r="H681" s="74">
        <v>560.4</v>
      </c>
      <c r="I681" s="75">
        <v>0.18740594589171652</v>
      </c>
    </row>
    <row r="682" spans="1:9" ht="47.25" x14ac:dyDescent="0.25">
      <c r="A682" s="100" t="s">
        <v>316</v>
      </c>
      <c r="B682" s="101">
        <v>918</v>
      </c>
      <c r="C682" s="102">
        <v>6</v>
      </c>
      <c r="D682" s="102">
        <v>5</v>
      </c>
      <c r="E682" s="71" t="s">
        <v>317</v>
      </c>
      <c r="F682" s="72" t="s">
        <v>128</v>
      </c>
      <c r="G682" s="74">
        <v>2990.3</v>
      </c>
      <c r="H682" s="74">
        <v>560.4</v>
      </c>
      <c r="I682" s="75">
        <v>0.18740594589171652</v>
      </c>
    </row>
    <row r="683" spans="1:9" ht="62.25" customHeight="1" x14ac:dyDescent="0.25">
      <c r="A683" s="100" t="s">
        <v>318</v>
      </c>
      <c r="B683" s="101">
        <v>918</v>
      </c>
      <c r="C683" s="102">
        <v>6</v>
      </c>
      <c r="D683" s="102">
        <v>5</v>
      </c>
      <c r="E683" s="71" t="s">
        <v>319</v>
      </c>
      <c r="F683" s="72" t="s">
        <v>128</v>
      </c>
      <c r="G683" s="74">
        <v>1868.4</v>
      </c>
      <c r="H683" s="74">
        <v>0</v>
      </c>
      <c r="I683" s="75">
        <v>0</v>
      </c>
    </row>
    <row r="684" spans="1:9" ht="31.5" x14ac:dyDescent="0.25">
      <c r="A684" s="100" t="s">
        <v>135</v>
      </c>
      <c r="B684" s="101">
        <v>918</v>
      </c>
      <c r="C684" s="102">
        <v>6</v>
      </c>
      <c r="D684" s="102">
        <v>5</v>
      </c>
      <c r="E684" s="71" t="s">
        <v>319</v>
      </c>
      <c r="F684" s="72" t="s">
        <v>136</v>
      </c>
      <c r="G684" s="74">
        <v>1868.4</v>
      </c>
      <c r="H684" s="74">
        <v>0</v>
      </c>
      <c r="I684" s="75">
        <v>0</v>
      </c>
    </row>
    <row r="685" spans="1:9" ht="110.25" x14ac:dyDescent="0.25">
      <c r="A685" s="100" t="s">
        <v>321</v>
      </c>
      <c r="B685" s="101">
        <v>918</v>
      </c>
      <c r="C685" s="102">
        <v>6</v>
      </c>
      <c r="D685" s="102">
        <v>5</v>
      </c>
      <c r="E685" s="71" t="s">
        <v>322</v>
      </c>
      <c r="F685" s="72" t="s">
        <v>128</v>
      </c>
      <c r="G685" s="74">
        <v>1121.9000000000001</v>
      </c>
      <c r="H685" s="74">
        <v>560.4</v>
      </c>
      <c r="I685" s="75">
        <v>0.49950976022818427</v>
      </c>
    </row>
    <row r="686" spans="1:9" x14ac:dyDescent="0.25">
      <c r="A686" s="100" t="s">
        <v>323</v>
      </c>
      <c r="B686" s="101">
        <v>918</v>
      </c>
      <c r="C686" s="102">
        <v>6</v>
      </c>
      <c r="D686" s="102">
        <v>5</v>
      </c>
      <c r="E686" s="71" t="s">
        <v>322</v>
      </c>
      <c r="F686" s="72" t="s">
        <v>324</v>
      </c>
      <c r="G686" s="74">
        <v>1121.9000000000001</v>
      </c>
      <c r="H686" s="74">
        <v>560.4</v>
      </c>
      <c r="I686" s="75">
        <v>0.49950976022818427</v>
      </c>
    </row>
    <row r="687" spans="1:9" x14ac:dyDescent="0.25">
      <c r="A687" s="100" t="s">
        <v>705</v>
      </c>
      <c r="B687" s="101">
        <v>918</v>
      </c>
      <c r="C687" s="102">
        <v>7</v>
      </c>
      <c r="D687" s="102">
        <v>0</v>
      </c>
      <c r="E687" s="71" t="s">
        <v>128</v>
      </c>
      <c r="F687" s="72" t="s">
        <v>128</v>
      </c>
      <c r="G687" s="74">
        <v>28</v>
      </c>
      <c r="H687" s="74">
        <v>7</v>
      </c>
      <c r="I687" s="75">
        <v>0.25</v>
      </c>
    </row>
    <row r="688" spans="1:9" ht="31.5" x14ac:dyDescent="0.25">
      <c r="A688" s="100" t="s">
        <v>142</v>
      </c>
      <c r="B688" s="101">
        <v>918</v>
      </c>
      <c r="C688" s="102">
        <v>7</v>
      </c>
      <c r="D688" s="102">
        <v>5</v>
      </c>
      <c r="E688" s="71" t="s">
        <v>128</v>
      </c>
      <c r="F688" s="72" t="s">
        <v>128</v>
      </c>
      <c r="G688" s="74">
        <v>28</v>
      </c>
      <c r="H688" s="74">
        <v>7</v>
      </c>
      <c r="I688" s="75">
        <v>0.25</v>
      </c>
    </row>
    <row r="689" spans="1:9" ht="47.25" x14ac:dyDescent="0.25">
      <c r="A689" s="100" t="s">
        <v>496</v>
      </c>
      <c r="B689" s="101">
        <v>918</v>
      </c>
      <c r="C689" s="102">
        <v>7</v>
      </c>
      <c r="D689" s="102">
        <v>5</v>
      </c>
      <c r="E689" s="71" t="s">
        <v>497</v>
      </c>
      <c r="F689" s="72" t="s">
        <v>128</v>
      </c>
      <c r="G689" s="74">
        <v>28</v>
      </c>
      <c r="H689" s="74">
        <v>7</v>
      </c>
      <c r="I689" s="75">
        <v>0.25</v>
      </c>
    </row>
    <row r="690" spans="1:9" ht="47.25" x14ac:dyDescent="0.25">
      <c r="A690" s="100" t="s">
        <v>521</v>
      </c>
      <c r="B690" s="101">
        <v>918</v>
      </c>
      <c r="C690" s="102">
        <v>7</v>
      </c>
      <c r="D690" s="102">
        <v>5</v>
      </c>
      <c r="E690" s="71" t="s">
        <v>522</v>
      </c>
      <c r="F690" s="72" t="s">
        <v>128</v>
      </c>
      <c r="G690" s="74">
        <v>28</v>
      </c>
      <c r="H690" s="74">
        <v>7</v>
      </c>
      <c r="I690" s="75">
        <v>0.25</v>
      </c>
    </row>
    <row r="691" spans="1:9" ht="63" x14ac:dyDescent="0.25">
      <c r="A691" s="100" t="s">
        <v>535</v>
      </c>
      <c r="B691" s="101">
        <v>918</v>
      </c>
      <c r="C691" s="102">
        <v>7</v>
      </c>
      <c r="D691" s="102">
        <v>5</v>
      </c>
      <c r="E691" s="71" t="s">
        <v>536</v>
      </c>
      <c r="F691" s="72" t="s">
        <v>128</v>
      </c>
      <c r="G691" s="74">
        <v>28</v>
      </c>
      <c r="H691" s="74">
        <v>7</v>
      </c>
      <c r="I691" s="75">
        <v>0.25</v>
      </c>
    </row>
    <row r="692" spans="1:9" ht="31.5" x14ac:dyDescent="0.25">
      <c r="A692" s="100" t="s">
        <v>140</v>
      </c>
      <c r="B692" s="101">
        <v>918</v>
      </c>
      <c r="C692" s="102">
        <v>7</v>
      </c>
      <c r="D692" s="102">
        <v>5</v>
      </c>
      <c r="E692" s="71" t="s">
        <v>537</v>
      </c>
      <c r="F692" s="72" t="s">
        <v>128</v>
      </c>
      <c r="G692" s="74">
        <v>28</v>
      </c>
      <c r="H692" s="74">
        <v>7</v>
      </c>
      <c r="I692" s="75">
        <v>0.25</v>
      </c>
    </row>
    <row r="693" spans="1:9" ht="31.5" x14ac:dyDescent="0.25">
      <c r="A693" s="100" t="s">
        <v>135</v>
      </c>
      <c r="B693" s="101">
        <v>918</v>
      </c>
      <c r="C693" s="102">
        <v>7</v>
      </c>
      <c r="D693" s="102">
        <v>5</v>
      </c>
      <c r="E693" s="71" t="s">
        <v>537</v>
      </c>
      <c r="F693" s="72" t="s">
        <v>136</v>
      </c>
      <c r="G693" s="74">
        <v>28</v>
      </c>
      <c r="H693" s="74">
        <v>7</v>
      </c>
      <c r="I693" s="75">
        <v>0.25</v>
      </c>
    </row>
    <row r="694" spans="1:9" x14ac:dyDescent="0.25">
      <c r="A694" s="100" t="s">
        <v>706</v>
      </c>
      <c r="B694" s="101">
        <v>918</v>
      </c>
      <c r="C694" s="102">
        <v>8</v>
      </c>
      <c r="D694" s="102">
        <v>0</v>
      </c>
      <c r="E694" s="71" t="s">
        <v>128</v>
      </c>
      <c r="F694" s="72" t="s">
        <v>128</v>
      </c>
      <c r="G694" s="74">
        <v>14541</v>
      </c>
      <c r="H694" s="74">
        <v>1744.9</v>
      </c>
      <c r="I694" s="75">
        <v>0.11999862457877726</v>
      </c>
    </row>
    <row r="695" spans="1:9" x14ac:dyDescent="0.25">
      <c r="A695" s="100" t="s">
        <v>257</v>
      </c>
      <c r="B695" s="101">
        <v>918</v>
      </c>
      <c r="C695" s="102">
        <v>8</v>
      </c>
      <c r="D695" s="102">
        <v>1</v>
      </c>
      <c r="E695" s="71" t="s">
        <v>128</v>
      </c>
      <c r="F695" s="72" t="s">
        <v>128</v>
      </c>
      <c r="G695" s="74">
        <v>14541</v>
      </c>
      <c r="H695" s="74">
        <v>1744.9</v>
      </c>
      <c r="I695" s="75">
        <v>0.11999862457877726</v>
      </c>
    </row>
    <row r="696" spans="1:9" ht="63" x14ac:dyDescent="0.25">
      <c r="A696" s="100" t="s">
        <v>293</v>
      </c>
      <c r="B696" s="101">
        <v>918</v>
      </c>
      <c r="C696" s="102">
        <v>8</v>
      </c>
      <c r="D696" s="102">
        <v>1</v>
      </c>
      <c r="E696" s="71" t="s">
        <v>294</v>
      </c>
      <c r="F696" s="72" t="s">
        <v>128</v>
      </c>
      <c r="G696" s="74">
        <v>14541</v>
      </c>
      <c r="H696" s="74">
        <v>1744.9</v>
      </c>
      <c r="I696" s="75">
        <v>0.11999862457877726</v>
      </c>
    </row>
    <row r="697" spans="1:9" ht="47.25" x14ac:dyDescent="0.25">
      <c r="A697" s="100" t="s">
        <v>295</v>
      </c>
      <c r="B697" s="101">
        <v>918</v>
      </c>
      <c r="C697" s="102">
        <v>8</v>
      </c>
      <c r="D697" s="102">
        <v>1</v>
      </c>
      <c r="E697" s="71" t="s">
        <v>296</v>
      </c>
      <c r="F697" s="72" t="s">
        <v>128</v>
      </c>
      <c r="G697" s="74">
        <v>14541</v>
      </c>
      <c r="H697" s="74">
        <v>1744.9</v>
      </c>
      <c r="I697" s="75">
        <v>0.11999862457877726</v>
      </c>
    </row>
    <row r="698" spans="1:9" ht="47.25" x14ac:dyDescent="0.25">
      <c r="A698" s="100" t="s">
        <v>297</v>
      </c>
      <c r="B698" s="101">
        <v>918</v>
      </c>
      <c r="C698" s="102">
        <v>8</v>
      </c>
      <c r="D698" s="102">
        <v>1</v>
      </c>
      <c r="E698" s="71" t="s">
        <v>298</v>
      </c>
      <c r="F698" s="72" t="s">
        <v>128</v>
      </c>
      <c r="G698" s="74">
        <v>14541</v>
      </c>
      <c r="H698" s="74">
        <v>1744.9</v>
      </c>
      <c r="I698" s="75">
        <v>0.11999862457877726</v>
      </c>
    </row>
    <row r="699" spans="1:9" ht="96.75" customHeight="1" x14ac:dyDescent="0.25">
      <c r="A699" s="100" t="s">
        <v>302</v>
      </c>
      <c r="B699" s="101">
        <v>918</v>
      </c>
      <c r="C699" s="102">
        <v>8</v>
      </c>
      <c r="D699" s="102">
        <v>1</v>
      </c>
      <c r="E699" s="71" t="s">
        <v>303</v>
      </c>
      <c r="F699" s="72" t="s">
        <v>128</v>
      </c>
      <c r="G699" s="74">
        <v>14541</v>
      </c>
      <c r="H699" s="74">
        <v>1744.9</v>
      </c>
      <c r="I699" s="75">
        <v>0.11999862457877726</v>
      </c>
    </row>
    <row r="700" spans="1:9" ht="47.25" x14ac:dyDescent="0.25">
      <c r="A700" s="100" t="s">
        <v>304</v>
      </c>
      <c r="B700" s="101">
        <v>918</v>
      </c>
      <c r="C700" s="102">
        <v>8</v>
      </c>
      <c r="D700" s="102">
        <v>1</v>
      </c>
      <c r="E700" s="71" t="s">
        <v>303</v>
      </c>
      <c r="F700" s="72" t="s">
        <v>305</v>
      </c>
      <c r="G700" s="74">
        <v>14541</v>
      </c>
      <c r="H700" s="74">
        <v>1744.9</v>
      </c>
      <c r="I700" s="75">
        <v>0.11999862457877726</v>
      </c>
    </row>
    <row r="701" spans="1:9" x14ac:dyDescent="0.25">
      <c r="A701" s="97" t="s">
        <v>721</v>
      </c>
      <c r="B701" s="98">
        <v>923</v>
      </c>
      <c r="C701" s="99">
        <v>0</v>
      </c>
      <c r="D701" s="99">
        <v>0</v>
      </c>
      <c r="E701" s="65" t="s">
        <v>128</v>
      </c>
      <c r="F701" s="66" t="s">
        <v>128</v>
      </c>
      <c r="G701" s="68">
        <v>5515.5</v>
      </c>
      <c r="H701" s="68">
        <v>2409.8000000000002</v>
      </c>
      <c r="I701" s="69">
        <v>0.43691415102891856</v>
      </c>
    </row>
    <row r="702" spans="1:9" x14ac:dyDescent="0.25">
      <c r="A702" s="100" t="s">
        <v>699</v>
      </c>
      <c r="B702" s="101">
        <v>923</v>
      </c>
      <c r="C702" s="102">
        <v>1</v>
      </c>
      <c r="D702" s="102">
        <v>0</v>
      </c>
      <c r="E702" s="71" t="s">
        <v>128</v>
      </c>
      <c r="F702" s="72" t="s">
        <v>128</v>
      </c>
      <c r="G702" s="74">
        <v>5515.5</v>
      </c>
      <c r="H702" s="74">
        <v>2409.8000000000002</v>
      </c>
      <c r="I702" s="75">
        <v>0.43691415102891856</v>
      </c>
    </row>
    <row r="703" spans="1:9" ht="47.25" x14ac:dyDescent="0.25">
      <c r="A703" s="100" t="s">
        <v>380</v>
      </c>
      <c r="B703" s="101">
        <v>923</v>
      </c>
      <c r="C703" s="102">
        <v>1</v>
      </c>
      <c r="D703" s="102">
        <v>6</v>
      </c>
      <c r="E703" s="71" t="s">
        <v>128</v>
      </c>
      <c r="F703" s="72" t="s">
        <v>128</v>
      </c>
      <c r="G703" s="74">
        <v>5515.5</v>
      </c>
      <c r="H703" s="74">
        <v>2409.8000000000002</v>
      </c>
      <c r="I703" s="75">
        <v>0.43691415102891856</v>
      </c>
    </row>
    <row r="704" spans="1:9" x14ac:dyDescent="0.25">
      <c r="A704" s="100" t="s">
        <v>650</v>
      </c>
      <c r="B704" s="101">
        <v>923</v>
      </c>
      <c r="C704" s="102">
        <v>1</v>
      </c>
      <c r="D704" s="102">
        <v>6</v>
      </c>
      <c r="E704" s="71" t="s">
        <v>651</v>
      </c>
      <c r="F704" s="72" t="s">
        <v>128</v>
      </c>
      <c r="G704" s="74">
        <v>5515.5</v>
      </c>
      <c r="H704" s="74">
        <v>2409.8000000000002</v>
      </c>
      <c r="I704" s="75">
        <v>0.43691415102891856</v>
      </c>
    </row>
    <row r="705" spans="1:9" ht="47.25" x14ac:dyDescent="0.25">
      <c r="A705" s="100" t="s">
        <v>661</v>
      </c>
      <c r="B705" s="101">
        <v>923</v>
      </c>
      <c r="C705" s="102">
        <v>1</v>
      </c>
      <c r="D705" s="102">
        <v>6</v>
      </c>
      <c r="E705" s="71" t="s">
        <v>662</v>
      </c>
      <c r="F705" s="72" t="s">
        <v>128</v>
      </c>
      <c r="G705" s="74">
        <v>5515.5</v>
      </c>
      <c r="H705" s="74">
        <v>2409.8000000000002</v>
      </c>
      <c r="I705" s="75">
        <v>0.43691415102891856</v>
      </c>
    </row>
    <row r="706" spans="1:9" ht="31.5" x14ac:dyDescent="0.25">
      <c r="A706" s="100" t="s">
        <v>663</v>
      </c>
      <c r="B706" s="101">
        <v>923</v>
      </c>
      <c r="C706" s="102">
        <v>1</v>
      </c>
      <c r="D706" s="102">
        <v>6</v>
      </c>
      <c r="E706" s="71" t="s">
        <v>664</v>
      </c>
      <c r="F706" s="72" t="s">
        <v>128</v>
      </c>
      <c r="G706" s="74">
        <v>2991.6</v>
      </c>
      <c r="H706" s="74">
        <v>1358.2</v>
      </c>
      <c r="I706" s="75">
        <v>0.45400454606230783</v>
      </c>
    </row>
    <row r="707" spans="1:9" ht="31.5" x14ac:dyDescent="0.25">
      <c r="A707" s="100" t="s">
        <v>290</v>
      </c>
      <c r="B707" s="101">
        <v>923</v>
      </c>
      <c r="C707" s="102">
        <v>1</v>
      </c>
      <c r="D707" s="102">
        <v>6</v>
      </c>
      <c r="E707" s="71" t="s">
        <v>665</v>
      </c>
      <c r="F707" s="72" t="s">
        <v>128</v>
      </c>
      <c r="G707" s="74">
        <v>2991.6</v>
      </c>
      <c r="H707" s="74">
        <v>1358.2</v>
      </c>
      <c r="I707" s="75">
        <v>0.45400454606230783</v>
      </c>
    </row>
    <row r="708" spans="1:9" ht="94.5" x14ac:dyDescent="0.25">
      <c r="A708" s="100" t="s">
        <v>149</v>
      </c>
      <c r="B708" s="101">
        <v>923</v>
      </c>
      <c r="C708" s="102">
        <v>1</v>
      </c>
      <c r="D708" s="102">
        <v>6</v>
      </c>
      <c r="E708" s="71" t="s">
        <v>665</v>
      </c>
      <c r="F708" s="72" t="s">
        <v>150</v>
      </c>
      <c r="G708" s="74">
        <v>2991.6</v>
      </c>
      <c r="H708" s="74">
        <v>1358.2</v>
      </c>
      <c r="I708" s="75">
        <v>0.45400454606230783</v>
      </c>
    </row>
    <row r="709" spans="1:9" ht="31.5" x14ac:dyDescent="0.25">
      <c r="A709" s="100" t="s">
        <v>666</v>
      </c>
      <c r="B709" s="101">
        <v>923</v>
      </c>
      <c r="C709" s="102">
        <v>1</v>
      </c>
      <c r="D709" s="102">
        <v>6</v>
      </c>
      <c r="E709" s="71" t="s">
        <v>667</v>
      </c>
      <c r="F709" s="72" t="s">
        <v>128</v>
      </c>
      <c r="G709" s="74">
        <v>2523.9</v>
      </c>
      <c r="H709" s="74">
        <v>1051.5999999999999</v>
      </c>
      <c r="I709" s="75">
        <v>0.41665676136138513</v>
      </c>
    </row>
    <row r="710" spans="1:9" ht="31.5" x14ac:dyDescent="0.25">
      <c r="A710" s="100" t="s">
        <v>290</v>
      </c>
      <c r="B710" s="101">
        <v>923</v>
      </c>
      <c r="C710" s="102">
        <v>1</v>
      </c>
      <c r="D710" s="102">
        <v>6</v>
      </c>
      <c r="E710" s="71" t="s">
        <v>668</v>
      </c>
      <c r="F710" s="72" t="s">
        <v>128</v>
      </c>
      <c r="G710" s="74">
        <v>1258.5999999999999</v>
      </c>
      <c r="H710" s="74">
        <v>563</v>
      </c>
      <c r="I710" s="75">
        <v>0.44732242173843956</v>
      </c>
    </row>
    <row r="711" spans="1:9" ht="94.5" x14ac:dyDescent="0.25">
      <c r="A711" s="100" t="s">
        <v>149</v>
      </c>
      <c r="B711" s="101">
        <v>923</v>
      </c>
      <c r="C711" s="102">
        <v>1</v>
      </c>
      <c r="D711" s="102">
        <v>6</v>
      </c>
      <c r="E711" s="71" t="s">
        <v>668</v>
      </c>
      <c r="F711" s="72" t="s">
        <v>150</v>
      </c>
      <c r="G711" s="74">
        <v>1257.2</v>
      </c>
      <c r="H711" s="74">
        <v>563</v>
      </c>
      <c r="I711" s="75">
        <v>0.44782055361119949</v>
      </c>
    </row>
    <row r="712" spans="1:9" ht="31.5" x14ac:dyDescent="0.25">
      <c r="A712" s="100" t="s">
        <v>135</v>
      </c>
      <c r="B712" s="101">
        <v>923</v>
      </c>
      <c r="C712" s="102">
        <v>1</v>
      </c>
      <c r="D712" s="102">
        <v>6</v>
      </c>
      <c r="E712" s="71" t="s">
        <v>668</v>
      </c>
      <c r="F712" s="72" t="s">
        <v>136</v>
      </c>
      <c r="G712" s="74">
        <v>1.4</v>
      </c>
      <c r="H712" s="74">
        <v>0</v>
      </c>
      <c r="I712" s="75">
        <v>0</v>
      </c>
    </row>
    <row r="713" spans="1:9" ht="47.25" x14ac:dyDescent="0.25">
      <c r="A713" s="100" t="s">
        <v>669</v>
      </c>
      <c r="B713" s="101">
        <v>923</v>
      </c>
      <c r="C713" s="102">
        <v>1</v>
      </c>
      <c r="D713" s="102">
        <v>6</v>
      </c>
      <c r="E713" s="71" t="s">
        <v>670</v>
      </c>
      <c r="F713" s="72" t="s">
        <v>128</v>
      </c>
      <c r="G713" s="74">
        <v>1265.3</v>
      </c>
      <c r="H713" s="74">
        <v>488.6</v>
      </c>
      <c r="I713" s="75">
        <v>0.38615348138781319</v>
      </c>
    </row>
    <row r="714" spans="1:9" ht="94.5" x14ac:dyDescent="0.25">
      <c r="A714" s="100" t="s">
        <v>149</v>
      </c>
      <c r="B714" s="101">
        <v>923</v>
      </c>
      <c r="C714" s="102">
        <v>1</v>
      </c>
      <c r="D714" s="102">
        <v>6</v>
      </c>
      <c r="E714" s="71" t="s">
        <v>670</v>
      </c>
      <c r="F714" s="72" t="s">
        <v>150</v>
      </c>
      <c r="G714" s="74">
        <v>1186.4000000000001</v>
      </c>
      <c r="H714" s="74">
        <v>488.6</v>
      </c>
      <c r="I714" s="75">
        <v>0.41183412002697234</v>
      </c>
    </row>
    <row r="715" spans="1:9" ht="31.5" x14ac:dyDescent="0.25">
      <c r="A715" s="100" t="s">
        <v>135</v>
      </c>
      <c r="B715" s="101">
        <v>923</v>
      </c>
      <c r="C715" s="102">
        <v>1</v>
      </c>
      <c r="D715" s="102">
        <v>6</v>
      </c>
      <c r="E715" s="71" t="s">
        <v>670</v>
      </c>
      <c r="F715" s="72" t="s">
        <v>136</v>
      </c>
      <c r="G715" s="74">
        <v>78.900000000000006</v>
      </c>
      <c r="H715" s="74">
        <v>0</v>
      </c>
      <c r="I715" s="75">
        <v>0</v>
      </c>
    </row>
    <row r="716" spans="1:9" x14ac:dyDescent="0.25">
      <c r="A716" s="208" t="s">
        <v>694</v>
      </c>
      <c r="B716" s="209"/>
      <c r="C716" s="209"/>
      <c r="D716" s="209"/>
      <c r="E716" s="209"/>
      <c r="F716" s="210"/>
      <c r="G716" s="68">
        <v>2308202.7999999998</v>
      </c>
      <c r="H716" s="68">
        <v>1135170.3999999999</v>
      </c>
      <c r="I716" s="69">
        <v>0.49179838097415013</v>
      </c>
    </row>
    <row r="720" spans="1:9" x14ac:dyDescent="0.25">
      <c r="A720" s="123" t="s">
        <v>743</v>
      </c>
      <c r="B720" s="123"/>
      <c r="C720" s="123"/>
      <c r="D720" s="56"/>
      <c r="E720" s="160"/>
      <c r="H720" s="211" t="s">
        <v>696</v>
      </c>
      <c r="I720" s="211"/>
    </row>
  </sheetData>
  <autoFilter ref="A14:AB716" xr:uid="{00000000-0009-0000-0000-000003000000}"/>
  <mergeCells count="8">
    <mergeCell ref="A716:F716"/>
    <mergeCell ref="H720:I720"/>
    <mergeCell ref="A10:I10"/>
    <mergeCell ref="A12:A13"/>
    <mergeCell ref="B12:F12"/>
    <mergeCell ref="G12:G13"/>
    <mergeCell ref="H12:H13"/>
    <mergeCell ref="I12:I13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differentFirst="1" alignWithMargins="0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4"/>
  <sheetViews>
    <sheetView topLeftCell="A16" workbookViewId="0">
      <selection activeCell="E21" sqref="E21"/>
    </sheetView>
  </sheetViews>
  <sheetFormatPr defaultColWidth="9.7109375" defaultRowHeight="15" x14ac:dyDescent="0.25"/>
  <cols>
    <col min="1" max="1" width="11" style="104" customWidth="1"/>
    <col min="2" max="2" width="36.42578125" style="104" customWidth="1"/>
    <col min="3" max="3" width="18.42578125" style="104" customWidth="1"/>
    <col min="4" max="4" width="16.85546875" style="122" customWidth="1"/>
    <col min="5" max="5" width="16.5703125" style="122" customWidth="1"/>
    <col min="6" max="252" width="9.7109375" style="104"/>
    <col min="253" max="253" width="11" style="104" customWidth="1"/>
    <col min="254" max="254" width="36.42578125" style="104" customWidth="1"/>
    <col min="255" max="255" width="18.42578125" style="104" customWidth="1"/>
    <col min="256" max="256" width="18" style="104" customWidth="1"/>
    <col min="257" max="257" width="16.5703125" style="104" customWidth="1"/>
    <col min="258" max="508" width="9.7109375" style="104"/>
    <col min="509" max="509" width="11" style="104" customWidth="1"/>
    <col min="510" max="510" width="36.42578125" style="104" customWidth="1"/>
    <col min="511" max="511" width="18.42578125" style="104" customWidth="1"/>
    <col min="512" max="512" width="18" style="104" customWidth="1"/>
    <col min="513" max="513" width="16.5703125" style="104" customWidth="1"/>
    <col min="514" max="764" width="9.7109375" style="104"/>
    <col min="765" max="765" width="11" style="104" customWidth="1"/>
    <col min="766" max="766" width="36.42578125" style="104" customWidth="1"/>
    <col min="767" max="767" width="18.42578125" style="104" customWidth="1"/>
    <col min="768" max="768" width="18" style="104" customWidth="1"/>
    <col min="769" max="769" width="16.5703125" style="104" customWidth="1"/>
    <col min="770" max="1020" width="9.7109375" style="104"/>
    <col min="1021" max="1021" width="11" style="104" customWidth="1"/>
    <col min="1022" max="1022" width="36.42578125" style="104" customWidth="1"/>
    <col min="1023" max="1023" width="18.42578125" style="104" customWidth="1"/>
    <col min="1024" max="1024" width="18" style="104" customWidth="1"/>
    <col min="1025" max="1025" width="16.5703125" style="104" customWidth="1"/>
    <col min="1026" max="1276" width="9.7109375" style="104"/>
    <col min="1277" max="1277" width="11" style="104" customWidth="1"/>
    <col min="1278" max="1278" width="36.42578125" style="104" customWidth="1"/>
    <col min="1279" max="1279" width="18.42578125" style="104" customWidth="1"/>
    <col min="1280" max="1280" width="18" style="104" customWidth="1"/>
    <col min="1281" max="1281" width="16.5703125" style="104" customWidth="1"/>
    <col min="1282" max="1532" width="9.7109375" style="104"/>
    <col min="1533" max="1533" width="11" style="104" customWidth="1"/>
    <col min="1534" max="1534" width="36.42578125" style="104" customWidth="1"/>
    <col min="1535" max="1535" width="18.42578125" style="104" customWidth="1"/>
    <col min="1536" max="1536" width="18" style="104" customWidth="1"/>
    <col min="1537" max="1537" width="16.5703125" style="104" customWidth="1"/>
    <col min="1538" max="1788" width="9.7109375" style="104"/>
    <col min="1789" max="1789" width="11" style="104" customWidth="1"/>
    <col min="1790" max="1790" width="36.42578125" style="104" customWidth="1"/>
    <col min="1791" max="1791" width="18.42578125" style="104" customWidth="1"/>
    <col min="1792" max="1792" width="18" style="104" customWidth="1"/>
    <col min="1793" max="1793" width="16.5703125" style="104" customWidth="1"/>
    <col min="1794" max="2044" width="9.7109375" style="104"/>
    <col min="2045" max="2045" width="11" style="104" customWidth="1"/>
    <col min="2046" max="2046" width="36.42578125" style="104" customWidth="1"/>
    <col min="2047" max="2047" width="18.42578125" style="104" customWidth="1"/>
    <col min="2048" max="2048" width="18" style="104" customWidth="1"/>
    <col min="2049" max="2049" width="16.5703125" style="104" customWidth="1"/>
    <col min="2050" max="2300" width="9.7109375" style="104"/>
    <col min="2301" max="2301" width="11" style="104" customWidth="1"/>
    <col min="2302" max="2302" width="36.42578125" style="104" customWidth="1"/>
    <col min="2303" max="2303" width="18.42578125" style="104" customWidth="1"/>
    <col min="2304" max="2304" width="18" style="104" customWidth="1"/>
    <col min="2305" max="2305" width="16.5703125" style="104" customWidth="1"/>
    <col min="2306" max="2556" width="9.7109375" style="104"/>
    <col min="2557" max="2557" width="11" style="104" customWidth="1"/>
    <col min="2558" max="2558" width="36.42578125" style="104" customWidth="1"/>
    <col min="2559" max="2559" width="18.42578125" style="104" customWidth="1"/>
    <col min="2560" max="2560" width="18" style="104" customWidth="1"/>
    <col min="2561" max="2561" width="16.5703125" style="104" customWidth="1"/>
    <col min="2562" max="2812" width="9.7109375" style="104"/>
    <col min="2813" max="2813" width="11" style="104" customWidth="1"/>
    <col min="2814" max="2814" width="36.42578125" style="104" customWidth="1"/>
    <col min="2815" max="2815" width="18.42578125" style="104" customWidth="1"/>
    <col min="2816" max="2816" width="18" style="104" customWidth="1"/>
    <col min="2817" max="2817" width="16.5703125" style="104" customWidth="1"/>
    <col min="2818" max="3068" width="9.7109375" style="104"/>
    <col min="3069" max="3069" width="11" style="104" customWidth="1"/>
    <col min="3070" max="3070" width="36.42578125" style="104" customWidth="1"/>
    <col min="3071" max="3071" width="18.42578125" style="104" customWidth="1"/>
    <col min="3072" max="3072" width="18" style="104" customWidth="1"/>
    <col min="3073" max="3073" width="16.5703125" style="104" customWidth="1"/>
    <col min="3074" max="3324" width="9.7109375" style="104"/>
    <col min="3325" max="3325" width="11" style="104" customWidth="1"/>
    <col min="3326" max="3326" width="36.42578125" style="104" customWidth="1"/>
    <col min="3327" max="3327" width="18.42578125" style="104" customWidth="1"/>
    <col min="3328" max="3328" width="18" style="104" customWidth="1"/>
    <col min="3329" max="3329" width="16.5703125" style="104" customWidth="1"/>
    <col min="3330" max="3580" width="9.7109375" style="104"/>
    <col min="3581" max="3581" width="11" style="104" customWidth="1"/>
    <col min="3582" max="3582" width="36.42578125" style="104" customWidth="1"/>
    <col min="3583" max="3583" width="18.42578125" style="104" customWidth="1"/>
    <col min="3584" max="3584" width="18" style="104" customWidth="1"/>
    <col min="3585" max="3585" width="16.5703125" style="104" customWidth="1"/>
    <col min="3586" max="3836" width="9.7109375" style="104"/>
    <col min="3837" max="3837" width="11" style="104" customWidth="1"/>
    <col min="3838" max="3838" width="36.42578125" style="104" customWidth="1"/>
    <col min="3839" max="3839" width="18.42578125" style="104" customWidth="1"/>
    <col min="3840" max="3840" width="18" style="104" customWidth="1"/>
    <col min="3841" max="3841" width="16.5703125" style="104" customWidth="1"/>
    <col min="3842" max="4092" width="9.7109375" style="104"/>
    <col min="4093" max="4093" width="11" style="104" customWidth="1"/>
    <col min="4094" max="4094" width="36.42578125" style="104" customWidth="1"/>
    <col min="4095" max="4095" width="18.42578125" style="104" customWidth="1"/>
    <col min="4096" max="4096" width="18" style="104" customWidth="1"/>
    <col min="4097" max="4097" width="16.5703125" style="104" customWidth="1"/>
    <col min="4098" max="4348" width="9.7109375" style="104"/>
    <col min="4349" max="4349" width="11" style="104" customWidth="1"/>
    <col min="4350" max="4350" width="36.42578125" style="104" customWidth="1"/>
    <col min="4351" max="4351" width="18.42578125" style="104" customWidth="1"/>
    <col min="4352" max="4352" width="18" style="104" customWidth="1"/>
    <col min="4353" max="4353" width="16.5703125" style="104" customWidth="1"/>
    <col min="4354" max="4604" width="9.7109375" style="104"/>
    <col min="4605" max="4605" width="11" style="104" customWidth="1"/>
    <col min="4606" max="4606" width="36.42578125" style="104" customWidth="1"/>
    <col min="4607" max="4607" width="18.42578125" style="104" customWidth="1"/>
    <col min="4608" max="4608" width="18" style="104" customWidth="1"/>
    <col min="4609" max="4609" width="16.5703125" style="104" customWidth="1"/>
    <col min="4610" max="4860" width="9.7109375" style="104"/>
    <col min="4861" max="4861" width="11" style="104" customWidth="1"/>
    <col min="4862" max="4862" width="36.42578125" style="104" customWidth="1"/>
    <col min="4863" max="4863" width="18.42578125" style="104" customWidth="1"/>
    <col min="4864" max="4864" width="18" style="104" customWidth="1"/>
    <col min="4865" max="4865" width="16.5703125" style="104" customWidth="1"/>
    <col min="4866" max="5116" width="9.7109375" style="104"/>
    <col min="5117" max="5117" width="11" style="104" customWidth="1"/>
    <col min="5118" max="5118" width="36.42578125" style="104" customWidth="1"/>
    <col min="5119" max="5119" width="18.42578125" style="104" customWidth="1"/>
    <col min="5120" max="5120" width="18" style="104" customWidth="1"/>
    <col min="5121" max="5121" width="16.5703125" style="104" customWidth="1"/>
    <col min="5122" max="5372" width="9.7109375" style="104"/>
    <col min="5373" max="5373" width="11" style="104" customWidth="1"/>
    <col min="5374" max="5374" width="36.42578125" style="104" customWidth="1"/>
    <col min="5375" max="5375" width="18.42578125" style="104" customWidth="1"/>
    <col min="5376" max="5376" width="18" style="104" customWidth="1"/>
    <col min="5377" max="5377" width="16.5703125" style="104" customWidth="1"/>
    <col min="5378" max="5628" width="9.7109375" style="104"/>
    <col min="5629" max="5629" width="11" style="104" customWidth="1"/>
    <col min="5630" max="5630" width="36.42578125" style="104" customWidth="1"/>
    <col min="5631" max="5631" width="18.42578125" style="104" customWidth="1"/>
    <col min="5632" max="5632" width="18" style="104" customWidth="1"/>
    <col min="5633" max="5633" width="16.5703125" style="104" customWidth="1"/>
    <col min="5634" max="5884" width="9.7109375" style="104"/>
    <col min="5885" max="5885" width="11" style="104" customWidth="1"/>
    <col min="5886" max="5886" width="36.42578125" style="104" customWidth="1"/>
    <col min="5887" max="5887" width="18.42578125" style="104" customWidth="1"/>
    <col min="5888" max="5888" width="18" style="104" customWidth="1"/>
    <col min="5889" max="5889" width="16.5703125" style="104" customWidth="1"/>
    <col min="5890" max="6140" width="9.7109375" style="104"/>
    <col min="6141" max="6141" width="11" style="104" customWidth="1"/>
    <col min="6142" max="6142" width="36.42578125" style="104" customWidth="1"/>
    <col min="6143" max="6143" width="18.42578125" style="104" customWidth="1"/>
    <col min="6144" max="6144" width="18" style="104" customWidth="1"/>
    <col min="6145" max="6145" width="16.5703125" style="104" customWidth="1"/>
    <col min="6146" max="6396" width="9.7109375" style="104"/>
    <col min="6397" max="6397" width="11" style="104" customWidth="1"/>
    <col min="6398" max="6398" width="36.42578125" style="104" customWidth="1"/>
    <col min="6399" max="6399" width="18.42578125" style="104" customWidth="1"/>
    <col min="6400" max="6400" width="18" style="104" customWidth="1"/>
    <col min="6401" max="6401" width="16.5703125" style="104" customWidth="1"/>
    <col min="6402" max="6652" width="9.7109375" style="104"/>
    <col min="6653" max="6653" width="11" style="104" customWidth="1"/>
    <col min="6654" max="6654" width="36.42578125" style="104" customWidth="1"/>
    <col min="6655" max="6655" width="18.42578125" style="104" customWidth="1"/>
    <col min="6656" max="6656" width="18" style="104" customWidth="1"/>
    <col min="6657" max="6657" width="16.5703125" style="104" customWidth="1"/>
    <col min="6658" max="6908" width="9.7109375" style="104"/>
    <col min="6909" max="6909" width="11" style="104" customWidth="1"/>
    <col min="6910" max="6910" width="36.42578125" style="104" customWidth="1"/>
    <col min="6911" max="6911" width="18.42578125" style="104" customWidth="1"/>
    <col min="6912" max="6912" width="18" style="104" customWidth="1"/>
    <col min="6913" max="6913" width="16.5703125" style="104" customWidth="1"/>
    <col min="6914" max="7164" width="9.7109375" style="104"/>
    <col min="7165" max="7165" width="11" style="104" customWidth="1"/>
    <col min="7166" max="7166" width="36.42578125" style="104" customWidth="1"/>
    <col min="7167" max="7167" width="18.42578125" style="104" customWidth="1"/>
    <col min="7168" max="7168" width="18" style="104" customWidth="1"/>
    <col min="7169" max="7169" width="16.5703125" style="104" customWidth="1"/>
    <col min="7170" max="7420" width="9.7109375" style="104"/>
    <col min="7421" max="7421" width="11" style="104" customWidth="1"/>
    <col min="7422" max="7422" width="36.42578125" style="104" customWidth="1"/>
    <col min="7423" max="7423" width="18.42578125" style="104" customWidth="1"/>
    <col min="7424" max="7424" width="18" style="104" customWidth="1"/>
    <col min="7425" max="7425" width="16.5703125" style="104" customWidth="1"/>
    <col min="7426" max="7676" width="9.7109375" style="104"/>
    <col min="7677" max="7677" width="11" style="104" customWidth="1"/>
    <col min="7678" max="7678" width="36.42578125" style="104" customWidth="1"/>
    <col min="7679" max="7679" width="18.42578125" style="104" customWidth="1"/>
    <col min="7680" max="7680" width="18" style="104" customWidth="1"/>
    <col min="7681" max="7681" width="16.5703125" style="104" customWidth="1"/>
    <col min="7682" max="7932" width="9.7109375" style="104"/>
    <col min="7933" max="7933" width="11" style="104" customWidth="1"/>
    <col min="7934" max="7934" width="36.42578125" style="104" customWidth="1"/>
    <col min="7935" max="7935" width="18.42578125" style="104" customWidth="1"/>
    <col min="7936" max="7936" width="18" style="104" customWidth="1"/>
    <col min="7937" max="7937" width="16.5703125" style="104" customWidth="1"/>
    <col min="7938" max="8188" width="9.7109375" style="104"/>
    <col min="8189" max="8189" width="11" style="104" customWidth="1"/>
    <col min="8190" max="8190" width="36.42578125" style="104" customWidth="1"/>
    <col min="8191" max="8191" width="18.42578125" style="104" customWidth="1"/>
    <col min="8192" max="8192" width="18" style="104" customWidth="1"/>
    <col min="8193" max="8193" width="16.5703125" style="104" customWidth="1"/>
    <col min="8194" max="8444" width="9.7109375" style="104"/>
    <col min="8445" max="8445" width="11" style="104" customWidth="1"/>
    <col min="8446" max="8446" width="36.42578125" style="104" customWidth="1"/>
    <col min="8447" max="8447" width="18.42578125" style="104" customWidth="1"/>
    <col min="8448" max="8448" width="18" style="104" customWidth="1"/>
    <col min="8449" max="8449" width="16.5703125" style="104" customWidth="1"/>
    <col min="8450" max="8700" width="9.7109375" style="104"/>
    <col min="8701" max="8701" width="11" style="104" customWidth="1"/>
    <col min="8702" max="8702" width="36.42578125" style="104" customWidth="1"/>
    <col min="8703" max="8703" width="18.42578125" style="104" customWidth="1"/>
    <col min="8704" max="8704" width="18" style="104" customWidth="1"/>
    <col min="8705" max="8705" width="16.5703125" style="104" customWidth="1"/>
    <col min="8706" max="8956" width="9.7109375" style="104"/>
    <col min="8957" max="8957" width="11" style="104" customWidth="1"/>
    <col min="8958" max="8958" width="36.42578125" style="104" customWidth="1"/>
    <col min="8959" max="8959" width="18.42578125" style="104" customWidth="1"/>
    <col min="8960" max="8960" width="18" style="104" customWidth="1"/>
    <col min="8961" max="8961" width="16.5703125" style="104" customWidth="1"/>
    <col min="8962" max="9212" width="9.7109375" style="104"/>
    <col min="9213" max="9213" width="11" style="104" customWidth="1"/>
    <col min="9214" max="9214" width="36.42578125" style="104" customWidth="1"/>
    <col min="9215" max="9215" width="18.42578125" style="104" customWidth="1"/>
    <col min="9216" max="9216" width="18" style="104" customWidth="1"/>
    <col min="9217" max="9217" width="16.5703125" style="104" customWidth="1"/>
    <col min="9218" max="9468" width="9.7109375" style="104"/>
    <col min="9469" max="9469" width="11" style="104" customWidth="1"/>
    <col min="9470" max="9470" width="36.42578125" style="104" customWidth="1"/>
    <col min="9471" max="9471" width="18.42578125" style="104" customWidth="1"/>
    <col min="9472" max="9472" width="18" style="104" customWidth="1"/>
    <col min="9473" max="9473" width="16.5703125" style="104" customWidth="1"/>
    <col min="9474" max="9724" width="9.7109375" style="104"/>
    <col min="9725" max="9725" width="11" style="104" customWidth="1"/>
    <col min="9726" max="9726" width="36.42578125" style="104" customWidth="1"/>
    <col min="9727" max="9727" width="18.42578125" style="104" customWidth="1"/>
    <col min="9728" max="9728" width="18" style="104" customWidth="1"/>
    <col min="9729" max="9729" width="16.5703125" style="104" customWidth="1"/>
    <col min="9730" max="9980" width="9.7109375" style="104"/>
    <col min="9981" max="9981" width="11" style="104" customWidth="1"/>
    <col min="9982" max="9982" width="36.42578125" style="104" customWidth="1"/>
    <col min="9983" max="9983" width="18.42578125" style="104" customWidth="1"/>
    <col min="9984" max="9984" width="18" style="104" customWidth="1"/>
    <col min="9985" max="9985" width="16.5703125" style="104" customWidth="1"/>
    <col min="9986" max="10236" width="9.7109375" style="104"/>
    <col min="10237" max="10237" width="11" style="104" customWidth="1"/>
    <col min="10238" max="10238" width="36.42578125" style="104" customWidth="1"/>
    <col min="10239" max="10239" width="18.42578125" style="104" customWidth="1"/>
    <col min="10240" max="10240" width="18" style="104" customWidth="1"/>
    <col min="10241" max="10241" width="16.5703125" style="104" customWidth="1"/>
    <col min="10242" max="10492" width="9.7109375" style="104"/>
    <col min="10493" max="10493" width="11" style="104" customWidth="1"/>
    <col min="10494" max="10494" width="36.42578125" style="104" customWidth="1"/>
    <col min="10495" max="10495" width="18.42578125" style="104" customWidth="1"/>
    <col min="10496" max="10496" width="18" style="104" customWidth="1"/>
    <col min="10497" max="10497" width="16.5703125" style="104" customWidth="1"/>
    <col min="10498" max="10748" width="9.7109375" style="104"/>
    <col min="10749" max="10749" width="11" style="104" customWidth="1"/>
    <col min="10750" max="10750" width="36.42578125" style="104" customWidth="1"/>
    <col min="10751" max="10751" width="18.42578125" style="104" customWidth="1"/>
    <col min="10752" max="10752" width="18" style="104" customWidth="1"/>
    <col min="10753" max="10753" width="16.5703125" style="104" customWidth="1"/>
    <col min="10754" max="11004" width="9.7109375" style="104"/>
    <col min="11005" max="11005" width="11" style="104" customWidth="1"/>
    <col min="11006" max="11006" width="36.42578125" style="104" customWidth="1"/>
    <col min="11007" max="11007" width="18.42578125" style="104" customWidth="1"/>
    <col min="11008" max="11008" width="18" style="104" customWidth="1"/>
    <col min="11009" max="11009" width="16.5703125" style="104" customWidth="1"/>
    <col min="11010" max="11260" width="9.7109375" style="104"/>
    <col min="11261" max="11261" width="11" style="104" customWidth="1"/>
    <col min="11262" max="11262" width="36.42578125" style="104" customWidth="1"/>
    <col min="11263" max="11263" width="18.42578125" style="104" customWidth="1"/>
    <col min="11264" max="11264" width="18" style="104" customWidth="1"/>
    <col min="11265" max="11265" width="16.5703125" style="104" customWidth="1"/>
    <col min="11266" max="11516" width="9.7109375" style="104"/>
    <col min="11517" max="11517" width="11" style="104" customWidth="1"/>
    <col min="11518" max="11518" width="36.42578125" style="104" customWidth="1"/>
    <col min="11519" max="11519" width="18.42578125" style="104" customWidth="1"/>
    <col min="11520" max="11520" width="18" style="104" customWidth="1"/>
    <col min="11521" max="11521" width="16.5703125" style="104" customWidth="1"/>
    <col min="11522" max="11772" width="9.7109375" style="104"/>
    <col min="11773" max="11773" width="11" style="104" customWidth="1"/>
    <col min="11774" max="11774" width="36.42578125" style="104" customWidth="1"/>
    <col min="11775" max="11775" width="18.42578125" style="104" customWidth="1"/>
    <col min="11776" max="11776" width="18" style="104" customWidth="1"/>
    <col min="11777" max="11777" width="16.5703125" style="104" customWidth="1"/>
    <col min="11778" max="12028" width="9.7109375" style="104"/>
    <col min="12029" max="12029" width="11" style="104" customWidth="1"/>
    <col min="12030" max="12030" width="36.42578125" style="104" customWidth="1"/>
    <col min="12031" max="12031" width="18.42578125" style="104" customWidth="1"/>
    <col min="12032" max="12032" width="18" style="104" customWidth="1"/>
    <col min="12033" max="12033" width="16.5703125" style="104" customWidth="1"/>
    <col min="12034" max="12284" width="9.7109375" style="104"/>
    <col min="12285" max="12285" width="11" style="104" customWidth="1"/>
    <col min="12286" max="12286" width="36.42578125" style="104" customWidth="1"/>
    <col min="12287" max="12287" width="18.42578125" style="104" customWidth="1"/>
    <col min="12288" max="12288" width="18" style="104" customWidth="1"/>
    <col min="12289" max="12289" width="16.5703125" style="104" customWidth="1"/>
    <col min="12290" max="12540" width="9.7109375" style="104"/>
    <col min="12541" max="12541" width="11" style="104" customWidth="1"/>
    <col min="12542" max="12542" width="36.42578125" style="104" customWidth="1"/>
    <col min="12543" max="12543" width="18.42578125" style="104" customWidth="1"/>
    <col min="12544" max="12544" width="18" style="104" customWidth="1"/>
    <col min="12545" max="12545" width="16.5703125" style="104" customWidth="1"/>
    <col min="12546" max="12796" width="9.7109375" style="104"/>
    <col min="12797" max="12797" width="11" style="104" customWidth="1"/>
    <col min="12798" max="12798" width="36.42578125" style="104" customWidth="1"/>
    <col min="12799" max="12799" width="18.42578125" style="104" customWidth="1"/>
    <col min="12800" max="12800" width="18" style="104" customWidth="1"/>
    <col min="12801" max="12801" width="16.5703125" style="104" customWidth="1"/>
    <col min="12802" max="13052" width="9.7109375" style="104"/>
    <col min="13053" max="13053" width="11" style="104" customWidth="1"/>
    <col min="13054" max="13054" width="36.42578125" style="104" customWidth="1"/>
    <col min="13055" max="13055" width="18.42578125" style="104" customWidth="1"/>
    <col min="13056" max="13056" width="18" style="104" customWidth="1"/>
    <col min="13057" max="13057" width="16.5703125" style="104" customWidth="1"/>
    <col min="13058" max="13308" width="9.7109375" style="104"/>
    <col min="13309" max="13309" width="11" style="104" customWidth="1"/>
    <col min="13310" max="13310" width="36.42578125" style="104" customWidth="1"/>
    <col min="13311" max="13311" width="18.42578125" style="104" customWidth="1"/>
    <col min="13312" max="13312" width="18" style="104" customWidth="1"/>
    <col min="13313" max="13313" width="16.5703125" style="104" customWidth="1"/>
    <col min="13314" max="13564" width="9.7109375" style="104"/>
    <col min="13565" max="13565" width="11" style="104" customWidth="1"/>
    <col min="13566" max="13566" width="36.42578125" style="104" customWidth="1"/>
    <col min="13567" max="13567" width="18.42578125" style="104" customWidth="1"/>
    <col min="13568" max="13568" width="18" style="104" customWidth="1"/>
    <col min="13569" max="13569" width="16.5703125" style="104" customWidth="1"/>
    <col min="13570" max="13820" width="9.7109375" style="104"/>
    <col min="13821" max="13821" width="11" style="104" customWidth="1"/>
    <col min="13822" max="13822" width="36.42578125" style="104" customWidth="1"/>
    <col min="13823" max="13823" width="18.42578125" style="104" customWidth="1"/>
    <col min="13824" max="13824" width="18" style="104" customWidth="1"/>
    <col min="13825" max="13825" width="16.5703125" style="104" customWidth="1"/>
    <col min="13826" max="14076" width="9.7109375" style="104"/>
    <col min="14077" max="14077" width="11" style="104" customWidth="1"/>
    <col min="14078" max="14078" width="36.42578125" style="104" customWidth="1"/>
    <col min="14079" max="14079" width="18.42578125" style="104" customWidth="1"/>
    <col min="14080" max="14080" width="18" style="104" customWidth="1"/>
    <col min="14081" max="14081" width="16.5703125" style="104" customWidth="1"/>
    <col min="14082" max="14332" width="9.7109375" style="104"/>
    <col min="14333" max="14333" width="11" style="104" customWidth="1"/>
    <col min="14334" max="14334" width="36.42578125" style="104" customWidth="1"/>
    <col min="14335" max="14335" width="18.42578125" style="104" customWidth="1"/>
    <col min="14336" max="14336" width="18" style="104" customWidth="1"/>
    <col min="14337" max="14337" width="16.5703125" style="104" customWidth="1"/>
    <col min="14338" max="14588" width="9.7109375" style="104"/>
    <col min="14589" max="14589" width="11" style="104" customWidth="1"/>
    <col min="14590" max="14590" width="36.42578125" style="104" customWidth="1"/>
    <col min="14591" max="14591" width="18.42578125" style="104" customWidth="1"/>
    <col min="14592" max="14592" width="18" style="104" customWidth="1"/>
    <col min="14593" max="14593" width="16.5703125" style="104" customWidth="1"/>
    <col min="14594" max="14844" width="9.7109375" style="104"/>
    <col min="14845" max="14845" width="11" style="104" customWidth="1"/>
    <col min="14846" max="14846" width="36.42578125" style="104" customWidth="1"/>
    <col min="14847" max="14847" width="18.42578125" style="104" customWidth="1"/>
    <col min="14848" max="14848" width="18" style="104" customWidth="1"/>
    <col min="14849" max="14849" width="16.5703125" style="104" customWidth="1"/>
    <col min="14850" max="15100" width="9.7109375" style="104"/>
    <col min="15101" max="15101" width="11" style="104" customWidth="1"/>
    <col min="15102" max="15102" width="36.42578125" style="104" customWidth="1"/>
    <col min="15103" max="15103" width="18.42578125" style="104" customWidth="1"/>
    <col min="15104" max="15104" width="18" style="104" customWidth="1"/>
    <col min="15105" max="15105" width="16.5703125" style="104" customWidth="1"/>
    <col min="15106" max="15356" width="9.7109375" style="104"/>
    <col min="15357" max="15357" width="11" style="104" customWidth="1"/>
    <col min="15358" max="15358" width="36.42578125" style="104" customWidth="1"/>
    <col min="15359" max="15359" width="18.42578125" style="104" customWidth="1"/>
    <col min="15360" max="15360" width="18" style="104" customWidth="1"/>
    <col min="15361" max="15361" width="16.5703125" style="104" customWidth="1"/>
    <col min="15362" max="15612" width="9.7109375" style="104"/>
    <col min="15613" max="15613" width="11" style="104" customWidth="1"/>
    <col min="15614" max="15614" width="36.42578125" style="104" customWidth="1"/>
    <col min="15615" max="15615" width="18.42578125" style="104" customWidth="1"/>
    <col min="15616" max="15616" width="18" style="104" customWidth="1"/>
    <col min="15617" max="15617" width="16.5703125" style="104" customWidth="1"/>
    <col min="15618" max="15868" width="9.7109375" style="104"/>
    <col min="15869" max="15869" width="11" style="104" customWidth="1"/>
    <col min="15870" max="15870" width="36.42578125" style="104" customWidth="1"/>
    <col min="15871" max="15871" width="18.42578125" style="104" customWidth="1"/>
    <col min="15872" max="15872" width="18" style="104" customWidth="1"/>
    <col min="15873" max="15873" width="16.5703125" style="104" customWidth="1"/>
    <col min="15874" max="16124" width="9.7109375" style="104"/>
    <col min="16125" max="16125" width="11" style="104" customWidth="1"/>
    <col min="16126" max="16126" width="36.42578125" style="104" customWidth="1"/>
    <col min="16127" max="16127" width="18.42578125" style="104" customWidth="1"/>
    <col min="16128" max="16128" width="18" style="104" customWidth="1"/>
    <col min="16129" max="16129" width="16.5703125" style="104" customWidth="1"/>
    <col min="16130" max="16384" width="9.7109375" style="104"/>
  </cols>
  <sheetData>
    <row r="1" spans="1:5" x14ac:dyDescent="0.25">
      <c r="C1" s="105"/>
      <c r="D1" s="106"/>
      <c r="E1" s="106"/>
    </row>
    <row r="2" spans="1:5" x14ac:dyDescent="0.25">
      <c r="C2" s="105"/>
      <c r="D2" s="106"/>
      <c r="E2" s="106"/>
    </row>
    <row r="3" spans="1:5" ht="27.6" customHeight="1" x14ac:dyDescent="0.25">
      <c r="C3" s="218"/>
      <c r="D3" s="218"/>
      <c r="E3" s="218"/>
    </row>
    <row r="4" spans="1:5" ht="19.149999999999999" customHeight="1" x14ac:dyDescent="0.25">
      <c r="C4" s="219"/>
      <c r="D4" s="219"/>
      <c r="E4" s="219"/>
    </row>
    <row r="6" spans="1:5" x14ac:dyDescent="0.25">
      <c r="A6" s="107"/>
      <c r="B6" s="107"/>
      <c r="C6" s="107"/>
      <c r="D6" s="108"/>
      <c r="E6" s="108"/>
    </row>
    <row r="7" spans="1:5" x14ac:dyDescent="0.25">
      <c r="A7" s="107"/>
      <c r="B7" s="107"/>
      <c r="C7" s="107"/>
      <c r="D7" s="108"/>
      <c r="E7" s="108"/>
    </row>
    <row r="8" spans="1:5" ht="56.45" customHeight="1" x14ac:dyDescent="0.25">
      <c r="A8" s="220" t="s">
        <v>756</v>
      </c>
      <c r="B8" s="220"/>
      <c r="C8" s="220"/>
      <c r="D8" s="220"/>
      <c r="E8" s="220"/>
    </row>
    <row r="9" spans="1:5" x14ac:dyDescent="0.25">
      <c r="A9" s="107"/>
      <c r="B9" s="107"/>
      <c r="C9" s="107"/>
      <c r="D9" s="108"/>
      <c r="E9" s="108"/>
    </row>
    <row r="10" spans="1:5" x14ac:dyDescent="0.25">
      <c r="A10" s="107"/>
      <c r="B10" s="107"/>
      <c r="D10" s="108"/>
      <c r="E10" s="109"/>
    </row>
    <row r="11" spans="1:5" ht="38.25" customHeight="1" x14ac:dyDescent="0.25">
      <c r="A11" s="110" t="s">
        <v>722</v>
      </c>
      <c r="B11" s="111" t="s">
        <v>723</v>
      </c>
      <c r="C11" s="112" t="s">
        <v>724</v>
      </c>
      <c r="D11" s="113" t="s">
        <v>122</v>
      </c>
      <c r="E11" s="114" t="s">
        <v>0</v>
      </c>
    </row>
    <row r="12" spans="1:5" ht="18.75" x14ac:dyDescent="0.3">
      <c r="A12" s="115">
        <v>1</v>
      </c>
      <c r="B12" s="116" t="s">
        <v>725</v>
      </c>
      <c r="C12" s="117">
        <v>10854.3</v>
      </c>
      <c r="D12" s="117">
        <v>4634.6000000000004</v>
      </c>
      <c r="E12" s="118">
        <f>D12/C12</f>
        <v>0.42698285472117048</v>
      </c>
    </row>
    <row r="13" spans="1:5" ht="18.75" x14ac:dyDescent="0.3">
      <c r="A13" s="115">
        <v>2</v>
      </c>
      <c r="B13" s="116" t="s">
        <v>726</v>
      </c>
      <c r="C13" s="117">
        <v>13986.9</v>
      </c>
      <c r="D13" s="117">
        <v>6109.9</v>
      </c>
      <c r="E13" s="118">
        <f t="shared" ref="E13:E30" si="0">D13/C13</f>
        <v>0.43683017680829916</v>
      </c>
    </row>
    <row r="14" spans="1:5" ht="18.75" x14ac:dyDescent="0.3">
      <c r="A14" s="115">
        <v>3</v>
      </c>
      <c r="B14" s="116" t="s">
        <v>727</v>
      </c>
      <c r="C14" s="117">
        <v>10561.9</v>
      </c>
      <c r="D14" s="117">
        <v>4546.7</v>
      </c>
      <c r="E14" s="118">
        <f t="shared" si="0"/>
        <v>0.43048125810696941</v>
      </c>
    </row>
    <row r="15" spans="1:5" ht="18.75" x14ac:dyDescent="0.3">
      <c r="A15" s="115">
        <v>4</v>
      </c>
      <c r="B15" s="116" t="s">
        <v>728</v>
      </c>
      <c r="C15" s="117">
        <v>15616.3</v>
      </c>
      <c r="D15" s="117">
        <v>6754.7</v>
      </c>
      <c r="E15" s="118">
        <f t="shared" si="0"/>
        <v>0.43254163918469807</v>
      </c>
    </row>
    <row r="16" spans="1:5" ht="18.75" x14ac:dyDescent="0.3">
      <c r="A16" s="115">
        <v>5</v>
      </c>
      <c r="B16" s="116" t="s">
        <v>729</v>
      </c>
      <c r="C16" s="117">
        <v>10529.7</v>
      </c>
      <c r="D16" s="117">
        <v>4519.7</v>
      </c>
      <c r="E16" s="118">
        <f t="shared" si="0"/>
        <v>0.42923350142929045</v>
      </c>
    </row>
    <row r="17" spans="1:5" ht="18.75" x14ac:dyDescent="0.3">
      <c r="A17" s="115">
        <v>6</v>
      </c>
      <c r="B17" s="116" t="s">
        <v>730</v>
      </c>
      <c r="C17" s="117">
        <v>6497.1</v>
      </c>
      <c r="D17" s="117">
        <v>2778</v>
      </c>
      <c r="E17" s="118">
        <f t="shared" si="0"/>
        <v>0.42757537978482707</v>
      </c>
    </row>
    <row r="18" spans="1:5" ht="18.75" x14ac:dyDescent="0.3">
      <c r="A18" s="115">
        <v>7</v>
      </c>
      <c r="B18" s="116" t="s">
        <v>731</v>
      </c>
      <c r="C18" s="117">
        <v>12329.9</v>
      </c>
      <c r="D18" s="117">
        <v>5359</v>
      </c>
      <c r="E18" s="118">
        <f t="shared" si="0"/>
        <v>0.43463450636258205</v>
      </c>
    </row>
    <row r="19" spans="1:5" ht="18.75" x14ac:dyDescent="0.3">
      <c r="A19" s="115">
        <v>8</v>
      </c>
      <c r="B19" s="116" t="s">
        <v>732</v>
      </c>
      <c r="C19" s="117">
        <v>20373.7</v>
      </c>
      <c r="D19" s="117">
        <v>8617.6</v>
      </c>
      <c r="E19" s="118">
        <f t="shared" si="0"/>
        <v>0.42297668072073308</v>
      </c>
    </row>
    <row r="20" spans="1:5" ht="18.75" x14ac:dyDescent="0.3">
      <c r="A20" s="115">
        <v>9</v>
      </c>
      <c r="B20" s="116" t="s">
        <v>733</v>
      </c>
      <c r="C20" s="117">
        <v>9065.6</v>
      </c>
      <c r="D20" s="117">
        <v>3887</v>
      </c>
      <c r="E20" s="118">
        <f t="shared" si="0"/>
        <v>0.42876367807977406</v>
      </c>
    </row>
    <row r="21" spans="1:5" ht="18.75" x14ac:dyDescent="0.3">
      <c r="A21" s="115">
        <v>10</v>
      </c>
      <c r="B21" s="116" t="s">
        <v>734</v>
      </c>
      <c r="C21" s="117">
        <v>12071.8</v>
      </c>
      <c r="D21" s="117">
        <v>5240.5</v>
      </c>
      <c r="E21" s="118">
        <f t="shared" si="0"/>
        <v>0.43411090309647282</v>
      </c>
    </row>
    <row r="22" spans="1:5" ht="18.75" x14ac:dyDescent="0.3">
      <c r="A22" s="115">
        <v>11</v>
      </c>
      <c r="B22" s="116" t="s">
        <v>735</v>
      </c>
      <c r="C22" s="117">
        <v>8214.2000000000007</v>
      </c>
      <c r="D22" s="117">
        <v>3501.9</v>
      </c>
      <c r="E22" s="118">
        <f t="shared" si="0"/>
        <v>0.42632270945435952</v>
      </c>
    </row>
    <row r="23" spans="1:5" ht="18.75" x14ac:dyDescent="0.3">
      <c r="A23" s="115">
        <v>12</v>
      </c>
      <c r="B23" s="116" t="s">
        <v>736</v>
      </c>
      <c r="C23" s="117">
        <v>6594.9</v>
      </c>
      <c r="D23" s="117">
        <v>2807</v>
      </c>
      <c r="E23" s="118">
        <f t="shared" si="0"/>
        <v>0.42563192770170893</v>
      </c>
    </row>
    <row r="24" spans="1:5" ht="18.75" x14ac:dyDescent="0.3">
      <c r="A24" s="115">
        <v>13</v>
      </c>
      <c r="B24" s="116" t="s">
        <v>737</v>
      </c>
      <c r="C24" s="117">
        <v>12535</v>
      </c>
      <c r="D24" s="117">
        <v>5395.5</v>
      </c>
      <c r="E24" s="118">
        <f t="shared" si="0"/>
        <v>0.43043478260869567</v>
      </c>
    </row>
    <row r="25" spans="1:5" ht="18.75" x14ac:dyDescent="0.3">
      <c r="A25" s="115">
        <v>14</v>
      </c>
      <c r="B25" s="116" t="s">
        <v>738</v>
      </c>
      <c r="C25" s="117">
        <v>9288.2999999999993</v>
      </c>
      <c r="D25" s="117">
        <v>3993.2</v>
      </c>
      <c r="E25" s="118">
        <f t="shared" si="0"/>
        <v>0.42991720766986424</v>
      </c>
    </row>
    <row r="26" spans="1:5" ht="18.75" x14ac:dyDescent="0.3">
      <c r="A26" s="115">
        <v>15</v>
      </c>
      <c r="B26" s="116" t="s">
        <v>739</v>
      </c>
      <c r="C26" s="117">
        <v>9648.1</v>
      </c>
      <c r="D26" s="117">
        <v>4138</v>
      </c>
      <c r="E26" s="118">
        <f t="shared" si="0"/>
        <v>0.42889273535722056</v>
      </c>
    </row>
    <row r="27" spans="1:5" ht="18.75" x14ac:dyDescent="0.3">
      <c r="A27" s="115">
        <v>16</v>
      </c>
      <c r="B27" s="116" t="s">
        <v>740</v>
      </c>
      <c r="C27" s="117">
        <v>6748.7</v>
      </c>
      <c r="D27" s="117">
        <v>2872.5</v>
      </c>
      <c r="E27" s="118">
        <f t="shared" si="0"/>
        <v>0.42563753019099976</v>
      </c>
    </row>
    <row r="28" spans="1:5" ht="18.75" x14ac:dyDescent="0.3">
      <c r="A28" s="115">
        <v>17</v>
      </c>
      <c r="B28" s="116" t="s">
        <v>741</v>
      </c>
      <c r="C28" s="117">
        <v>8012.6</v>
      </c>
      <c r="D28" s="117">
        <v>3444.7</v>
      </c>
      <c r="E28" s="118">
        <f t="shared" si="0"/>
        <v>0.42991039113396395</v>
      </c>
    </row>
    <row r="29" spans="1:5" ht="19.5" customHeight="1" x14ac:dyDescent="0.3">
      <c r="A29" s="115">
        <v>18</v>
      </c>
      <c r="B29" s="116" t="s">
        <v>742</v>
      </c>
      <c r="C29" s="117">
        <v>18288.900000000001</v>
      </c>
      <c r="D29" s="117">
        <v>9487</v>
      </c>
      <c r="E29" s="118">
        <f t="shared" si="0"/>
        <v>0.51872994001826245</v>
      </c>
    </row>
    <row r="30" spans="1:5" ht="18.75" x14ac:dyDescent="0.3">
      <c r="A30" s="221" t="s">
        <v>694</v>
      </c>
      <c r="B30" s="222"/>
      <c r="C30" s="119">
        <f>SUM(C12:C29)</f>
        <v>201217.9</v>
      </c>
      <c r="D30" s="119">
        <f>D12+D13+D14+D15+D16+D17+D18+D19+D20+D21+D22+D23+D24+D25+D26+D27+D28+D29</f>
        <v>88087.5</v>
      </c>
      <c r="E30" s="120">
        <f t="shared" si="0"/>
        <v>0.43777168929801974</v>
      </c>
    </row>
    <row r="31" spans="1:5" x14ac:dyDescent="0.25">
      <c r="A31" s="121"/>
      <c r="B31" s="121"/>
      <c r="C31" s="121"/>
    </row>
    <row r="32" spans="1:5" x14ac:dyDescent="0.25">
      <c r="A32" s="121"/>
      <c r="B32" s="121"/>
      <c r="C32" s="121"/>
    </row>
    <row r="33" spans="1:5" x14ac:dyDescent="0.25">
      <c r="A33" s="121"/>
      <c r="B33" s="121"/>
      <c r="C33" s="121"/>
    </row>
    <row r="34" spans="1:5" s="124" customFormat="1" ht="15.75" x14ac:dyDescent="0.25">
      <c r="A34" s="123" t="s">
        <v>743</v>
      </c>
      <c r="B34" s="123"/>
      <c r="C34" s="123"/>
      <c r="D34" s="223" t="s">
        <v>696</v>
      </c>
      <c r="E34" s="223"/>
    </row>
  </sheetData>
  <mergeCells count="5">
    <mergeCell ref="C3:E3"/>
    <mergeCell ref="C4:E4"/>
    <mergeCell ref="A8:E8"/>
    <mergeCell ref="A30:B30"/>
    <mergeCell ref="D34:E34"/>
  </mergeCells>
  <pageMargins left="1.1811023622047245" right="0.39370078740157483" top="0.78740157480314965" bottom="0.78740157480314965" header="0.51181102362204722" footer="0.51181102362204722"/>
  <pageSetup paperSize="9" scale="85" fitToHeight="0" orientation="portrait" r:id="rId1"/>
  <headerFooter differentFirst="1" alignWithMargins="0">
    <oddHeader>&amp;C&amp;P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9"/>
  <sheetViews>
    <sheetView topLeftCell="A4" workbookViewId="0">
      <selection activeCell="D22" sqref="D22"/>
    </sheetView>
  </sheetViews>
  <sheetFormatPr defaultColWidth="9.7109375" defaultRowHeight="15" x14ac:dyDescent="0.25"/>
  <cols>
    <col min="1" max="1" width="11" style="125" customWidth="1"/>
    <col min="2" max="2" width="36.42578125" style="125" customWidth="1"/>
    <col min="3" max="3" width="18.5703125" style="125" customWidth="1"/>
    <col min="4" max="5" width="18.5703125" style="127" customWidth="1"/>
    <col min="6" max="256" width="9.7109375" style="125"/>
    <col min="257" max="257" width="11" style="125" customWidth="1"/>
    <col min="258" max="258" width="36.42578125" style="125" customWidth="1"/>
    <col min="259" max="259" width="18.42578125" style="125" customWidth="1"/>
    <col min="260" max="260" width="18" style="125" customWidth="1"/>
    <col min="261" max="261" width="16.5703125" style="125" customWidth="1"/>
    <col min="262" max="512" width="9.7109375" style="125"/>
    <col min="513" max="513" width="11" style="125" customWidth="1"/>
    <col min="514" max="514" width="36.42578125" style="125" customWidth="1"/>
    <col min="515" max="515" width="18.42578125" style="125" customWidth="1"/>
    <col min="516" max="516" width="18" style="125" customWidth="1"/>
    <col min="517" max="517" width="16.5703125" style="125" customWidth="1"/>
    <col min="518" max="768" width="9.7109375" style="125"/>
    <col min="769" max="769" width="11" style="125" customWidth="1"/>
    <col min="770" max="770" width="36.42578125" style="125" customWidth="1"/>
    <col min="771" max="771" width="18.42578125" style="125" customWidth="1"/>
    <col min="772" max="772" width="18" style="125" customWidth="1"/>
    <col min="773" max="773" width="16.5703125" style="125" customWidth="1"/>
    <col min="774" max="1024" width="9.7109375" style="125"/>
    <col min="1025" max="1025" width="11" style="125" customWidth="1"/>
    <col min="1026" max="1026" width="36.42578125" style="125" customWidth="1"/>
    <col min="1027" max="1027" width="18.42578125" style="125" customWidth="1"/>
    <col min="1028" max="1028" width="18" style="125" customWidth="1"/>
    <col min="1029" max="1029" width="16.5703125" style="125" customWidth="1"/>
    <col min="1030" max="1280" width="9.7109375" style="125"/>
    <col min="1281" max="1281" width="11" style="125" customWidth="1"/>
    <col min="1282" max="1282" width="36.42578125" style="125" customWidth="1"/>
    <col min="1283" max="1283" width="18.42578125" style="125" customWidth="1"/>
    <col min="1284" max="1284" width="18" style="125" customWidth="1"/>
    <col min="1285" max="1285" width="16.5703125" style="125" customWidth="1"/>
    <col min="1286" max="1536" width="9.7109375" style="125"/>
    <col min="1537" max="1537" width="11" style="125" customWidth="1"/>
    <col min="1538" max="1538" width="36.42578125" style="125" customWidth="1"/>
    <col min="1539" max="1539" width="18.42578125" style="125" customWidth="1"/>
    <col min="1540" max="1540" width="18" style="125" customWidth="1"/>
    <col min="1541" max="1541" width="16.5703125" style="125" customWidth="1"/>
    <col min="1542" max="1792" width="9.7109375" style="125"/>
    <col min="1793" max="1793" width="11" style="125" customWidth="1"/>
    <col min="1794" max="1794" width="36.42578125" style="125" customWidth="1"/>
    <col min="1795" max="1795" width="18.42578125" style="125" customWidth="1"/>
    <col min="1796" max="1796" width="18" style="125" customWidth="1"/>
    <col min="1797" max="1797" width="16.5703125" style="125" customWidth="1"/>
    <col min="1798" max="2048" width="9.7109375" style="125"/>
    <col min="2049" max="2049" width="11" style="125" customWidth="1"/>
    <col min="2050" max="2050" width="36.42578125" style="125" customWidth="1"/>
    <col min="2051" max="2051" width="18.42578125" style="125" customWidth="1"/>
    <col min="2052" max="2052" width="18" style="125" customWidth="1"/>
    <col min="2053" max="2053" width="16.5703125" style="125" customWidth="1"/>
    <col min="2054" max="2304" width="9.7109375" style="125"/>
    <col min="2305" max="2305" width="11" style="125" customWidth="1"/>
    <col min="2306" max="2306" width="36.42578125" style="125" customWidth="1"/>
    <col min="2307" max="2307" width="18.42578125" style="125" customWidth="1"/>
    <col min="2308" max="2308" width="18" style="125" customWidth="1"/>
    <col min="2309" max="2309" width="16.5703125" style="125" customWidth="1"/>
    <col min="2310" max="2560" width="9.7109375" style="125"/>
    <col min="2561" max="2561" width="11" style="125" customWidth="1"/>
    <col min="2562" max="2562" width="36.42578125" style="125" customWidth="1"/>
    <col min="2563" max="2563" width="18.42578125" style="125" customWidth="1"/>
    <col min="2564" max="2564" width="18" style="125" customWidth="1"/>
    <col min="2565" max="2565" width="16.5703125" style="125" customWidth="1"/>
    <col min="2566" max="2816" width="9.7109375" style="125"/>
    <col min="2817" max="2817" width="11" style="125" customWidth="1"/>
    <col min="2818" max="2818" width="36.42578125" style="125" customWidth="1"/>
    <col min="2819" max="2819" width="18.42578125" style="125" customWidth="1"/>
    <col min="2820" max="2820" width="18" style="125" customWidth="1"/>
    <col min="2821" max="2821" width="16.5703125" style="125" customWidth="1"/>
    <col min="2822" max="3072" width="9.7109375" style="125"/>
    <col min="3073" max="3073" width="11" style="125" customWidth="1"/>
    <col min="3074" max="3074" width="36.42578125" style="125" customWidth="1"/>
    <col min="3075" max="3075" width="18.42578125" style="125" customWidth="1"/>
    <col min="3076" max="3076" width="18" style="125" customWidth="1"/>
    <col min="3077" max="3077" width="16.5703125" style="125" customWidth="1"/>
    <col min="3078" max="3328" width="9.7109375" style="125"/>
    <col min="3329" max="3329" width="11" style="125" customWidth="1"/>
    <col min="3330" max="3330" width="36.42578125" style="125" customWidth="1"/>
    <col min="3331" max="3331" width="18.42578125" style="125" customWidth="1"/>
    <col min="3332" max="3332" width="18" style="125" customWidth="1"/>
    <col min="3333" max="3333" width="16.5703125" style="125" customWidth="1"/>
    <col min="3334" max="3584" width="9.7109375" style="125"/>
    <col min="3585" max="3585" width="11" style="125" customWidth="1"/>
    <col min="3586" max="3586" width="36.42578125" style="125" customWidth="1"/>
    <col min="3587" max="3587" width="18.42578125" style="125" customWidth="1"/>
    <col min="3588" max="3588" width="18" style="125" customWidth="1"/>
    <col min="3589" max="3589" width="16.5703125" style="125" customWidth="1"/>
    <col min="3590" max="3840" width="9.7109375" style="125"/>
    <col min="3841" max="3841" width="11" style="125" customWidth="1"/>
    <col min="3842" max="3842" width="36.42578125" style="125" customWidth="1"/>
    <col min="3843" max="3843" width="18.42578125" style="125" customWidth="1"/>
    <col min="3844" max="3844" width="18" style="125" customWidth="1"/>
    <col min="3845" max="3845" width="16.5703125" style="125" customWidth="1"/>
    <col min="3846" max="4096" width="9.7109375" style="125"/>
    <col min="4097" max="4097" width="11" style="125" customWidth="1"/>
    <col min="4098" max="4098" width="36.42578125" style="125" customWidth="1"/>
    <col min="4099" max="4099" width="18.42578125" style="125" customWidth="1"/>
    <col min="4100" max="4100" width="18" style="125" customWidth="1"/>
    <col min="4101" max="4101" width="16.5703125" style="125" customWidth="1"/>
    <col min="4102" max="4352" width="9.7109375" style="125"/>
    <col min="4353" max="4353" width="11" style="125" customWidth="1"/>
    <col min="4354" max="4354" width="36.42578125" style="125" customWidth="1"/>
    <col min="4355" max="4355" width="18.42578125" style="125" customWidth="1"/>
    <col min="4356" max="4356" width="18" style="125" customWidth="1"/>
    <col min="4357" max="4357" width="16.5703125" style="125" customWidth="1"/>
    <col min="4358" max="4608" width="9.7109375" style="125"/>
    <col min="4609" max="4609" width="11" style="125" customWidth="1"/>
    <col min="4610" max="4610" width="36.42578125" style="125" customWidth="1"/>
    <col min="4611" max="4611" width="18.42578125" style="125" customWidth="1"/>
    <col min="4612" max="4612" width="18" style="125" customWidth="1"/>
    <col min="4613" max="4613" width="16.5703125" style="125" customWidth="1"/>
    <col min="4614" max="4864" width="9.7109375" style="125"/>
    <col min="4865" max="4865" width="11" style="125" customWidth="1"/>
    <col min="4866" max="4866" width="36.42578125" style="125" customWidth="1"/>
    <col min="4867" max="4867" width="18.42578125" style="125" customWidth="1"/>
    <col min="4868" max="4868" width="18" style="125" customWidth="1"/>
    <col min="4869" max="4869" width="16.5703125" style="125" customWidth="1"/>
    <col min="4870" max="5120" width="9.7109375" style="125"/>
    <col min="5121" max="5121" width="11" style="125" customWidth="1"/>
    <col min="5122" max="5122" width="36.42578125" style="125" customWidth="1"/>
    <col min="5123" max="5123" width="18.42578125" style="125" customWidth="1"/>
    <col min="5124" max="5124" width="18" style="125" customWidth="1"/>
    <col min="5125" max="5125" width="16.5703125" style="125" customWidth="1"/>
    <col min="5126" max="5376" width="9.7109375" style="125"/>
    <col min="5377" max="5377" width="11" style="125" customWidth="1"/>
    <col min="5378" max="5378" width="36.42578125" style="125" customWidth="1"/>
    <col min="5379" max="5379" width="18.42578125" style="125" customWidth="1"/>
    <col min="5380" max="5380" width="18" style="125" customWidth="1"/>
    <col min="5381" max="5381" width="16.5703125" style="125" customWidth="1"/>
    <col min="5382" max="5632" width="9.7109375" style="125"/>
    <col min="5633" max="5633" width="11" style="125" customWidth="1"/>
    <col min="5634" max="5634" width="36.42578125" style="125" customWidth="1"/>
    <col min="5635" max="5635" width="18.42578125" style="125" customWidth="1"/>
    <col min="5636" max="5636" width="18" style="125" customWidth="1"/>
    <col min="5637" max="5637" width="16.5703125" style="125" customWidth="1"/>
    <col min="5638" max="5888" width="9.7109375" style="125"/>
    <col min="5889" max="5889" width="11" style="125" customWidth="1"/>
    <col min="5890" max="5890" width="36.42578125" style="125" customWidth="1"/>
    <col min="5891" max="5891" width="18.42578125" style="125" customWidth="1"/>
    <col min="5892" max="5892" width="18" style="125" customWidth="1"/>
    <col min="5893" max="5893" width="16.5703125" style="125" customWidth="1"/>
    <col min="5894" max="6144" width="9.7109375" style="125"/>
    <col min="6145" max="6145" width="11" style="125" customWidth="1"/>
    <col min="6146" max="6146" width="36.42578125" style="125" customWidth="1"/>
    <col min="6147" max="6147" width="18.42578125" style="125" customWidth="1"/>
    <col min="6148" max="6148" width="18" style="125" customWidth="1"/>
    <col min="6149" max="6149" width="16.5703125" style="125" customWidth="1"/>
    <col min="6150" max="6400" width="9.7109375" style="125"/>
    <col min="6401" max="6401" width="11" style="125" customWidth="1"/>
    <col min="6402" max="6402" width="36.42578125" style="125" customWidth="1"/>
    <col min="6403" max="6403" width="18.42578125" style="125" customWidth="1"/>
    <col min="6404" max="6404" width="18" style="125" customWidth="1"/>
    <col min="6405" max="6405" width="16.5703125" style="125" customWidth="1"/>
    <col min="6406" max="6656" width="9.7109375" style="125"/>
    <col min="6657" max="6657" width="11" style="125" customWidth="1"/>
    <col min="6658" max="6658" width="36.42578125" style="125" customWidth="1"/>
    <col min="6659" max="6659" width="18.42578125" style="125" customWidth="1"/>
    <col min="6660" max="6660" width="18" style="125" customWidth="1"/>
    <col min="6661" max="6661" width="16.5703125" style="125" customWidth="1"/>
    <col min="6662" max="6912" width="9.7109375" style="125"/>
    <col min="6913" max="6913" width="11" style="125" customWidth="1"/>
    <col min="6914" max="6914" width="36.42578125" style="125" customWidth="1"/>
    <col min="6915" max="6915" width="18.42578125" style="125" customWidth="1"/>
    <col min="6916" max="6916" width="18" style="125" customWidth="1"/>
    <col min="6917" max="6917" width="16.5703125" style="125" customWidth="1"/>
    <col min="6918" max="7168" width="9.7109375" style="125"/>
    <col min="7169" max="7169" width="11" style="125" customWidth="1"/>
    <col min="7170" max="7170" width="36.42578125" style="125" customWidth="1"/>
    <col min="7171" max="7171" width="18.42578125" style="125" customWidth="1"/>
    <col min="7172" max="7172" width="18" style="125" customWidth="1"/>
    <col min="7173" max="7173" width="16.5703125" style="125" customWidth="1"/>
    <col min="7174" max="7424" width="9.7109375" style="125"/>
    <col min="7425" max="7425" width="11" style="125" customWidth="1"/>
    <col min="7426" max="7426" width="36.42578125" style="125" customWidth="1"/>
    <col min="7427" max="7427" width="18.42578125" style="125" customWidth="1"/>
    <col min="7428" max="7428" width="18" style="125" customWidth="1"/>
    <col min="7429" max="7429" width="16.5703125" style="125" customWidth="1"/>
    <col min="7430" max="7680" width="9.7109375" style="125"/>
    <col min="7681" max="7681" width="11" style="125" customWidth="1"/>
    <col min="7682" max="7682" width="36.42578125" style="125" customWidth="1"/>
    <col min="7683" max="7683" width="18.42578125" style="125" customWidth="1"/>
    <col min="7684" max="7684" width="18" style="125" customWidth="1"/>
    <col min="7685" max="7685" width="16.5703125" style="125" customWidth="1"/>
    <col min="7686" max="7936" width="9.7109375" style="125"/>
    <col min="7937" max="7937" width="11" style="125" customWidth="1"/>
    <col min="7938" max="7938" width="36.42578125" style="125" customWidth="1"/>
    <col min="7939" max="7939" width="18.42578125" style="125" customWidth="1"/>
    <col min="7940" max="7940" width="18" style="125" customWidth="1"/>
    <col min="7941" max="7941" width="16.5703125" style="125" customWidth="1"/>
    <col min="7942" max="8192" width="9.7109375" style="125"/>
    <col min="8193" max="8193" width="11" style="125" customWidth="1"/>
    <col min="8194" max="8194" width="36.42578125" style="125" customWidth="1"/>
    <col min="8195" max="8195" width="18.42578125" style="125" customWidth="1"/>
    <col min="8196" max="8196" width="18" style="125" customWidth="1"/>
    <col min="8197" max="8197" width="16.5703125" style="125" customWidth="1"/>
    <col min="8198" max="8448" width="9.7109375" style="125"/>
    <col min="8449" max="8449" width="11" style="125" customWidth="1"/>
    <col min="8450" max="8450" width="36.42578125" style="125" customWidth="1"/>
    <col min="8451" max="8451" width="18.42578125" style="125" customWidth="1"/>
    <col min="8452" max="8452" width="18" style="125" customWidth="1"/>
    <col min="8453" max="8453" width="16.5703125" style="125" customWidth="1"/>
    <col min="8454" max="8704" width="9.7109375" style="125"/>
    <col min="8705" max="8705" width="11" style="125" customWidth="1"/>
    <col min="8706" max="8706" width="36.42578125" style="125" customWidth="1"/>
    <col min="8707" max="8707" width="18.42578125" style="125" customWidth="1"/>
    <col min="8708" max="8708" width="18" style="125" customWidth="1"/>
    <col min="8709" max="8709" width="16.5703125" style="125" customWidth="1"/>
    <col min="8710" max="8960" width="9.7109375" style="125"/>
    <col min="8961" max="8961" width="11" style="125" customWidth="1"/>
    <col min="8962" max="8962" width="36.42578125" style="125" customWidth="1"/>
    <col min="8963" max="8963" width="18.42578125" style="125" customWidth="1"/>
    <col min="8964" max="8964" width="18" style="125" customWidth="1"/>
    <col min="8965" max="8965" width="16.5703125" style="125" customWidth="1"/>
    <col min="8966" max="9216" width="9.7109375" style="125"/>
    <col min="9217" max="9217" width="11" style="125" customWidth="1"/>
    <col min="9218" max="9218" width="36.42578125" style="125" customWidth="1"/>
    <col min="9219" max="9219" width="18.42578125" style="125" customWidth="1"/>
    <col min="9220" max="9220" width="18" style="125" customWidth="1"/>
    <col min="9221" max="9221" width="16.5703125" style="125" customWidth="1"/>
    <col min="9222" max="9472" width="9.7109375" style="125"/>
    <col min="9473" max="9473" width="11" style="125" customWidth="1"/>
    <col min="9474" max="9474" width="36.42578125" style="125" customWidth="1"/>
    <col min="9475" max="9475" width="18.42578125" style="125" customWidth="1"/>
    <col min="9476" max="9476" width="18" style="125" customWidth="1"/>
    <col min="9477" max="9477" width="16.5703125" style="125" customWidth="1"/>
    <col min="9478" max="9728" width="9.7109375" style="125"/>
    <col min="9729" max="9729" width="11" style="125" customWidth="1"/>
    <col min="9730" max="9730" width="36.42578125" style="125" customWidth="1"/>
    <col min="9731" max="9731" width="18.42578125" style="125" customWidth="1"/>
    <col min="9732" max="9732" width="18" style="125" customWidth="1"/>
    <col min="9733" max="9733" width="16.5703125" style="125" customWidth="1"/>
    <col min="9734" max="9984" width="9.7109375" style="125"/>
    <col min="9985" max="9985" width="11" style="125" customWidth="1"/>
    <col min="9986" max="9986" width="36.42578125" style="125" customWidth="1"/>
    <col min="9987" max="9987" width="18.42578125" style="125" customWidth="1"/>
    <col min="9988" max="9988" width="18" style="125" customWidth="1"/>
    <col min="9989" max="9989" width="16.5703125" style="125" customWidth="1"/>
    <col min="9990" max="10240" width="9.7109375" style="125"/>
    <col min="10241" max="10241" width="11" style="125" customWidth="1"/>
    <col min="10242" max="10242" width="36.42578125" style="125" customWidth="1"/>
    <col min="10243" max="10243" width="18.42578125" style="125" customWidth="1"/>
    <col min="10244" max="10244" width="18" style="125" customWidth="1"/>
    <col min="10245" max="10245" width="16.5703125" style="125" customWidth="1"/>
    <col min="10246" max="10496" width="9.7109375" style="125"/>
    <col min="10497" max="10497" width="11" style="125" customWidth="1"/>
    <col min="10498" max="10498" width="36.42578125" style="125" customWidth="1"/>
    <col min="10499" max="10499" width="18.42578125" style="125" customWidth="1"/>
    <col min="10500" max="10500" width="18" style="125" customWidth="1"/>
    <col min="10501" max="10501" width="16.5703125" style="125" customWidth="1"/>
    <col min="10502" max="10752" width="9.7109375" style="125"/>
    <col min="10753" max="10753" width="11" style="125" customWidth="1"/>
    <col min="10754" max="10754" width="36.42578125" style="125" customWidth="1"/>
    <col min="10755" max="10755" width="18.42578125" style="125" customWidth="1"/>
    <col min="10756" max="10756" width="18" style="125" customWidth="1"/>
    <col min="10757" max="10757" width="16.5703125" style="125" customWidth="1"/>
    <col min="10758" max="11008" width="9.7109375" style="125"/>
    <col min="11009" max="11009" width="11" style="125" customWidth="1"/>
    <col min="11010" max="11010" width="36.42578125" style="125" customWidth="1"/>
    <col min="11011" max="11011" width="18.42578125" style="125" customWidth="1"/>
    <col min="11012" max="11012" width="18" style="125" customWidth="1"/>
    <col min="11013" max="11013" width="16.5703125" style="125" customWidth="1"/>
    <col min="11014" max="11264" width="9.7109375" style="125"/>
    <col min="11265" max="11265" width="11" style="125" customWidth="1"/>
    <col min="11266" max="11266" width="36.42578125" style="125" customWidth="1"/>
    <col min="11267" max="11267" width="18.42578125" style="125" customWidth="1"/>
    <col min="11268" max="11268" width="18" style="125" customWidth="1"/>
    <col min="11269" max="11269" width="16.5703125" style="125" customWidth="1"/>
    <col min="11270" max="11520" width="9.7109375" style="125"/>
    <col min="11521" max="11521" width="11" style="125" customWidth="1"/>
    <col min="11522" max="11522" width="36.42578125" style="125" customWidth="1"/>
    <col min="11523" max="11523" width="18.42578125" style="125" customWidth="1"/>
    <col min="11524" max="11524" width="18" style="125" customWidth="1"/>
    <col min="11525" max="11525" width="16.5703125" style="125" customWidth="1"/>
    <col min="11526" max="11776" width="9.7109375" style="125"/>
    <col min="11777" max="11777" width="11" style="125" customWidth="1"/>
    <col min="11778" max="11778" width="36.42578125" style="125" customWidth="1"/>
    <col min="11779" max="11779" width="18.42578125" style="125" customWidth="1"/>
    <col min="11780" max="11780" width="18" style="125" customWidth="1"/>
    <col min="11781" max="11781" width="16.5703125" style="125" customWidth="1"/>
    <col min="11782" max="12032" width="9.7109375" style="125"/>
    <col min="12033" max="12033" width="11" style="125" customWidth="1"/>
    <col min="12034" max="12034" width="36.42578125" style="125" customWidth="1"/>
    <col min="12035" max="12035" width="18.42578125" style="125" customWidth="1"/>
    <col min="12036" max="12036" width="18" style="125" customWidth="1"/>
    <col min="12037" max="12037" width="16.5703125" style="125" customWidth="1"/>
    <col min="12038" max="12288" width="9.7109375" style="125"/>
    <col min="12289" max="12289" width="11" style="125" customWidth="1"/>
    <col min="12290" max="12290" width="36.42578125" style="125" customWidth="1"/>
    <col min="12291" max="12291" width="18.42578125" style="125" customWidth="1"/>
    <col min="12292" max="12292" width="18" style="125" customWidth="1"/>
    <col min="12293" max="12293" width="16.5703125" style="125" customWidth="1"/>
    <col min="12294" max="12544" width="9.7109375" style="125"/>
    <col min="12545" max="12545" width="11" style="125" customWidth="1"/>
    <col min="12546" max="12546" width="36.42578125" style="125" customWidth="1"/>
    <col min="12547" max="12547" width="18.42578125" style="125" customWidth="1"/>
    <col min="12548" max="12548" width="18" style="125" customWidth="1"/>
    <col min="12549" max="12549" width="16.5703125" style="125" customWidth="1"/>
    <col min="12550" max="12800" width="9.7109375" style="125"/>
    <col min="12801" max="12801" width="11" style="125" customWidth="1"/>
    <col min="12802" max="12802" width="36.42578125" style="125" customWidth="1"/>
    <col min="12803" max="12803" width="18.42578125" style="125" customWidth="1"/>
    <col min="12804" max="12804" width="18" style="125" customWidth="1"/>
    <col min="12805" max="12805" width="16.5703125" style="125" customWidth="1"/>
    <col min="12806" max="13056" width="9.7109375" style="125"/>
    <col min="13057" max="13057" width="11" style="125" customWidth="1"/>
    <col min="13058" max="13058" width="36.42578125" style="125" customWidth="1"/>
    <col min="13059" max="13059" width="18.42578125" style="125" customWidth="1"/>
    <col min="13060" max="13060" width="18" style="125" customWidth="1"/>
    <col min="13061" max="13061" width="16.5703125" style="125" customWidth="1"/>
    <col min="13062" max="13312" width="9.7109375" style="125"/>
    <col min="13313" max="13313" width="11" style="125" customWidth="1"/>
    <col min="13314" max="13314" width="36.42578125" style="125" customWidth="1"/>
    <col min="13315" max="13315" width="18.42578125" style="125" customWidth="1"/>
    <col min="13316" max="13316" width="18" style="125" customWidth="1"/>
    <col min="13317" max="13317" width="16.5703125" style="125" customWidth="1"/>
    <col min="13318" max="13568" width="9.7109375" style="125"/>
    <col min="13569" max="13569" width="11" style="125" customWidth="1"/>
    <col min="13570" max="13570" width="36.42578125" style="125" customWidth="1"/>
    <col min="13571" max="13571" width="18.42578125" style="125" customWidth="1"/>
    <col min="13572" max="13572" width="18" style="125" customWidth="1"/>
    <col min="13573" max="13573" width="16.5703125" style="125" customWidth="1"/>
    <col min="13574" max="13824" width="9.7109375" style="125"/>
    <col min="13825" max="13825" width="11" style="125" customWidth="1"/>
    <col min="13826" max="13826" width="36.42578125" style="125" customWidth="1"/>
    <col min="13827" max="13827" width="18.42578125" style="125" customWidth="1"/>
    <col min="13828" max="13828" width="18" style="125" customWidth="1"/>
    <col min="13829" max="13829" width="16.5703125" style="125" customWidth="1"/>
    <col min="13830" max="14080" width="9.7109375" style="125"/>
    <col min="14081" max="14081" width="11" style="125" customWidth="1"/>
    <col min="14082" max="14082" width="36.42578125" style="125" customWidth="1"/>
    <col min="14083" max="14083" width="18.42578125" style="125" customWidth="1"/>
    <col min="14084" max="14084" width="18" style="125" customWidth="1"/>
    <col min="14085" max="14085" width="16.5703125" style="125" customWidth="1"/>
    <col min="14086" max="14336" width="9.7109375" style="125"/>
    <col min="14337" max="14337" width="11" style="125" customWidth="1"/>
    <col min="14338" max="14338" width="36.42578125" style="125" customWidth="1"/>
    <col min="14339" max="14339" width="18.42578125" style="125" customWidth="1"/>
    <col min="14340" max="14340" width="18" style="125" customWidth="1"/>
    <col min="14341" max="14341" width="16.5703125" style="125" customWidth="1"/>
    <col min="14342" max="14592" width="9.7109375" style="125"/>
    <col min="14593" max="14593" width="11" style="125" customWidth="1"/>
    <col min="14594" max="14594" width="36.42578125" style="125" customWidth="1"/>
    <col min="14595" max="14595" width="18.42578125" style="125" customWidth="1"/>
    <col min="14596" max="14596" width="18" style="125" customWidth="1"/>
    <col min="14597" max="14597" width="16.5703125" style="125" customWidth="1"/>
    <col min="14598" max="14848" width="9.7109375" style="125"/>
    <col min="14849" max="14849" width="11" style="125" customWidth="1"/>
    <col min="14850" max="14850" width="36.42578125" style="125" customWidth="1"/>
    <col min="14851" max="14851" width="18.42578125" style="125" customWidth="1"/>
    <col min="14852" max="14852" width="18" style="125" customWidth="1"/>
    <col min="14853" max="14853" width="16.5703125" style="125" customWidth="1"/>
    <col min="14854" max="15104" width="9.7109375" style="125"/>
    <col min="15105" max="15105" width="11" style="125" customWidth="1"/>
    <col min="15106" max="15106" width="36.42578125" style="125" customWidth="1"/>
    <col min="15107" max="15107" width="18.42578125" style="125" customWidth="1"/>
    <col min="15108" max="15108" width="18" style="125" customWidth="1"/>
    <col min="15109" max="15109" width="16.5703125" style="125" customWidth="1"/>
    <col min="15110" max="15360" width="9.7109375" style="125"/>
    <col min="15361" max="15361" width="11" style="125" customWidth="1"/>
    <col min="15362" max="15362" width="36.42578125" style="125" customWidth="1"/>
    <col min="15363" max="15363" width="18.42578125" style="125" customWidth="1"/>
    <col min="15364" max="15364" width="18" style="125" customWidth="1"/>
    <col min="15365" max="15365" width="16.5703125" style="125" customWidth="1"/>
    <col min="15366" max="15616" width="9.7109375" style="125"/>
    <col min="15617" max="15617" width="11" style="125" customWidth="1"/>
    <col min="15618" max="15618" width="36.42578125" style="125" customWidth="1"/>
    <col min="15619" max="15619" width="18.42578125" style="125" customWidth="1"/>
    <col min="15620" max="15620" width="18" style="125" customWidth="1"/>
    <col min="15621" max="15621" width="16.5703125" style="125" customWidth="1"/>
    <col min="15622" max="15872" width="9.7109375" style="125"/>
    <col min="15873" max="15873" width="11" style="125" customWidth="1"/>
    <col min="15874" max="15874" width="36.42578125" style="125" customWidth="1"/>
    <col min="15875" max="15875" width="18.42578125" style="125" customWidth="1"/>
    <col min="15876" max="15876" width="18" style="125" customWidth="1"/>
    <col min="15877" max="15877" width="16.5703125" style="125" customWidth="1"/>
    <col min="15878" max="16128" width="9.7109375" style="125"/>
    <col min="16129" max="16129" width="11" style="125" customWidth="1"/>
    <col min="16130" max="16130" width="36.42578125" style="125" customWidth="1"/>
    <col min="16131" max="16131" width="18.42578125" style="125" customWidth="1"/>
    <col min="16132" max="16132" width="18" style="125" customWidth="1"/>
    <col min="16133" max="16133" width="16.5703125" style="125" customWidth="1"/>
    <col min="16134" max="16384" width="9.7109375" style="125"/>
  </cols>
  <sheetData>
    <row r="1" spans="1:8" x14ac:dyDescent="0.25">
      <c r="C1" s="105"/>
      <c r="D1" s="106"/>
      <c r="E1" s="106"/>
      <c r="F1" s="106"/>
    </row>
    <row r="2" spans="1:8" x14ac:dyDescent="0.25">
      <c r="C2" s="105"/>
      <c r="D2" s="106"/>
      <c r="E2" s="106"/>
      <c r="F2" s="106"/>
    </row>
    <row r="3" spans="1:8" ht="28.9" customHeight="1" x14ac:dyDescent="0.25">
      <c r="C3" s="218"/>
      <c r="D3" s="218"/>
      <c r="E3" s="218"/>
      <c r="F3" s="126"/>
    </row>
    <row r="4" spans="1:8" ht="18.600000000000001" customHeight="1" x14ac:dyDescent="0.25">
      <c r="C4" s="219"/>
      <c r="D4" s="219"/>
      <c r="E4" s="219"/>
      <c r="F4" s="219"/>
    </row>
    <row r="6" spans="1:8" ht="45" customHeight="1" x14ac:dyDescent="0.25"/>
    <row r="7" spans="1:8" ht="68.45" customHeight="1" x14ac:dyDescent="0.25">
      <c r="A7" s="220" t="s">
        <v>757</v>
      </c>
      <c r="B7" s="220"/>
      <c r="C7" s="220"/>
      <c r="D7" s="220"/>
      <c r="E7" s="220"/>
      <c r="F7" s="107"/>
      <c r="G7" s="107"/>
      <c r="H7" s="107"/>
    </row>
    <row r="8" spans="1:8" x14ac:dyDescent="0.25">
      <c r="A8" s="107"/>
      <c r="B8" s="107"/>
      <c r="C8" s="107"/>
      <c r="D8" s="108"/>
      <c r="E8" s="108"/>
      <c r="F8" s="107"/>
      <c r="G8" s="107"/>
      <c r="H8" s="107"/>
    </row>
    <row r="9" spans="1:8" x14ac:dyDescent="0.25">
      <c r="A9" s="107"/>
      <c r="B9" s="107"/>
      <c r="D9" s="108"/>
      <c r="E9" s="109" t="s">
        <v>2</v>
      </c>
      <c r="F9" s="107"/>
      <c r="G9" s="107"/>
      <c r="H9" s="107"/>
    </row>
    <row r="10" spans="1:8" ht="34.9" customHeight="1" x14ac:dyDescent="0.25">
      <c r="A10" s="224" t="s">
        <v>722</v>
      </c>
      <c r="B10" s="225" t="s">
        <v>723</v>
      </c>
      <c r="C10" s="225" t="s">
        <v>744</v>
      </c>
      <c r="D10" s="225"/>
      <c r="E10" s="225"/>
      <c r="F10" s="107"/>
      <c r="G10" s="107"/>
      <c r="H10" s="107"/>
    </row>
    <row r="11" spans="1:8" ht="17.45" customHeight="1" x14ac:dyDescent="0.25">
      <c r="A11" s="224"/>
      <c r="B11" s="225"/>
      <c r="C11" s="112" t="s">
        <v>745</v>
      </c>
      <c r="D11" s="128" t="s">
        <v>3</v>
      </c>
      <c r="E11" s="113" t="s">
        <v>0</v>
      </c>
      <c r="F11" s="107"/>
      <c r="G11" s="107"/>
      <c r="H11" s="107"/>
    </row>
    <row r="12" spans="1:8" ht="18.75" x14ac:dyDescent="0.3">
      <c r="A12" s="115">
        <v>1</v>
      </c>
      <c r="B12" s="129" t="s">
        <v>725</v>
      </c>
      <c r="C12" s="130">
        <v>922.3</v>
      </c>
      <c r="D12" s="130">
        <v>368.9</v>
      </c>
      <c r="E12" s="118">
        <f t="shared" ref="E12:E25" si="0">D12/C12</f>
        <v>0.39997831508186055</v>
      </c>
      <c r="F12" s="107"/>
      <c r="G12" s="107"/>
      <c r="H12" s="107"/>
    </row>
    <row r="13" spans="1:8" ht="18.75" x14ac:dyDescent="0.3">
      <c r="A13" s="115">
        <v>2</v>
      </c>
      <c r="B13" s="129" t="s">
        <v>726</v>
      </c>
      <c r="C13" s="130">
        <v>1660.4</v>
      </c>
      <c r="D13" s="130">
        <v>664.2</v>
      </c>
      <c r="E13" s="118">
        <f t="shared" si="0"/>
        <v>0.40002409058058302</v>
      </c>
      <c r="F13" s="107"/>
      <c r="G13" s="107"/>
      <c r="H13" s="107"/>
    </row>
    <row r="14" spans="1:8" ht="18.75" x14ac:dyDescent="0.3">
      <c r="A14" s="115">
        <v>3</v>
      </c>
      <c r="B14" s="129" t="s">
        <v>727</v>
      </c>
      <c r="C14" s="130">
        <v>1439.5</v>
      </c>
      <c r="D14" s="130">
        <v>575.79999999999995</v>
      </c>
      <c r="E14" s="118">
        <f t="shared" si="0"/>
        <v>0.39999999999999997</v>
      </c>
      <c r="F14" s="107"/>
      <c r="G14" s="107"/>
      <c r="H14" s="107"/>
    </row>
    <row r="15" spans="1:8" ht="18.75" x14ac:dyDescent="0.3">
      <c r="A15" s="115">
        <v>4</v>
      </c>
      <c r="B15" s="129" t="s">
        <v>729</v>
      </c>
      <c r="C15" s="130">
        <v>1371.5</v>
      </c>
      <c r="D15" s="130">
        <v>548.6</v>
      </c>
      <c r="E15" s="118">
        <f t="shared" si="0"/>
        <v>0.4</v>
      </c>
      <c r="F15" s="107"/>
      <c r="G15" s="107"/>
      <c r="H15" s="107"/>
    </row>
    <row r="16" spans="1:8" ht="18.75" x14ac:dyDescent="0.3">
      <c r="A16" s="115">
        <v>5</v>
      </c>
      <c r="B16" s="129" t="s">
        <v>730</v>
      </c>
      <c r="C16" s="130">
        <v>747.3</v>
      </c>
      <c r="D16" s="130">
        <v>298.89999999999998</v>
      </c>
      <c r="E16" s="118">
        <f t="shared" si="0"/>
        <v>0.39997323698648468</v>
      </c>
      <c r="F16" s="107"/>
      <c r="G16" s="107"/>
      <c r="H16" s="107"/>
    </row>
    <row r="17" spans="1:8" ht="18.75" x14ac:dyDescent="0.3">
      <c r="A17" s="115">
        <v>6</v>
      </c>
      <c r="B17" s="129" t="s">
        <v>731</v>
      </c>
      <c r="C17" s="130">
        <v>1149.5999999999999</v>
      </c>
      <c r="D17" s="130">
        <v>459.8</v>
      </c>
      <c r="E17" s="118">
        <f t="shared" si="0"/>
        <v>0.39996520528879614</v>
      </c>
      <c r="F17" s="107"/>
      <c r="G17" s="107"/>
      <c r="H17" s="107"/>
    </row>
    <row r="18" spans="1:8" ht="18.75" x14ac:dyDescent="0.3">
      <c r="A18" s="115">
        <v>7</v>
      </c>
      <c r="B18" s="129" t="s">
        <v>735</v>
      </c>
      <c r="C18" s="130">
        <v>857</v>
      </c>
      <c r="D18" s="130">
        <v>342.8</v>
      </c>
      <c r="E18" s="118">
        <f t="shared" si="0"/>
        <v>0.4</v>
      </c>
      <c r="F18" s="107"/>
      <c r="G18" s="107"/>
      <c r="H18" s="107"/>
    </row>
    <row r="19" spans="1:8" ht="18.75" x14ac:dyDescent="0.3">
      <c r="A19" s="115">
        <v>8</v>
      </c>
      <c r="B19" s="129" t="s">
        <v>737</v>
      </c>
      <c r="C19" s="130">
        <v>1185</v>
      </c>
      <c r="D19" s="130">
        <v>474</v>
      </c>
      <c r="E19" s="118">
        <f t="shared" si="0"/>
        <v>0.4</v>
      </c>
      <c r="F19" s="107"/>
      <c r="G19" s="107"/>
      <c r="H19" s="107"/>
    </row>
    <row r="20" spans="1:8" ht="18" customHeight="1" x14ac:dyDescent="0.3">
      <c r="A20" s="115">
        <v>9</v>
      </c>
      <c r="B20" s="129" t="s">
        <v>738</v>
      </c>
      <c r="C20" s="130">
        <v>1292.9000000000001</v>
      </c>
      <c r="D20" s="130">
        <v>517.20000000000005</v>
      </c>
      <c r="E20" s="118">
        <f t="shared" si="0"/>
        <v>0.4000309382009436</v>
      </c>
    </row>
    <row r="21" spans="1:8" ht="18.75" x14ac:dyDescent="0.3">
      <c r="A21" s="115">
        <v>10</v>
      </c>
      <c r="B21" s="129" t="s">
        <v>739</v>
      </c>
      <c r="C21" s="130">
        <v>1588.2</v>
      </c>
      <c r="D21" s="130">
        <v>635.29999999999995</v>
      </c>
      <c r="E21" s="118">
        <f t="shared" si="0"/>
        <v>0.40001259287243418</v>
      </c>
    </row>
    <row r="22" spans="1:8" ht="18.75" x14ac:dyDescent="0.3">
      <c r="A22" s="115">
        <v>11</v>
      </c>
      <c r="B22" s="129" t="s">
        <v>740</v>
      </c>
      <c r="C22" s="130">
        <v>744.3</v>
      </c>
      <c r="D22" s="130">
        <v>297.7</v>
      </c>
      <c r="E22" s="118">
        <f t="shared" si="0"/>
        <v>0.39997312911460431</v>
      </c>
    </row>
    <row r="23" spans="1:8" ht="18.75" x14ac:dyDescent="0.3">
      <c r="A23" s="115">
        <v>12</v>
      </c>
      <c r="B23" s="129" t="s">
        <v>741</v>
      </c>
      <c r="C23" s="130">
        <v>1806.6</v>
      </c>
      <c r="D23" s="130">
        <v>903.3</v>
      </c>
      <c r="E23" s="118">
        <f t="shared" si="0"/>
        <v>0.5</v>
      </c>
    </row>
    <row r="24" spans="1:8" s="124" customFormat="1" ht="18.75" x14ac:dyDescent="0.3">
      <c r="A24" s="115">
        <v>13</v>
      </c>
      <c r="B24" s="129" t="s">
        <v>742</v>
      </c>
      <c r="C24" s="130">
        <v>2235.4</v>
      </c>
      <c r="D24" s="130">
        <v>2235.3000000000002</v>
      </c>
      <c r="E24" s="118">
        <f t="shared" si="0"/>
        <v>0.99995526527690792</v>
      </c>
      <c r="F24" s="123"/>
      <c r="G24" s="123"/>
    </row>
    <row r="25" spans="1:8" ht="18.75" x14ac:dyDescent="0.3">
      <c r="A25" s="221" t="s">
        <v>694</v>
      </c>
      <c r="B25" s="222"/>
      <c r="C25" s="119">
        <f>SUM(C12:C24)</f>
        <v>17000</v>
      </c>
      <c r="D25" s="119">
        <f>SUM(D12:D24)</f>
        <v>8321.8000000000011</v>
      </c>
      <c r="E25" s="120">
        <f t="shared" si="0"/>
        <v>0.48951764705882361</v>
      </c>
    </row>
    <row r="26" spans="1:8" x14ac:dyDescent="0.25">
      <c r="A26" s="121"/>
      <c r="B26" s="121"/>
      <c r="C26" s="121"/>
    </row>
    <row r="27" spans="1:8" x14ac:dyDescent="0.25">
      <c r="A27" s="121"/>
      <c r="B27" s="121"/>
      <c r="C27" s="121"/>
    </row>
    <row r="28" spans="1:8" x14ac:dyDescent="0.25">
      <c r="A28" s="121"/>
      <c r="B28" s="121"/>
      <c r="C28" s="121"/>
    </row>
    <row r="29" spans="1:8" ht="15.75" x14ac:dyDescent="0.25">
      <c r="A29" s="123" t="s">
        <v>743</v>
      </c>
      <c r="B29" s="123"/>
      <c r="C29" s="123"/>
      <c r="D29" s="78"/>
      <c r="E29" s="131" t="s">
        <v>696</v>
      </c>
    </row>
  </sheetData>
  <mergeCells count="7">
    <mergeCell ref="A25:B25"/>
    <mergeCell ref="C3:E3"/>
    <mergeCell ref="C4:F4"/>
    <mergeCell ref="A7:E7"/>
    <mergeCell ref="A10:A11"/>
    <mergeCell ref="B10:B11"/>
    <mergeCell ref="C10:E10"/>
  </mergeCells>
  <pageMargins left="1.1811023622047245" right="0.39370078740157483" top="0.78740157480314965" bottom="0.78740157480314965" header="0.51181102362204722" footer="0.51181102362204722"/>
  <pageSetup paperSize="9" scale="82" fitToHeight="0" orientation="portrait" r:id="rId1"/>
  <headerFooter differentFirst="1" alignWithMargins="0">
    <oddHeader>&amp;C&amp;P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F34"/>
  <sheetViews>
    <sheetView topLeftCell="A7" workbookViewId="0">
      <selection activeCell="K14" sqref="K14"/>
    </sheetView>
  </sheetViews>
  <sheetFormatPr defaultColWidth="9.140625" defaultRowHeight="12.75" x14ac:dyDescent="0.2"/>
  <cols>
    <col min="1" max="1" width="58.7109375" style="164" customWidth="1"/>
    <col min="2" max="2" width="27.42578125" style="164" customWidth="1"/>
    <col min="3" max="3" width="13.85546875" style="164" customWidth="1"/>
    <col min="4" max="4" width="13.7109375" style="164" customWidth="1"/>
    <col min="5" max="5" width="13" style="164" customWidth="1"/>
    <col min="6" max="6" width="1.42578125" style="164" hidden="1" customWidth="1"/>
    <col min="7" max="256" width="9.140625" style="164"/>
    <col min="257" max="257" width="59.28515625" style="164" customWidth="1"/>
    <col min="258" max="258" width="25.140625" style="164" customWidth="1"/>
    <col min="259" max="259" width="10.140625" style="164" customWidth="1"/>
    <col min="260" max="260" width="10.5703125" style="164" customWidth="1"/>
    <col min="261" max="261" width="10.85546875" style="164" customWidth="1"/>
    <col min="262" max="262" width="1.42578125" style="164" customWidth="1"/>
    <col min="263" max="512" width="9.140625" style="164"/>
    <col min="513" max="513" width="59.28515625" style="164" customWidth="1"/>
    <col min="514" max="514" width="25.140625" style="164" customWidth="1"/>
    <col min="515" max="515" width="10.140625" style="164" customWidth="1"/>
    <col min="516" max="516" width="10.5703125" style="164" customWidth="1"/>
    <col min="517" max="517" width="10.85546875" style="164" customWidth="1"/>
    <col min="518" max="518" width="1.42578125" style="164" customWidth="1"/>
    <col min="519" max="768" width="9.140625" style="164"/>
    <col min="769" max="769" width="59.28515625" style="164" customWidth="1"/>
    <col min="770" max="770" width="25.140625" style="164" customWidth="1"/>
    <col min="771" max="771" width="10.140625" style="164" customWidth="1"/>
    <col min="772" max="772" width="10.5703125" style="164" customWidth="1"/>
    <col min="773" max="773" width="10.85546875" style="164" customWidth="1"/>
    <col min="774" max="774" width="1.42578125" style="164" customWidth="1"/>
    <col min="775" max="1024" width="9.140625" style="164"/>
    <col min="1025" max="1025" width="59.28515625" style="164" customWidth="1"/>
    <col min="1026" max="1026" width="25.140625" style="164" customWidth="1"/>
    <col min="1027" max="1027" width="10.140625" style="164" customWidth="1"/>
    <col min="1028" max="1028" width="10.5703125" style="164" customWidth="1"/>
    <col min="1029" max="1029" width="10.85546875" style="164" customWidth="1"/>
    <col min="1030" max="1030" width="1.42578125" style="164" customWidth="1"/>
    <col min="1031" max="1280" width="9.140625" style="164"/>
    <col min="1281" max="1281" width="59.28515625" style="164" customWidth="1"/>
    <col min="1282" max="1282" width="25.140625" style="164" customWidth="1"/>
    <col min="1283" max="1283" width="10.140625" style="164" customWidth="1"/>
    <col min="1284" max="1284" width="10.5703125" style="164" customWidth="1"/>
    <col min="1285" max="1285" width="10.85546875" style="164" customWidth="1"/>
    <col min="1286" max="1286" width="1.42578125" style="164" customWidth="1"/>
    <col min="1287" max="1536" width="9.140625" style="164"/>
    <col min="1537" max="1537" width="59.28515625" style="164" customWidth="1"/>
    <col min="1538" max="1538" width="25.140625" style="164" customWidth="1"/>
    <col min="1539" max="1539" width="10.140625" style="164" customWidth="1"/>
    <col min="1540" max="1540" width="10.5703125" style="164" customWidth="1"/>
    <col min="1541" max="1541" width="10.85546875" style="164" customWidth="1"/>
    <col min="1542" max="1542" width="1.42578125" style="164" customWidth="1"/>
    <col min="1543" max="1792" width="9.140625" style="164"/>
    <col min="1793" max="1793" width="59.28515625" style="164" customWidth="1"/>
    <col min="1794" max="1794" width="25.140625" style="164" customWidth="1"/>
    <col min="1795" max="1795" width="10.140625" style="164" customWidth="1"/>
    <col min="1796" max="1796" width="10.5703125" style="164" customWidth="1"/>
    <col min="1797" max="1797" width="10.85546875" style="164" customWidth="1"/>
    <col min="1798" max="1798" width="1.42578125" style="164" customWidth="1"/>
    <col min="1799" max="2048" width="9.140625" style="164"/>
    <col min="2049" max="2049" width="59.28515625" style="164" customWidth="1"/>
    <col min="2050" max="2050" width="25.140625" style="164" customWidth="1"/>
    <col min="2051" max="2051" width="10.140625" style="164" customWidth="1"/>
    <col min="2052" max="2052" width="10.5703125" style="164" customWidth="1"/>
    <col min="2053" max="2053" width="10.85546875" style="164" customWidth="1"/>
    <col min="2054" max="2054" width="1.42578125" style="164" customWidth="1"/>
    <col min="2055" max="2304" width="9.140625" style="164"/>
    <col min="2305" max="2305" width="59.28515625" style="164" customWidth="1"/>
    <col min="2306" max="2306" width="25.140625" style="164" customWidth="1"/>
    <col min="2307" max="2307" width="10.140625" style="164" customWidth="1"/>
    <col min="2308" max="2308" width="10.5703125" style="164" customWidth="1"/>
    <col min="2309" max="2309" width="10.85546875" style="164" customWidth="1"/>
    <col min="2310" max="2310" width="1.42578125" style="164" customWidth="1"/>
    <col min="2311" max="2560" width="9.140625" style="164"/>
    <col min="2561" max="2561" width="59.28515625" style="164" customWidth="1"/>
    <col min="2562" max="2562" width="25.140625" style="164" customWidth="1"/>
    <col min="2563" max="2563" width="10.140625" style="164" customWidth="1"/>
    <col min="2564" max="2564" width="10.5703125" style="164" customWidth="1"/>
    <col min="2565" max="2565" width="10.85546875" style="164" customWidth="1"/>
    <col min="2566" max="2566" width="1.42578125" style="164" customWidth="1"/>
    <col min="2567" max="2816" width="9.140625" style="164"/>
    <col min="2817" max="2817" width="59.28515625" style="164" customWidth="1"/>
    <col min="2818" max="2818" width="25.140625" style="164" customWidth="1"/>
    <col min="2819" max="2819" width="10.140625" style="164" customWidth="1"/>
    <col min="2820" max="2820" width="10.5703125" style="164" customWidth="1"/>
    <col min="2821" max="2821" width="10.85546875" style="164" customWidth="1"/>
    <col min="2822" max="2822" width="1.42578125" style="164" customWidth="1"/>
    <col min="2823" max="3072" width="9.140625" style="164"/>
    <col min="3073" max="3073" width="59.28515625" style="164" customWidth="1"/>
    <col min="3074" max="3074" width="25.140625" style="164" customWidth="1"/>
    <col min="3075" max="3075" width="10.140625" style="164" customWidth="1"/>
    <col min="3076" max="3076" width="10.5703125" style="164" customWidth="1"/>
    <col min="3077" max="3077" width="10.85546875" style="164" customWidth="1"/>
    <col min="3078" max="3078" width="1.42578125" style="164" customWidth="1"/>
    <col min="3079" max="3328" width="9.140625" style="164"/>
    <col min="3329" max="3329" width="59.28515625" style="164" customWidth="1"/>
    <col min="3330" max="3330" width="25.140625" style="164" customWidth="1"/>
    <col min="3331" max="3331" width="10.140625" style="164" customWidth="1"/>
    <col min="3332" max="3332" width="10.5703125" style="164" customWidth="1"/>
    <col min="3333" max="3333" width="10.85546875" style="164" customWidth="1"/>
    <col min="3334" max="3334" width="1.42578125" style="164" customWidth="1"/>
    <col min="3335" max="3584" width="9.140625" style="164"/>
    <col min="3585" max="3585" width="59.28515625" style="164" customWidth="1"/>
    <col min="3586" max="3586" width="25.140625" style="164" customWidth="1"/>
    <col min="3587" max="3587" width="10.140625" style="164" customWidth="1"/>
    <col min="3588" max="3588" width="10.5703125" style="164" customWidth="1"/>
    <col min="3589" max="3589" width="10.85546875" style="164" customWidth="1"/>
    <col min="3590" max="3590" width="1.42578125" style="164" customWidth="1"/>
    <col min="3591" max="3840" width="9.140625" style="164"/>
    <col min="3841" max="3841" width="59.28515625" style="164" customWidth="1"/>
    <col min="3842" max="3842" width="25.140625" style="164" customWidth="1"/>
    <col min="3843" max="3843" width="10.140625" style="164" customWidth="1"/>
    <col min="3844" max="3844" width="10.5703125" style="164" customWidth="1"/>
    <col min="3845" max="3845" width="10.85546875" style="164" customWidth="1"/>
    <col min="3846" max="3846" width="1.42578125" style="164" customWidth="1"/>
    <col min="3847" max="4096" width="9.140625" style="164"/>
    <col min="4097" max="4097" width="59.28515625" style="164" customWidth="1"/>
    <col min="4098" max="4098" width="25.140625" style="164" customWidth="1"/>
    <col min="4099" max="4099" width="10.140625" style="164" customWidth="1"/>
    <col min="4100" max="4100" width="10.5703125" style="164" customWidth="1"/>
    <col min="4101" max="4101" width="10.85546875" style="164" customWidth="1"/>
    <col min="4102" max="4102" width="1.42578125" style="164" customWidth="1"/>
    <col min="4103" max="4352" width="9.140625" style="164"/>
    <col min="4353" max="4353" width="59.28515625" style="164" customWidth="1"/>
    <col min="4354" max="4354" width="25.140625" style="164" customWidth="1"/>
    <col min="4355" max="4355" width="10.140625" style="164" customWidth="1"/>
    <col min="4356" max="4356" width="10.5703125" style="164" customWidth="1"/>
    <col min="4357" max="4357" width="10.85546875" style="164" customWidth="1"/>
    <col min="4358" max="4358" width="1.42578125" style="164" customWidth="1"/>
    <col min="4359" max="4608" width="9.140625" style="164"/>
    <col min="4609" max="4609" width="59.28515625" style="164" customWidth="1"/>
    <col min="4610" max="4610" width="25.140625" style="164" customWidth="1"/>
    <col min="4611" max="4611" width="10.140625" style="164" customWidth="1"/>
    <col min="4612" max="4612" width="10.5703125" style="164" customWidth="1"/>
    <col min="4613" max="4613" width="10.85546875" style="164" customWidth="1"/>
    <col min="4614" max="4614" width="1.42578125" style="164" customWidth="1"/>
    <col min="4615" max="4864" width="9.140625" style="164"/>
    <col min="4865" max="4865" width="59.28515625" style="164" customWidth="1"/>
    <col min="4866" max="4866" width="25.140625" style="164" customWidth="1"/>
    <col min="4867" max="4867" width="10.140625" style="164" customWidth="1"/>
    <col min="4868" max="4868" width="10.5703125" style="164" customWidth="1"/>
    <col min="4869" max="4869" width="10.85546875" style="164" customWidth="1"/>
    <col min="4870" max="4870" width="1.42578125" style="164" customWidth="1"/>
    <col min="4871" max="5120" width="9.140625" style="164"/>
    <col min="5121" max="5121" width="59.28515625" style="164" customWidth="1"/>
    <col min="5122" max="5122" width="25.140625" style="164" customWidth="1"/>
    <col min="5123" max="5123" width="10.140625" style="164" customWidth="1"/>
    <col min="5124" max="5124" width="10.5703125" style="164" customWidth="1"/>
    <col min="5125" max="5125" width="10.85546875" style="164" customWidth="1"/>
    <col min="5126" max="5126" width="1.42578125" style="164" customWidth="1"/>
    <col min="5127" max="5376" width="9.140625" style="164"/>
    <col min="5377" max="5377" width="59.28515625" style="164" customWidth="1"/>
    <col min="5378" max="5378" width="25.140625" style="164" customWidth="1"/>
    <col min="5379" max="5379" width="10.140625" style="164" customWidth="1"/>
    <col min="5380" max="5380" width="10.5703125" style="164" customWidth="1"/>
    <col min="5381" max="5381" width="10.85546875" style="164" customWidth="1"/>
    <col min="5382" max="5382" width="1.42578125" style="164" customWidth="1"/>
    <col min="5383" max="5632" width="9.140625" style="164"/>
    <col min="5633" max="5633" width="59.28515625" style="164" customWidth="1"/>
    <col min="5634" max="5634" width="25.140625" style="164" customWidth="1"/>
    <col min="5635" max="5635" width="10.140625" style="164" customWidth="1"/>
    <col min="5636" max="5636" width="10.5703125" style="164" customWidth="1"/>
    <col min="5637" max="5637" width="10.85546875" style="164" customWidth="1"/>
    <col min="5638" max="5638" width="1.42578125" style="164" customWidth="1"/>
    <col min="5639" max="5888" width="9.140625" style="164"/>
    <col min="5889" max="5889" width="59.28515625" style="164" customWidth="1"/>
    <col min="5890" max="5890" width="25.140625" style="164" customWidth="1"/>
    <col min="5891" max="5891" width="10.140625" style="164" customWidth="1"/>
    <col min="5892" max="5892" width="10.5703125" style="164" customWidth="1"/>
    <col min="5893" max="5893" width="10.85546875" style="164" customWidth="1"/>
    <col min="5894" max="5894" width="1.42578125" style="164" customWidth="1"/>
    <col min="5895" max="6144" width="9.140625" style="164"/>
    <col min="6145" max="6145" width="59.28515625" style="164" customWidth="1"/>
    <col min="6146" max="6146" width="25.140625" style="164" customWidth="1"/>
    <col min="6147" max="6147" width="10.140625" style="164" customWidth="1"/>
    <col min="6148" max="6148" width="10.5703125" style="164" customWidth="1"/>
    <col min="6149" max="6149" width="10.85546875" style="164" customWidth="1"/>
    <col min="6150" max="6150" width="1.42578125" style="164" customWidth="1"/>
    <col min="6151" max="6400" width="9.140625" style="164"/>
    <col min="6401" max="6401" width="59.28515625" style="164" customWidth="1"/>
    <col min="6402" max="6402" width="25.140625" style="164" customWidth="1"/>
    <col min="6403" max="6403" width="10.140625" style="164" customWidth="1"/>
    <col min="6404" max="6404" width="10.5703125" style="164" customWidth="1"/>
    <col min="6405" max="6405" width="10.85546875" style="164" customWidth="1"/>
    <col min="6406" max="6406" width="1.42578125" style="164" customWidth="1"/>
    <col min="6407" max="6656" width="9.140625" style="164"/>
    <col min="6657" max="6657" width="59.28515625" style="164" customWidth="1"/>
    <col min="6658" max="6658" width="25.140625" style="164" customWidth="1"/>
    <col min="6659" max="6659" width="10.140625" style="164" customWidth="1"/>
    <col min="6660" max="6660" width="10.5703125" style="164" customWidth="1"/>
    <col min="6661" max="6661" width="10.85546875" style="164" customWidth="1"/>
    <col min="6662" max="6662" width="1.42578125" style="164" customWidth="1"/>
    <col min="6663" max="6912" width="9.140625" style="164"/>
    <col min="6913" max="6913" width="59.28515625" style="164" customWidth="1"/>
    <col min="6914" max="6914" width="25.140625" style="164" customWidth="1"/>
    <col min="6915" max="6915" width="10.140625" style="164" customWidth="1"/>
    <col min="6916" max="6916" width="10.5703125" style="164" customWidth="1"/>
    <col min="6917" max="6917" width="10.85546875" style="164" customWidth="1"/>
    <col min="6918" max="6918" width="1.42578125" style="164" customWidth="1"/>
    <col min="6919" max="7168" width="9.140625" style="164"/>
    <col min="7169" max="7169" width="59.28515625" style="164" customWidth="1"/>
    <col min="7170" max="7170" width="25.140625" style="164" customWidth="1"/>
    <col min="7171" max="7171" width="10.140625" style="164" customWidth="1"/>
    <col min="7172" max="7172" width="10.5703125" style="164" customWidth="1"/>
    <col min="7173" max="7173" width="10.85546875" style="164" customWidth="1"/>
    <col min="7174" max="7174" width="1.42578125" style="164" customWidth="1"/>
    <col min="7175" max="7424" width="9.140625" style="164"/>
    <col min="7425" max="7425" width="59.28515625" style="164" customWidth="1"/>
    <col min="7426" max="7426" width="25.140625" style="164" customWidth="1"/>
    <col min="7427" max="7427" width="10.140625" style="164" customWidth="1"/>
    <col min="7428" max="7428" width="10.5703125" style="164" customWidth="1"/>
    <col min="7429" max="7429" width="10.85546875" style="164" customWidth="1"/>
    <col min="7430" max="7430" width="1.42578125" style="164" customWidth="1"/>
    <col min="7431" max="7680" width="9.140625" style="164"/>
    <col min="7681" max="7681" width="59.28515625" style="164" customWidth="1"/>
    <col min="7682" max="7682" width="25.140625" style="164" customWidth="1"/>
    <col min="7683" max="7683" width="10.140625" style="164" customWidth="1"/>
    <col min="7684" max="7684" width="10.5703125" style="164" customWidth="1"/>
    <col min="7685" max="7685" width="10.85546875" style="164" customWidth="1"/>
    <col min="7686" max="7686" width="1.42578125" style="164" customWidth="1"/>
    <col min="7687" max="7936" width="9.140625" style="164"/>
    <col min="7937" max="7937" width="59.28515625" style="164" customWidth="1"/>
    <col min="7938" max="7938" width="25.140625" style="164" customWidth="1"/>
    <col min="7939" max="7939" width="10.140625" style="164" customWidth="1"/>
    <col min="7940" max="7940" width="10.5703125" style="164" customWidth="1"/>
    <col min="7941" max="7941" width="10.85546875" style="164" customWidth="1"/>
    <col min="7942" max="7942" width="1.42578125" style="164" customWidth="1"/>
    <col min="7943" max="8192" width="9.140625" style="164"/>
    <col min="8193" max="8193" width="59.28515625" style="164" customWidth="1"/>
    <col min="8194" max="8194" width="25.140625" style="164" customWidth="1"/>
    <col min="8195" max="8195" width="10.140625" style="164" customWidth="1"/>
    <col min="8196" max="8196" width="10.5703125" style="164" customWidth="1"/>
    <col min="8197" max="8197" width="10.85546875" style="164" customWidth="1"/>
    <col min="8198" max="8198" width="1.42578125" style="164" customWidth="1"/>
    <col min="8199" max="8448" width="9.140625" style="164"/>
    <col min="8449" max="8449" width="59.28515625" style="164" customWidth="1"/>
    <col min="8450" max="8450" width="25.140625" style="164" customWidth="1"/>
    <col min="8451" max="8451" width="10.140625" style="164" customWidth="1"/>
    <col min="8452" max="8452" width="10.5703125" style="164" customWidth="1"/>
    <col min="8453" max="8453" width="10.85546875" style="164" customWidth="1"/>
    <col min="8454" max="8454" width="1.42578125" style="164" customWidth="1"/>
    <col min="8455" max="8704" width="9.140625" style="164"/>
    <col min="8705" max="8705" width="59.28515625" style="164" customWidth="1"/>
    <col min="8706" max="8706" width="25.140625" style="164" customWidth="1"/>
    <col min="8707" max="8707" width="10.140625" style="164" customWidth="1"/>
    <col min="8708" max="8708" width="10.5703125" style="164" customWidth="1"/>
    <col min="8709" max="8709" width="10.85546875" style="164" customWidth="1"/>
    <col min="8710" max="8710" width="1.42578125" style="164" customWidth="1"/>
    <col min="8711" max="8960" width="9.140625" style="164"/>
    <col min="8961" max="8961" width="59.28515625" style="164" customWidth="1"/>
    <col min="8962" max="8962" width="25.140625" style="164" customWidth="1"/>
    <col min="8963" max="8963" width="10.140625" style="164" customWidth="1"/>
    <col min="8964" max="8964" width="10.5703125" style="164" customWidth="1"/>
    <col min="8965" max="8965" width="10.85546875" style="164" customWidth="1"/>
    <col min="8966" max="8966" width="1.42578125" style="164" customWidth="1"/>
    <col min="8967" max="9216" width="9.140625" style="164"/>
    <col min="9217" max="9217" width="59.28515625" style="164" customWidth="1"/>
    <col min="9218" max="9218" width="25.140625" style="164" customWidth="1"/>
    <col min="9219" max="9219" width="10.140625" style="164" customWidth="1"/>
    <col min="9220" max="9220" width="10.5703125" style="164" customWidth="1"/>
    <col min="9221" max="9221" width="10.85546875" style="164" customWidth="1"/>
    <col min="9222" max="9222" width="1.42578125" style="164" customWidth="1"/>
    <col min="9223" max="9472" width="9.140625" style="164"/>
    <col min="9473" max="9473" width="59.28515625" style="164" customWidth="1"/>
    <col min="9474" max="9474" width="25.140625" style="164" customWidth="1"/>
    <col min="9475" max="9475" width="10.140625" style="164" customWidth="1"/>
    <col min="9476" max="9476" width="10.5703125" style="164" customWidth="1"/>
    <col min="9477" max="9477" width="10.85546875" style="164" customWidth="1"/>
    <col min="9478" max="9478" width="1.42578125" style="164" customWidth="1"/>
    <col min="9479" max="9728" width="9.140625" style="164"/>
    <col min="9729" max="9729" width="59.28515625" style="164" customWidth="1"/>
    <col min="9730" max="9730" width="25.140625" style="164" customWidth="1"/>
    <col min="9731" max="9731" width="10.140625" style="164" customWidth="1"/>
    <col min="9732" max="9732" width="10.5703125" style="164" customWidth="1"/>
    <col min="9733" max="9733" width="10.85546875" style="164" customWidth="1"/>
    <col min="9734" max="9734" width="1.42578125" style="164" customWidth="1"/>
    <col min="9735" max="9984" width="9.140625" style="164"/>
    <col min="9985" max="9985" width="59.28515625" style="164" customWidth="1"/>
    <col min="9986" max="9986" width="25.140625" style="164" customWidth="1"/>
    <col min="9987" max="9987" width="10.140625" style="164" customWidth="1"/>
    <col min="9988" max="9988" width="10.5703125" style="164" customWidth="1"/>
    <col min="9989" max="9989" width="10.85546875" style="164" customWidth="1"/>
    <col min="9990" max="9990" width="1.42578125" style="164" customWidth="1"/>
    <col min="9991" max="10240" width="9.140625" style="164"/>
    <col min="10241" max="10241" width="59.28515625" style="164" customWidth="1"/>
    <col min="10242" max="10242" width="25.140625" style="164" customWidth="1"/>
    <col min="10243" max="10243" width="10.140625" style="164" customWidth="1"/>
    <col min="10244" max="10244" width="10.5703125" style="164" customWidth="1"/>
    <col min="10245" max="10245" width="10.85546875" style="164" customWidth="1"/>
    <col min="10246" max="10246" width="1.42578125" style="164" customWidth="1"/>
    <col min="10247" max="10496" width="9.140625" style="164"/>
    <col min="10497" max="10497" width="59.28515625" style="164" customWidth="1"/>
    <col min="10498" max="10498" width="25.140625" style="164" customWidth="1"/>
    <col min="10499" max="10499" width="10.140625" style="164" customWidth="1"/>
    <col min="10500" max="10500" width="10.5703125" style="164" customWidth="1"/>
    <col min="10501" max="10501" width="10.85546875" style="164" customWidth="1"/>
    <col min="10502" max="10502" width="1.42578125" style="164" customWidth="1"/>
    <col min="10503" max="10752" width="9.140625" style="164"/>
    <col min="10753" max="10753" width="59.28515625" style="164" customWidth="1"/>
    <col min="10754" max="10754" width="25.140625" style="164" customWidth="1"/>
    <col min="10755" max="10755" width="10.140625" style="164" customWidth="1"/>
    <col min="10756" max="10756" width="10.5703125" style="164" customWidth="1"/>
    <col min="10757" max="10757" width="10.85546875" style="164" customWidth="1"/>
    <col min="10758" max="10758" width="1.42578125" style="164" customWidth="1"/>
    <col min="10759" max="11008" width="9.140625" style="164"/>
    <col min="11009" max="11009" width="59.28515625" style="164" customWidth="1"/>
    <col min="11010" max="11010" width="25.140625" style="164" customWidth="1"/>
    <col min="11011" max="11011" width="10.140625" style="164" customWidth="1"/>
    <col min="11012" max="11012" width="10.5703125" style="164" customWidth="1"/>
    <col min="11013" max="11013" width="10.85546875" style="164" customWidth="1"/>
    <col min="11014" max="11014" width="1.42578125" style="164" customWidth="1"/>
    <col min="11015" max="11264" width="9.140625" style="164"/>
    <col min="11265" max="11265" width="59.28515625" style="164" customWidth="1"/>
    <col min="11266" max="11266" width="25.140625" style="164" customWidth="1"/>
    <col min="11267" max="11267" width="10.140625" style="164" customWidth="1"/>
    <col min="11268" max="11268" width="10.5703125" style="164" customWidth="1"/>
    <col min="11269" max="11269" width="10.85546875" style="164" customWidth="1"/>
    <col min="11270" max="11270" width="1.42578125" style="164" customWidth="1"/>
    <col min="11271" max="11520" width="9.140625" style="164"/>
    <col min="11521" max="11521" width="59.28515625" style="164" customWidth="1"/>
    <col min="11522" max="11522" width="25.140625" style="164" customWidth="1"/>
    <col min="11523" max="11523" width="10.140625" style="164" customWidth="1"/>
    <col min="11524" max="11524" width="10.5703125" style="164" customWidth="1"/>
    <col min="11525" max="11525" width="10.85546875" style="164" customWidth="1"/>
    <col min="11526" max="11526" width="1.42578125" style="164" customWidth="1"/>
    <col min="11527" max="11776" width="9.140625" style="164"/>
    <col min="11777" max="11777" width="59.28515625" style="164" customWidth="1"/>
    <col min="11778" max="11778" width="25.140625" style="164" customWidth="1"/>
    <col min="11779" max="11779" width="10.140625" style="164" customWidth="1"/>
    <col min="11780" max="11780" width="10.5703125" style="164" customWidth="1"/>
    <col min="11781" max="11781" width="10.85546875" style="164" customWidth="1"/>
    <col min="11782" max="11782" width="1.42578125" style="164" customWidth="1"/>
    <col min="11783" max="12032" width="9.140625" style="164"/>
    <col min="12033" max="12033" width="59.28515625" style="164" customWidth="1"/>
    <col min="12034" max="12034" width="25.140625" style="164" customWidth="1"/>
    <col min="12035" max="12035" width="10.140625" style="164" customWidth="1"/>
    <col min="12036" max="12036" width="10.5703125" style="164" customWidth="1"/>
    <col min="12037" max="12037" width="10.85546875" style="164" customWidth="1"/>
    <col min="12038" max="12038" width="1.42578125" style="164" customWidth="1"/>
    <col min="12039" max="12288" width="9.140625" style="164"/>
    <col min="12289" max="12289" width="59.28515625" style="164" customWidth="1"/>
    <col min="12290" max="12290" width="25.140625" style="164" customWidth="1"/>
    <col min="12291" max="12291" width="10.140625" style="164" customWidth="1"/>
    <col min="12292" max="12292" width="10.5703125" style="164" customWidth="1"/>
    <col min="12293" max="12293" width="10.85546875" style="164" customWidth="1"/>
    <col min="12294" max="12294" width="1.42578125" style="164" customWidth="1"/>
    <col min="12295" max="12544" width="9.140625" style="164"/>
    <col min="12545" max="12545" width="59.28515625" style="164" customWidth="1"/>
    <col min="12546" max="12546" width="25.140625" style="164" customWidth="1"/>
    <col min="12547" max="12547" width="10.140625" style="164" customWidth="1"/>
    <col min="12548" max="12548" width="10.5703125" style="164" customWidth="1"/>
    <col min="12549" max="12549" width="10.85546875" style="164" customWidth="1"/>
    <col min="12550" max="12550" width="1.42578125" style="164" customWidth="1"/>
    <col min="12551" max="12800" width="9.140625" style="164"/>
    <col min="12801" max="12801" width="59.28515625" style="164" customWidth="1"/>
    <col min="12802" max="12802" width="25.140625" style="164" customWidth="1"/>
    <col min="12803" max="12803" width="10.140625" style="164" customWidth="1"/>
    <col min="12804" max="12804" width="10.5703125" style="164" customWidth="1"/>
    <col min="12805" max="12805" width="10.85546875" style="164" customWidth="1"/>
    <col min="12806" max="12806" width="1.42578125" style="164" customWidth="1"/>
    <col min="12807" max="13056" width="9.140625" style="164"/>
    <col min="13057" max="13057" width="59.28515625" style="164" customWidth="1"/>
    <col min="13058" max="13058" width="25.140625" style="164" customWidth="1"/>
    <col min="13059" max="13059" width="10.140625" style="164" customWidth="1"/>
    <col min="13060" max="13060" width="10.5703125" style="164" customWidth="1"/>
    <col min="13061" max="13061" width="10.85546875" style="164" customWidth="1"/>
    <col min="13062" max="13062" width="1.42578125" style="164" customWidth="1"/>
    <col min="13063" max="13312" width="9.140625" style="164"/>
    <col min="13313" max="13313" width="59.28515625" style="164" customWidth="1"/>
    <col min="13314" max="13314" width="25.140625" style="164" customWidth="1"/>
    <col min="13315" max="13315" width="10.140625" style="164" customWidth="1"/>
    <col min="13316" max="13316" width="10.5703125" style="164" customWidth="1"/>
    <col min="13317" max="13317" width="10.85546875" style="164" customWidth="1"/>
    <col min="13318" max="13318" width="1.42578125" style="164" customWidth="1"/>
    <col min="13319" max="13568" width="9.140625" style="164"/>
    <col min="13569" max="13569" width="59.28515625" style="164" customWidth="1"/>
    <col min="13570" max="13570" width="25.140625" style="164" customWidth="1"/>
    <col min="13571" max="13571" width="10.140625" style="164" customWidth="1"/>
    <col min="13572" max="13572" width="10.5703125" style="164" customWidth="1"/>
    <col min="13573" max="13573" width="10.85546875" style="164" customWidth="1"/>
    <col min="13574" max="13574" width="1.42578125" style="164" customWidth="1"/>
    <col min="13575" max="13824" width="9.140625" style="164"/>
    <col min="13825" max="13825" width="59.28515625" style="164" customWidth="1"/>
    <col min="13826" max="13826" width="25.140625" style="164" customWidth="1"/>
    <col min="13827" max="13827" width="10.140625" style="164" customWidth="1"/>
    <col min="13828" max="13828" width="10.5703125" style="164" customWidth="1"/>
    <col min="13829" max="13829" width="10.85546875" style="164" customWidth="1"/>
    <col min="13830" max="13830" width="1.42578125" style="164" customWidth="1"/>
    <col min="13831" max="14080" width="9.140625" style="164"/>
    <col min="14081" max="14081" width="59.28515625" style="164" customWidth="1"/>
    <col min="14082" max="14082" width="25.140625" style="164" customWidth="1"/>
    <col min="14083" max="14083" width="10.140625" style="164" customWidth="1"/>
    <col min="14084" max="14084" width="10.5703125" style="164" customWidth="1"/>
    <col min="14085" max="14085" width="10.85546875" style="164" customWidth="1"/>
    <col min="14086" max="14086" width="1.42578125" style="164" customWidth="1"/>
    <col min="14087" max="14336" width="9.140625" style="164"/>
    <col min="14337" max="14337" width="59.28515625" style="164" customWidth="1"/>
    <col min="14338" max="14338" width="25.140625" style="164" customWidth="1"/>
    <col min="14339" max="14339" width="10.140625" style="164" customWidth="1"/>
    <col min="14340" max="14340" width="10.5703125" style="164" customWidth="1"/>
    <col min="14341" max="14341" width="10.85546875" style="164" customWidth="1"/>
    <col min="14342" max="14342" width="1.42578125" style="164" customWidth="1"/>
    <col min="14343" max="14592" width="9.140625" style="164"/>
    <col min="14593" max="14593" width="59.28515625" style="164" customWidth="1"/>
    <col min="14594" max="14594" width="25.140625" style="164" customWidth="1"/>
    <col min="14595" max="14595" width="10.140625" style="164" customWidth="1"/>
    <col min="14596" max="14596" width="10.5703125" style="164" customWidth="1"/>
    <col min="14597" max="14597" width="10.85546875" style="164" customWidth="1"/>
    <col min="14598" max="14598" width="1.42578125" style="164" customWidth="1"/>
    <col min="14599" max="14848" width="9.140625" style="164"/>
    <col min="14849" max="14849" width="59.28515625" style="164" customWidth="1"/>
    <col min="14850" max="14850" width="25.140625" style="164" customWidth="1"/>
    <col min="14851" max="14851" width="10.140625" style="164" customWidth="1"/>
    <col min="14852" max="14852" width="10.5703125" style="164" customWidth="1"/>
    <col min="14853" max="14853" width="10.85546875" style="164" customWidth="1"/>
    <col min="14854" max="14854" width="1.42578125" style="164" customWidth="1"/>
    <col min="14855" max="15104" width="9.140625" style="164"/>
    <col min="15105" max="15105" width="59.28515625" style="164" customWidth="1"/>
    <col min="15106" max="15106" width="25.140625" style="164" customWidth="1"/>
    <col min="15107" max="15107" width="10.140625" style="164" customWidth="1"/>
    <col min="15108" max="15108" width="10.5703125" style="164" customWidth="1"/>
    <col min="15109" max="15109" width="10.85546875" style="164" customWidth="1"/>
    <col min="15110" max="15110" width="1.42578125" style="164" customWidth="1"/>
    <col min="15111" max="15360" width="9.140625" style="164"/>
    <col min="15361" max="15361" width="59.28515625" style="164" customWidth="1"/>
    <col min="15362" max="15362" width="25.140625" style="164" customWidth="1"/>
    <col min="15363" max="15363" width="10.140625" style="164" customWidth="1"/>
    <col min="15364" max="15364" width="10.5703125" style="164" customWidth="1"/>
    <col min="15365" max="15365" width="10.85546875" style="164" customWidth="1"/>
    <col min="15366" max="15366" width="1.42578125" style="164" customWidth="1"/>
    <col min="15367" max="15616" width="9.140625" style="164"/>
    <col min="15617" max="15617" width="59.28515625" style="164" customWidth="1"/>
    <col min="15618" max="15618" width="25.140625" style="164" customWidth="1"/>
    <col min="15619" max="15619" width="10.140625" style="164" customWidth="1"/>
    <col min="15620" max="15620" width="10.5703125" style="164" customWidth="1"/>
    <col min="15621" max="15621" width="10.85546875" style="164" customWidth="1"/>
    <col min="15622" max="15622" width="1.42578125" style="164" customWidth="1"/>
    <col min="15623" max="15872" width="9.140625" style="164"/>
    <col min="15873" max="15873" width="59.28515625" style="164" customWidth="1"/>
    <col min="15874" max="15874" width="25.140625" style="164" customWidth="1"/>
    <col min="15875" max="15875" width="10.140625" style="164" customWidth="1"/>
    <col min="15876" max="15876" width="10.5703125" style="164" customWidth="1"/>
    <col min="15877" max="15877" width="10.85546875" style="164" customWidth="1"/>
    <col min="15878" max="15878" width="1.42578125" style="164" customWidth="1"/>
    <col min="15879" max="16128" width="9.140625" style="164"/>
    <col min="16129" max="16129" width="59.28515625" style="164" customWidth="1"/>
    <col min="16130" max="16130" width="25.140625" style="164" customWidth="1"/>
    <col min="16131" max="16131" width="10.140625" style="164" customWidth="1"/>
    <col min="16132" max="16132" width="10.5703125" style="164" customWidth="1"/>
    <col min="16133" max="16133" width="10.85546875" style="164" customWidth="1"/>
    <col min="16134" max="16134" width="1.42578125" style="164" customWidth="1"/>
    <col min="16135" max="16384" width="9.140625" style="164"/>
  </cols>
  <sheetData>
    <row r="5" spans="1:5" x14ac:dyDescent="0.2">
      <c r="A5" s="161"/>
      <c r="B5" s="162"/>
      <c r="C5" s="163"/>
      <c r="D5" s="161"/>
      <c r="E5" s="161"/>
    </row>
    <row r="6" spans="1:5" x14ac:dyDescent="0.2">
      <c r="A6" s="161"/>
      <c r="B6" s="165"/>
      <c r="C6" s="165"/>
      <c r="D6" s="165"/>
      <c r="E6" s="165"/>
    </row>
    <row r="7" spans="1:5" x14ac:dyDescent="0.2">
      <c r="A7" s="161"/>
      <c r="B7" s="165"/>
      <c r="C7" s="165"/>
      <c r="D7" s="165"/>
      <c r="E7" s="165"/>
    </row>
    <row r="8" spans="1:5" x14ac:dyDescent="0.2">
      <c r="A8" s="161"/>
      <c r="B8" s="165"/>
      <c r="C8" s="165"/>
      <c r="D8" s="165"/>
      <c r="E8" s="165"/>
    </row>
    <row r="9" spans="1:5" x14ac:dyDescent="0.2">
      <c r="A9" s="161"/>
      <c r="B9" s="161"/>
      <c r="C9" s="161"/>
      <c r="D9" s="161"/>
      <c r="E9" s="165"/>
    </row>
    <row r="10" spans="1:5" ht="21.6" customHeight="1" x14ac:dyDescent="0.2">
      <c r="A10" s="161"/>
      <c r="B10" s="161"/>
      <c r="C10" s="161"/>
      <c r="D10" s="161"/>
      <c r="E10" s="165"/>
    </row>
    <row r="11" spans="1:5" ht="46.5" customHeight="1" x14ac:dyDescent="0.2">
      <c r="A11" s="226" t="s">
        <v>790</v>
      </c>
      <c r="B11" s="226"/>
      <c r="C11" s="226"/>
      <c r="D11" s="226"/>
      <c r="E11" s="226"/>
    </row>
    <row r="12" spans="1:5" x14ac:dyDescent="0.2">
      <c r="A12" s="166"/>
      <c r="B12" s="166"/>
      <c r="C12" s="166"/>
      <c r="D12" s="161"/>
      <c r="E12" s="161"/>
    </row>
    <row r="13" spans="1:5" x14ac:dyDescent="0.2">
      <c r="A13" s="161"/>
      <c r="B13" s="161"/>
      <c r="C13" s="161"/>
      <c r="E13" s="167"/>
    </row>
    <row r="14" spans="1:5" ht="32.25" customHeight="1" x14ac:dyDescent="0.2">
      <c r="A14" s="168" t="s">
        <v>746</v>
      </c>
      <c r="B14" s="168" t="s">
        <v>120</v>
      </c>
      <c r="C14" s="168" t="s">
        <v>121</v>
      </c>
      <c r="D14" s="169" t="s">
        <v>122</v>
      </c>
      <c r="E14" s="170" t="s">
        <v>0</v>
      </c>
    </row>
    <row r="15" spans="1:5" ht="28.5" x14ac:dyDescent="0.2">
      <c r="A15" s="171" t="s">
        <v>758</v>
      </c>
      <c r="B15" s="172" t="s">
        <v>759</v>
      </c>
      <c r="C15" s="173">
        <f>C16+C21+C26</f>
        <v>51055.048310000042</v>
      </c>
      <c r="D15" s="174">
        <v>16040.7</v>
      </c>
      <c r="E15" s="173">
        <f>D15*100/C15</f>
        <v>31.418440547941159</v>
      </c>
    </row>
    <row r="16" spans="1:5" ht="28.5" x14ac:dyDescent="0.2">
      <c r="A16" s="171" t="s">
        <v>760</v>
      </c>
      <c r="B16" s="172" t="s">
        <v>761</v>
      </c>
      <c r="C16" s="173">
        <f>C17-C19</f>
        <v>22064.36851</v>
      </c>
      <c r="D16" s="173">
        <f>D17-D19</f>
        <v>0</v>
      </c>
      <c r="E16" s="175">
        <f>D16*100/C16</f>
        <v>0</v>
      </c>
    </row>
    <row r="17" spans="1:5" ht="30" x14ac:dyDescent="0.2">
      <c r="A17" s="176" t="s">
        <v>762</v>
      </c>
      <c r="B17" s="177" t="s">
        <v>763</v>
      </c>
      <c r="C17" s="178">
        <f>C18</f>
        <v>22064.36851</v>
      </c>
      <c r="D17" s="178">
        <f>D18</f>
        <v>0</v>
      </c>
      <c r="E17" s="179">
        <f>D17*100/C17</f>
        <v>0</v>
      </c>
    </row>
    <row r="18" spans="1:5" ht="45" customHeight="1" x14ac:dyDescent="0.2">
      <c r="A18" s="180" t="s">
        <v>764</v>
      </c>
      <c r="B18" s="177" t="s">
        <v>765</v>
      </c>
      <c r="C18" s="178">
        <v>22064.36851</v>
      </c>
      <c r="D18" s="178">
        <v>0</v>
      </c>
      <c r="E18" s="179">
        <f>D18*100/C18</f>
        <v>0</v>
      </c>
    </row>
    <row r="19" spans="1:5" ht="30" x14ac:dyDescent="0.2">
      <c r="A19" s="176" t="s">
        <v>766</v>
      </c>
      <c r="B19" s="177" t="s">
        <v>767</v>
      </c>
      <c r="C19" s="178">
        <f>C20</f>
        <v>0</v>
      </c>
      <c r="D19" s="178">
        <f>D20</f>
        <v>0</v>
      </c>
      <c r="E19" s="179">
        <v>0</v>
      </c>
    </row>
    <row r="20" spans="1:5" ht="30" x14ac:dyDescent="0.2">
      <c r="A20" s="180" t="s">
        <v>768</v>
      </c>
      <c r="B20" s="177" t="s">
        <v>769</v>
      </c>
      <c r="C20" s="178">
        <v>0</v>
      </c>
      <c r="D20" s="178">
        <v>0</v>
      </c>
      <c r="E20" s="179">
        <v>0</v>
      </c>
    </row>
    <row r="21" spans="1:5" ht="34.5" customHeight="1" x14ac:dyDescent="0.2">
      <c r="A21" s="171" t="s">
        <v>770</v>
      </c>
      <c r="B21" s="172" t="s">
        <v>771</v>
      </c>
      <c r="C21" s="173">
        <f>C22+C24</f>
        <v>0</v>
      </c>
      <c r="D21" s="173">
        <f>D22+D24</f>
        <v>0</v>
      </c>
      <c r="E21" s="175">
        <v>0</v>
      </c>
    </row>
    <row r="22" spans="1:5" ht="45" x14ac:dyDescent="0.2">
      <c r="A22" s="180" t="s">
        <v>772</v>
      </c>
      <c r="B22" s="177" t="s">
        <v>773</v>
      </c>
      <c r="C22" s="178">
        <f>C23</f>
        <v>0</v>
      </c>
      <c r="D22" s="178">
        <f>D23</f>
        <v>0</v>
      </c>
      <c r="E22" s="179">
        <v>0</v>
      </c>
    </row>
    <row r="23" spans="1:5" ht="45" x14ac:dyDescent="0.2">
      <c r="A23" s="180" t="s">
        <v>774</v>
      </c>
      <c r="B23" s="177" t="s">
        <v>775</v>
      </c>
      <c r="C23" s="178">
        <v>0</v>
      </c>
      <c r="D23" s="178">
        <v>0</v>
      </c>
      <c r="E23" s="179">
        <v>0</v>
      </c>
    </row>
    <row r="24" spans="1:5" ht="45" x14ac:dyDescent="0.2">
      <c r="A24" s="180" t="s">
        <v>776</v>
      </c>
      <c r="B24" s="177" t="s">
        <v>777</v>
      </c>
      <c r="C24" s="181">
        <f>C25</f>
        <v>0</v>
      </c>
      <c r="D24" s="181">
        <f>D25</f>
        <v>0</v>
      </c>
      <c r="E24" s="179">
        <v>0</v>
      </c>
    </row>
    <row r="25" spans="1:5" ht="45" x14ac:dyDescent="0.2">
      <c r="A25" s="180" t="s">
        <v>778</v>
      </c>
      <c r="B25" s="177" t="s">
        <v>779</v>
      </c>
      <c r="C25" s="181">
        <v>0</v>
      </c>
      <c r="D25" s="181">
        <v>0</v>
      </c>
      <c r="E25" s="179">
        <v>0</v>
      </c>
    </row>
    <row r="26" spans="1:5" ht="28.5" x14ac:dyDescent="0.2">
      <c r="A26" s="171" t="s">
        <v>780</v>
      </c>
      <c r="B26" s="172" t="s">
        <v>781</v>
      </c>
      <c r="C26" s="182">
        <f>C27+C29</f>
        <v>28990.679800000042</v>
      </c>
      <c r="D26" s="182">
        <f>D27+D29</f>
        <v>16040.708460000111</v>
      </c>
      <c r="E26" s="175">
        <v>0</v>
      </c>
    </row>
    <row r="27" spans="1:5" ht="20.100000000000001" customHeight="1" x14ac:dyDescent="0.2">
      <c r="A27" s="180" t="s">
        <v>782</v>
      </c>
      <c r="B27" s="177" t="s">
        <v>783</v>
      </c>
      <c r="C27" s="181">
        <f>C28</f>
        <v>-2279212.0962</v>
      </c>
      <c r="D27" s="181">
        <f>D28</f>
        <v>-1124264.68438</v>
      </c>
      <c r="E27" s="179">
        <v>0</v>
      </c>
    </row>
    <row r="28" spans="1:5" ht="20.100000000000001" customHeight="1" x14ac:dyDescent="0.2">
      <c r="A28" s="180" t="s">
        <v>784</v>
      </c>
      <c r="B28" s="177" t="s">
        <v>785</v>
      </c>
      <c r="C28" s="178">
        <v>-2279212.0962</v>
      </c>
      <c r="D28" s="178">
        <v>-1124264.68438</v>
      </c>
      <c r="E28" s="179">
        <v>0</v>
      </c>
    </row>
    <row r="29" spans="1:5" ht="20.100000000000001" customHeight="1" x14ac:dyDescent="0.2">
      <c r="A29" s="180" t="s">
        <v>786</v>
      </c>
      <c r="B29" s="177" t="s">
        <v>787</v>
      </c>
      <c r="C29" s="178">
        <f>C30</f>
        <v>2308202.7760000001</v>
      </c>
      <c r="D29" s="178">
        <f>D30</f>
        <v>1140305.3928400001</v>
      </c>
      <c r="E29" s="179">
        <v>0</v>
      </c>
    </row>
    <row r="30" spans="1:5" ht="20.100000000000001" customHeight="1" x14ac:dyDescent="0.2">
      <c r="A30" s="180" t="s">
        <v>788</v>
      </c>
      <c r="B30" s="177" t="s">
        <v>789</v>
      </c>
      <c r="C30" s="178">
        <v>2308202.7760000001</v>
      </c>
      <c r="D30" s="178">
        <v>1140305.3928400001</v>
      </c>
      <c r="E30" s="179">
        <v>0</v>
      </c>
    </row>
    <row r="31" spans="1:5" x14ac:dyDescent="0.2">
      <c r="A31" s="161"/>
      <c r="B31" s="161"/>
      <c r="C31" s="161"/>
      <c r="D31" s="161"/>
      <c r="E31" s="161"/>
    </row>
    <row r="32" spans="1:5" x14ac:dyDescent="0.2">
      <c r="A32" s="161"/>
      <c r="B32" s="161"/>
      <c r="C32" s="161"/>
      <c r="D32" s="161"/>
      <c r="E32" s="161"/>
    </row>
    <row r="33" spans="1:5" x14ac:dyDescent="0.2">
      <c r="A33" s="161"/>
      <c r="B33" s="161"/>
      <c r="C33" s="161"/>
      <c r="D33" s="161"/>
      <c r="E33" s="161"/>
    </row>
    <row r="34" spans="1:5" s="184" customFormat="1" ht="16.5" x14ac:dyDescent="0.25">
      <c r="A34" s="183" t="s">
        <v>695</v>
      </c>
      <c r="B34" s="183"/>
      <c r="C34" s="183"/>
      <c r="D34" s="227" t="s">
        <v>696</v>
      </c>
      <c r="E34" s="227"/>
    </row>
  </sheetData>
  <mergeCells count="2">
    <mergeCell ref="A11:E11"/>
    <mergeCell ref="D34:E34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"/>
  <sheetViews>
    <sheetView tabSelected="1" view="pageBreakPreview" zoomScaleSheetLayoutView="100" workbookViewId="0">
      <selection activeCell="H15" sqref="H15"/>
    </sheetView>
  </sheetViews>
  <sheetFormatPr defaultColWidth="9.140625" defaultRowHeight="15" x14ac:dyDescent="0.25"/>
  <cols>
    <col min="1" max="1" width="82.28515625" style="133" customWidth="1"/>
    <col min="2" max="2" width="16.5703125" style="133" customWidth="1"/>
    <col min="3" max="3" width="16" style="133" customWidth="1"/>
    <col min="4" max="16384" width="9.140625" style="133"/>
  </cols>
  <sheetData>
    <row r="1" spans="1:3" x14ac:dyDescent="0.25">
      <c r="A1" s="132"/>
      <c r="B1" s="105"/>
      <c r="C1" s="106"/>
    </row>
    <row r="2" spans="1:3" x14ac:dyDescent="0.25">
      <c r="A2" s="132"/>
      <c r="B2" s="105"/>
      <c r="C2" s="106"/>
    </row>
    <row r="3" spans="1:3" ht="33" customHeight="1" x14ac:dyDescent="0.25">
      <c r="A3" s="132"/>
      <c r="B3" s="218"/>
      <c r="C3" s="218"/>
    </row>
    <row r="4" spans="1:3" ht="18" customHeight="1" x14ac:dyDescent="0.25">
      <c r="A4" s="132"/>
      <c r="B4" s="105"/>
      <c r="C4" s="106"/>
    </row>
    <row r="5" spans="1:3" x14ac:dyDescent="0.25">
      <c r="A5" s="132"/>
      <c r="B5" s="134"/>
    </row>
    <row r="6" spans="1:3" x14ac:dyDescent="0.25">
      <c r="A6" s="132"/>
      <c r="B6" s="134"/>
    </row>
    <row r="7" spans="1:3" x14ac:dyDescent="0.25">
      <c r="A7" s="132"/>
      <c r="B7" s="135"/>
    </row>
    <row r="8" spans="1:3" ht="40.5" customHeight="1" x14ac:dyDescent="0.25">
      <c r="A8" s="230" t="s">
        <v>752</v>
      </c>
      <c r="B8" s="230"/>
      <c r="C8" s="230"/>
    </row>
    <row r="9" spans="1:3" ht="16.5" x14ac:dyDescent="0.25">
      <c r="A9" s="136"/>
      <c r="B9" s="137"/>
    </row>
    <row r="10" spans="1:3" ht="15.75" x14ac:dyDescent="0.25">
      <c r="A10" s="138"/>
      <c r="B10" s="139"/>
    </row>
    <row r="11" spans="1:3" ht="16.5" x14ac:dyDescent="0.25">
      <c r="A11" s="140" t="s">
        <v>746</v>
      </c>
      <c r="B11" s="231" t="s">
        <v>747</v>
      </c>
      <c r="C11" s="231"/>
    </row>
    <row r="12" spans="1:3" ht="21.75" customHeight="1" x14ac:dyDescent="0.25">
      <c r="A12" s="141" t="s">
        <v>748</v>
      </c>
      <c r="B12" s="228">
        <v>300</v>
      </c>
      <c r="C12" s="228"/>
    </row>
    <row r="13" spans="1:3" ht="39" customHeight="1" x14ac:dyDescent="0.25">
      <c r="A13" s="141" t="s">
        <v>753</v>
      </c>
      <c r="B13" s="228">
        <v>0</v>
      </c>
      <c r="C13" s="228"/>
    </row>
    <row r="14" spans="1:3" ht="29.25" customHeight="1" x14ac:dyDescent="0.25">
      <c r="A14" s="141" t="s">
        <v>755</v>
      </c>
      <c r="B14" s="228">
        <v>0</v>
      </c>
      <c r="C14" s="228"/>
    </row>
    <row r="15" spans="1:3" ht="35.1" customHeight="1" x14ac:dyDescent="0.25">
      <c r="A15" s="141" t="s">
        <v>754</v>
      </c>
      <c r="B15" s="228">
        <v>300</v>
      </c>
      <c r="C15" s="228"/>
    </row>
    <row r="16" spans="1:3" ht="18.75" x14ac:dyDescent="0.3">
      <c r="A16" s="142"/>
      <c r="B16" s="143"/>
      <c r="C16" s="144"/>
    </row>
    <row r="17" spans="1:4" ht="18.75" x14ac:dyDescent="0.3">
      <c r="A17" s="142"/>
      <c r="B17" s="143"/>
      <c r="C17" s="144"/>
    </row>
    <row r="18" spans="1:4" ht="18.75" x14ac:dyDescent="0.3">
      <c r="A18" s="144"/>
      <c r="B18" s="144"/>
      <c r="C18" s="144"/>
    </row>
    <row r="19" spans="1:4" s="1" customFormat="1" ht="18.75" x14ac:dyDescent="0.3">
      <c r="A19" s="145" t="s">
        <v>695</v>
      </c>
      <c r="B19" s="229" t="s">
        <v>696</v>
      </c>
      <c r="C19" s="229"/>
      <c r="D19" s="146"/>
    </row>
  </sheetData>
  <mergeCells count="8">
    <mergeCell ref="B15:C15"/>
    <mergeCell ref="B19:C19"/>
    <mergeCell ref="B3:C3"/>
    <mergeCell ref="A8:C8"/>
    <mergeCell ref="B11:C11"/>
    <mergeCell ref="B12:C12"/>
    <mergeCell ref="B13:C13"/>
    <mergeCell ref="B14:C14"/>
  </mergeCells>
  <pageMargins left="1.1811023622047245" right="0.39370078740157483" top="0.78740157480314965" bottom="0.78740157480314965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прил1</vt:lpstr>
      <vt:lpstr>прил2</vt:lpstr>
      <vt:lpstr>прил 3</vt:lpstr>
      <vt:lpstr>прил4</vt:lpstr>
      <vt:lpstr>прил5</vt:lpstr>
      <vt:lpstr>прил 6 </vt:lpstr>
      <vt:lpstr>прил 7</vt:lpstr>
      <vt:lpstr>прил 8</vt:lpstr>
      <vt:lpstr>'прил 3'!Заголовки_для_печати</vt:lpstr>
      <vt:lpstr>прил1!Заголовки_для_печати</vt:lpstr>
      <vt:lpstr>прил2!Заголовки_для_печати</vt:lpstr>
      <vt:lpstr>прил4!Заголовки_для_печати</vt:lpstr>
      <vt:lpstr>'прил 3'!Область_печати</vt:lpstr>
      <vt:lpstr>'прил 6 '!Область_печати</vt:lpstr>
      <vt:lpstr>'прил 8'!Область_печати</vt:lpstr>
      <vt:lpstr>прил1!Область_печати</vt:lpstr>
      <vt:lpstr>прил2!Область_печати</vt:lpstr>
      <vt:lpstr>прил4!Область_печати</vt:lpstr>
      <vt:lpstr>прил5!Область_печати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Татьяна Олеговна</dc:creator>
  <cp:lastModifiedBy>15k158</cp:lastModifiedBy>
  <cp:lastPrinted>2025-07-21T09:05:47Z</cp:lastPrinted>
  <dcterms:created xsi:type="dcterms:W3CDTF">2019-04-05T08:20:40Z</dcterms:created>
  <dcterms:modified xsi:type="dcterms:W3CDTF">2025-07-22T05:07:10Z</dcterms:modified>
</cp:coreProperties>
</file>