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0" yWindow="105" windowWidth="18330" windowHeight="11145" activeTab="0"/>
  </bookViews>
  <sheets>
    <sheet name="01.10.23 " sheetId="1" r:id="rId1"/>
  </sheets>
  <definedNames>
    <definedName name="Z_04A1E0A9_8D40_41DB_9796_B3D4B86127A3_.wvu.Cols" localSheetId="0" hidden="1">'01.10.23 '!#REF!</definedName>
    <definedName name="Z_04A1E0A9_8D40_41DB_9796_B3D4B86127A3_.wvu.PrintArea" localSheetId="0" hidden="1">'01.10.23 '!#REF!</definedName>
    <definedName name="Z_13FFD2C5_A960_4057_A286_CCC0DF349C41_.wvu.Cols" localSheetId="0" hidden="1">'01.10.23 '!#REF!</definedName>
    <definedName name="Z_13FFD2C5_A960_4057_A286_CCC0DF349C41_.wvu.PrintArea" localSheetId="0" hidden="1">'01.10.23 '!#REF!</definedName>
    <definedName name="_xlnm.Print_Titles" localSheetId="0">'01.10.23 '!$5:$6</definedName>
    <definedName name="_xlnm.Print_Area" localSheetId="0">'01.10.23 '!$A$1:$O$22</definedName>
  </definedNames>
  <calcPr fullCalcOnLoad="1"/>
</workbook>
</file>

<file path=xl/sharedStrings.xml><?xml version="1.0" encoding="utf-8"?>
<sst xmlns="http://schemas.openxmlformats.org/spreadsheetml/2006/main" count="49" uniqueCount="41">
  <si>
    <t>ФБ</t>
  </si>
  <si>
    <t>ОБ</t>
  </si>
  <si>
    <t>МБ</t>
  </si>
  <si>
    <t>ОТЧЕТ ОБ ИСПОЛНЕНИИ МУНИЦИПАЛЬНЫХ ПРОГРАММ</t>
  </si>
  <si>
    <t>№ п/п</t>
  </si>
  <si>
    <t>Наименование Программы</t>
  </si>
  <si>
    <t>Ответственный исполнитель, Соисполнители</t>
  </si>
  <si>
    <t>% исполнения</t>
  </si>
  <si>
    <t>тыс. руб.</t>
  </si>
  <si>
    <t>всего</t>
  </si>
  <si>
    <t>Администрация Тайшетского района</t>
  </si>
  <si>
    <t>БП</t>
  </si>
  <si>
    <t>Комитет по управлению муниципальным имуществом, строительству, архитектуре и жилищно-коммунальному хозяйству администрации Тайшетского района</t>
  </si>
  <si>
    <t>Управление культуры, спорта и молодёжной политики администрации Тайшетского района</t>
  </si>
  <si>
    <t>Финансовое управление администрации Тайшетского района</t>
  </si>
  <si>
    <t>Муниципальная программа муниципального образования "Тайшетский район" "Безопасность" на 2020-2025 годы</t>
  </si>
  <si>
    <t>Муниципальная программа муниципального образования "Тайшетский район" "Охрана труда" на 2020-2025 годы</t>
  </si>
  <si>
    <t>Муниципальная программа муниципального образования "Тайшетский район" "Градостроительная политика на территории Тайшетского района" на 2020-2025 годы</t>
  </si>
  <si>
    <t>Муниципальная программа муниципального образования "Тайшетский район" "Молодым семьям - доступное жильё" на 2020-2025 годы</t>
  </si>
  <si>
    <t>Муниципальная программа муниципального образования "Тайшетский район" "Охрана окружающей среды и обеспечение экологической безопасности в Тайшетском районе" на 2018-2023 годы</t>
  </si>
  <si>
    <t>Муниципальная программа муниципального образования "Тайшетский район" "Развитие сельского хозяйства и регулирования рынков сельскохозяйственной продукции, сырья и продовольствия" на 2020-2025 годы</t>
  </si>
  <si>
    <t>Муниципальная программа муниципального образования "Тайшетский район" "Управление муниципальными финансами в муниципальном образовании "Тайшетский район" на 2020-2025 годы</t>
  </si>
  <si>
    <t>Муниципальная программа муниципального образования "Тайшетский район" "Развитие экономического потенциала на территории Тайшетского района" на 2020-2025 годы</t>
  </si>
  <si>
    <t>Муниципальная программа муниципального образования "Тайшетский район" "Развитие образования " на 2020-2025 годы</t>
  </si>
  <si>
    <t>Муниципальная программа муниципального образования "Тайшетский район" "Развитие культуры, спорта и молодежной политики на территории Тайшетского района" на 2020-2025 годы</t>
  </si>
  <si>
    <t>Муниципальная программа муниципального образования "Тайшетский район" "Социальная поддержка отдельных категорий населения муниципального образования "Тайшетский район" на 2020-2025 годы</t>
  </si>
  <si>
    <t>Муниципальная программа муниципального образования "Тайшетский район" "Муниципальное управление" на 2020-2025 годы</t>
  </si>
  <si>
    <t>Муниципальная программа муниципального образования "Тайшетский район" "Повышение эффективности управления муниципальным имуществом муниципального образования "Тайшетский район" на 2020-2025 годы</t>
  </si>
  <si>
    <t>Муниципальная программа муниципального образования "Тайшетский район" "Развитие дорожного хозяйства" на 2020-2025 годы</t>
  </si>
  <si>
    <t>Муниципальная программа муниципального образования "Тайшетский район" "Обеспечение общественной безопасности, профилактика правонарушений и социального сиротства на территории Тайшетского района" на 2020-2025 годы</t>
  </si>
  <si>
    <t>Комитет по управлению муниципальным имуществом, строительству, архитектуре и жилищно-коммунальному хозяйству администрации Тайшетского района; Управление образования администрации Тайшетского района</t>
  </si>
  <si>
    <t>Администрация Тайшетского района (Управление экономики и промышленной политики администрации Тайшетского района), Отдел по предоставлению гражданам субсидий на оплату жилья и коммунальных услуг администрации Тайшетского района, Управление делами администрции Тайшетского района, Управление образования администрации Тайшетского раойна</t>
  </si>
  <si>
    <t>Управление образования администрации Тайшетского района,  Комитет по управлению муниципальным имуществом, строительству, архитектуре и жилищно-коммунальному хозяйству администрации Тайшетского района</t>
  </si>
  <si>
    <t>Комитет по управлению муниципальным имуществом, строительству, архитектуре и жилищно-коммунальному хозяйству администрации Тайшетского района;
Управление образования администрации Тайшетского района</t>
  </si>
  <si>
    <t>Управление делами администрации Тайшетского района; Управление образования администрации Тайшетского раойна; Управление культуры, спорта и молодёжной политики администрации Тайшетского района; Комиссия по делам несовершеннолетних и защите их прав администрации Тайшетского района</t>
  </si>
  <si>
    <t xml:space="preserve">Служба гражданской обороны и предупреждения чрезвычайных ситуаций в муниципальном образовании "Тайшетский район"; Управление культуры, спорта и молодежной политики администрации Тайшетского района; Управление образования администрации Тайшетского района </t>
  </si>
  <si>
    <t xml:space="preserve">Администрация Тайшетского района; Управление образования администрации Тайшетского раойна; Управление культуры, спорта и молодёжной политики администрации Тайшетского района; Комитет по управлению муниципальным имуществом, строительству, архитектуре и жилищно-коммунальному хозяйству администрации Тайшетского района; Финансовое управление администрации Тайшетского района;  Отдел по предоставлению гражданам субсидий на оплату жилья и коммунальных услуг администрации Тайшетского района, </t>
  </si>
  <si>
    <t>Администрация Тайшетского района (Отдел сельского хозяйства администрации Тайшетского района), Управление образования администрации Тайшетского района</t>
  </si>
  <si>
    <t>План на 2023 год</t>
  </si>
  <si>
    <t>по состоянию на 1 октября 2023 года</t>
  </si>
  <si>
    <t>Исполнено на 01.10.2023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</si>
</sst>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_-* #,##0.0_р_._-;\-* #,##0.0_р_._-;_-* &quot;-&quot;??_р_.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_-* #,##0.0_р_._-;\-* #,##0.0_р_._-;_-* &quot;-&quot;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#,##0.000_ ;\-#,##0.000\ "/>
    <numFmt numFmtId="187" formatCode="#,##0.00_ ;\-#,##0.00\ "/>
    <numFmt numFmtId="188" formatCode="dd/mm/yyyy\ hh:mm"/>
    <numFmt numFmtId="189" formatCode="#,##0.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85" fontId="2" fillId="33" borderId="10" xfId="0" applyNumberFormat="1" applyFont="1" applyFill="1" applyBorder="1" applyAlignment="1">
      <alignment horizontal="center" vertical="center" wrapText="1"/>
    </xf>
    <xf numFmtId="185" fontId="2" fillId="0" borderId="10" xfId="0" applyNumberFormat="1" applyFont="1" applyFill="1" applyBorder="1" applyAlignment="1">
      <alignment horizontal="center" vertical="center" wrapText="1"/>
    </xf>
    <xf numFmtId="180" fontId="2" fillId="33" borderId="0" xfId="0" applyNumberFormat="1" applyFont="1" applyFill="1" applyBorder="1" applyAlignment="1">
      <alignment horizontal="center" vertical="center"/>
    </xf>
    <xf numFmtId="185" fontId="2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33" borderId="0" xfId="0" applyFont="1" applyFill="1" applyAlignment="1">
      <alignment vertical="center"/>
    </xf>
    <xf numFmtId="185" fontId="2" fillId="0" borderId="10" xfId="0" applyNumberFormat="1" applyFont="1" applyFill="1" applyBorder="1" applyAlignment="1">
      <alignment horizontal="center" vertical="center"/>
    </xf>
    <xf numFmtId="185" fontId="2" fillId="33" borderId="10" xfId="0" applyNumberFormat="1" applyFont="1" applyFill="1" applyBorder="1" applyAlignment="1">
      <alignment horizontal="center" vertical="center"/>
    </xf>
    <xf numFmtId="185" fontId="6" fillId="0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185" fontId="40" fillId="33" borderId="0" xfId="0" applyNumberFormat="1" applyFont="1" applyFill="1" applyBorder="1" applyAlignment="1">
      <alignment horizontal="center" vertical="center"/>
    </xf>
    <xf numFmtId="0" fontId="40" fillId="33" borderId="0" xfId="0" applyFont="1" applyFill="1" applyBorder="1" applyAlignment="1">
      <alignment horizontal="center" vertical="center"/>
    </xf>
    <xf numFmtId="0" fontId="40" fillId="33" borderId="0" xfId="0" applyFont="1" applyFill="1" applyAlignment="1">
      <alignment horizontal="center" vertical="center"/>
    </xf>
    <xf numFmtId="185" fontId="6" fillId="33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view="pageBreakPreview" zoomScale="82" zoomScaleNormal="85" zoomScaleSheetLayoutView="82" zoomScalePageLayoutView="0" workbookViewId="0" topLeftCell="A16">
      <selection activeCell="R8" sqref="R8"/>
    </sheetView>
  </sheetViews>
  <sheetFormatPr defaultColWidth="9.140625" defaultRowHeight="15"/>
  <cols>
    <col min="1" max="1" width="3.421875" style="2" customWidth="1"/>
    <col min="2" max="2" width="4.57421875" style="2" customWidth="1"/>
    <col min="3" max="3" width="29.57421875" style="20" customWidth="1"/>
    <col min="4" max="4" width="37.8515625" style="21" customWidth="1"/>
    <col min="5" max="8" width="11.421875" style="27" customWidth="1"/>
    <col min="9" max="9" width="11.140625" style="13" customWidth="1"/>
    <col min="10" max="10" width="11.421875" style="27" customWidth="1"/>
    <col min="11" max="12" width="11.421875" style="12" customWidth="1"/>
    <col min="13" max="13" width="9.421875" style="12" customWidth="1"/>
    <col min="14" max="14" width="11.28125" style="13" customWidth="1"/>
    <col min="15" max="15" width="12.28125" style="12" customWidth="1"/>
    <col min="16" max="17" width="9.140625" style="2" customWidth="1"/>
    <col min="18" max="18" width="21.8515625" style="2" customWidth="1"/>
    <col min="19" max="16384" width="9.140625" style="2" customWidth="1"/>
  </cols>
  <sheetData>
    <row r="1" ht="15">
      <c r="A1" s="1"/>
    </row>
    <row r="2" spans="1:12" ht="18.75">
      <c r="A2" s="1"/>
      <c r="C2" s="34" t="s">
        <v>3</v>
      </c>
      <c r="D2" s="34"/>
      <c r="E2" s="34"/>
      <c r="F2" s="34"/>
      <c r="G2" s="34"/>
      <c r="H2" s="34"/>
      <c r="I2" s="34"/>
      <c r="J2" s="34"/>
      <c r="K2" s="34"/>
      <c r="L2" s="34"/>
    </row>
    <row r="3" spans="1:12" ht="18.75">
      <c r="A3" s="1"/>
      <c r="C3" s="34" t="s">
        <v>39</v>
      </c>
      <c r="D3" s="34"/>
      <c r="E3" s="34"/>
      <c r="F3" s="34"/>
      <c r="G3" s="34"/>
      <c r="H3" s="34"/>
      <c r="I3" s="34"/>
      <c r="J3" s="34"/>
      <c r="K3" s="34"/>
      <c r="L3" s="34"/>
    </row>
    <row r="4" spans="1:15" ht="15">
      <c r="A4" s="1"/>
      <c r="N4" s="12"/>
      <c r="O4" s="12" t="s">
        <v>8</v>
      </c>
    </row>
    <row r="5" spans="1:15" ht="15">
      <c r="A5" s="1"/>
      <c r="B5" s="35" t="s">
        <v>4</v>
      </c>
      <c r="C5" s="35" t="s">
        <v>5</v>
      </c>
      <c r="D5" s="37" t="s">
        <v>6</v>
      </c>
      <c r="E5" s="39" t="s">
        <v>38</v>
      </c>
      <c r="F5" s="39"/>
      <c r="G5" s="39"/>
      <c r="H5" s="39"/>
      <c r="I5" s="39"/>
      <c r="J5" s="39" t="s">
        <v>40</v>
      </c>
      <c r="K5" s="39"/>
      <c r="L5" s="39"/>
      <c r="M5" s="39"/>
      <c r="N5" s="39"/>
      <c r="O5" s="32" t="s">
        <v>7</v>
      </c>
    </row>
    <row r="6" spans="1:15" ht="15">
      <c r="A6" s="1"/>
      <c r="B6" s="35"/>
      <c r="C6" s="36"/>
      <c r="D6" s="38"/>
      <c r="E6" s="7" t="s">
        <v>0</v>
      </c>
      <c r="F6" s="7" t="s">
        <v>1</v>
      </c>
      <c r="G6" s="7" t="s">
        <v>2</v>
      </c>
      <c r="H6" s="7" t="s">
        <v>11</v>
      </c>
      <c r="I6" s="8" t="s">
        <v>9</v>
      </c>
      <c r="J6" s="7" t="s">
        <v>0</v>
      </c>
      <c r="K6" s="7" t="s">
        <v>1</v>
      </c>
      <c r="L6" s="7" t="s">
        <v>2</v>
      </c>
      <c r="M6" s="7" t="s">
        <v>11</v>
      </c>
      <c r="N6" s="8" t="s">
        <v>9</v>
      </c>
      <c r="O6" s="33"/>
    </row>
    <row r="7" spans="1:15" ht="120">
      <c r="A7" s="1"/>
      <c r="B7" s="11">
        <v>1</v>
      </c>
      <c r="C7" s="9" t="s">
        <v>15</v>
      </c>
      <c r="D7" s="22" t="s">
        <v>35</v>
      </c>
      <c r="E7" s="17">
        <v>0</v>
      </c>
      <c r="F7" s="24">
        <v>0</v>
      </c>
      <c r="G7" s="17">
        <v>56670.5</v>
      </c>
      <c r="H7" s="17">
        <v>674.6</v>
      </c>
      <c r="I7" s="26">
        <f>E7+F7+G7+H7</f>
        <v>57345.1</v>
      </c>
      <c r="J7" s="24">
        <v>0</v>
      </c>
      <c r="K7" s="24">
        <v>0</v>
      </c>
      <c r="L7" s="24">
        <v>20640.5</v>
      </c>
      <c r="M7" s="24">
        <v>434.6</v>
      </c>
      <c r="N7" s="26">
        <f>J7+K7+L7+M7</f>
        <v>21075.1</v>
      </c>
      <c r="O7" s="14">
        <f>N7/I7%</f>
        <v>36.751352774692165</v>
      </c>
    </row>
    <row r="8" spans="1:15" ht="229.5" customHeight="1">
      <c r="A8" s="1"/>
      <c r="B8" s="11">
        <v>2</v>
      </c>
      <c r="C8" s="9" t="s">
        <v>16</v>
      </c>
      <c r="D8" s="22" t="s">
        <v>36</v>
      </c>
      <c r="E8" s="17">
        <v>0</v>
      </c>
      <c r="F8" s="24">
        <v>1114.8</v>
      </c>
      <c r="G8" s="25">
        <v>4103.2</v>
      </c>
      <c r="H8" s="17">
        <v>0</v>
      </c>
      <c r="I8" s="26">
        <f>E8+F8+G8+H8</f>
        <v>5218</v>
      </c>
      <c r="J8" s="24">
        <v>0</v>
      </c>
      <c r="K8" s="24">
        <v>732.8</v>
      </c>
      <c r="L8" s="25">
        <v>2263</v>
      </c>
      <c r="M8" s="25">
        <v>0</v>
      </c>
      <c r="N8" s="31">
        <f>J8+K8+L8+M8</f>
        <v>2995.8</v>
      </c>
      <c r="O8" s="14">
        <f aca="true" t="shared" si="0" ref="O8:O19">N8/I8%</f>
        <v>57.41280183978536</v>
      </c>
    </row>
    <row r="9" spans="1:15" ht="98.25" customHeight="1">
      <c r="A9" s="1"/>
      <c r="B9" s="11">
        <v>3</v>
      </c>
      <c r="C9" s="9" t="s">
        <v>17</v>
      </c>
      <c r="D9" s="18" t="s">
        <v>12</v>
      </c>
      <c r="E9" s="17">
        <v>0</v>
      </c>
      <c r="F9" s="24">
        <v>750.4</v>
      </c>
      <c r="G9" s="25">
        <v>3770</v>
      </c>
      <c r="H9" s="17">
        <v>0</v>
      </c>
      <c r="I9" s="26">
        <f>E9+F9+G9+H9</f>
        <v>4520.4</v>
      </c>
      <c r="J9" s="24">
        <v>0</v>
      </c>
      <c r="K9" s="24">
        <v>0</v>
      </c>
      <c r="L9" s="24">
        <v>262.7</v>
      </c>
      <c r="M9" s="24">
        <v>0</v>
      </c>
      <c r="N9" s="26">
        <f>J9+K9+L9+M9</f>
        <v>262.7</v>
      </c>
      <c r="O9" s="14">
        <f t="shared" si="0"/>
        <v>5.811432616582604</v>
      </c>
    </row>
    <row r="10" spans="1:15" s="3" customFormat="1" ht="84.75" customHeight="1">
      <c r="A10" s="4"/>
      <c r="B10" s="8">
        <v>4</v>
      </c>
      <c r="C10" s="9" t="s">
        <v>18</v>
      </c>
      <c r="D10" s="18" t="s">
        <v>13</v>
      </c>
      <c r="E10" s="14">
        <v>1733.7</v>
      </c>
      <c r="F10" s="24">
        <v>5637.7</v>
      </c>
      <c r="G10" s="25">
        <v>3425.9</v>
      </c>
      <c r="H10" s="14">
        <v>0</v>
      </c>
      <c r="I10" s="26">
        <f aca="true" t="shared" si="1" ref="I10:I21">E10+F10+G10+H10</f>
        <v>10797.3</v>
      </c>
      <c r="J10" s="14">
        <v>1733.7</v>
      </c>
      <c r="K10" s="24">
        <v>5637.7</v>
      </c>
      <c r="L10" s="24">
        <v>3421.3</v>
      </c>
      <c r="M10" s="15">
        <v>0</v>
      </c>
      <c r="N10" s="26">
        <f aca="true" t="shared" si="2" ref="N10:N21">J10+K10+L10+M10</f>
        <v>10792.7</v>
      </c>
      <c r="O10" s="14">
        <f t="shared" si="0"/>
        <v>99.95739675659657</v>
      </c>
    </row>
    <row r="11" spans="1:15" s="3" customFormat="1" ht="111.75" customHeight="1">
      <c r="A11" s="4"/>
      <c r="B11" s="8">
        <v>5</v>
      </c>
      <c r="C11" s="9" t="s">
        <v>19</v>
      </c>
      <c r="D11" s="18" t="s">
        <v>33</v>
      </c>
      <c r="E11" s="14">
        <v>0</v>
      </c>
      <c r="F11" s="15">
        <v>31755</v>
      </c>
      <c r="G11" s="14">
        <v>7085</v>
      </c>
      <c r="H11" s="14">
        <v>0</v>
      </c>
      <c r="I11" s="26">
        <f t="shared" si="1"/>
        <v>38840</v>
      </c>
      <c r="J11" s="15">
        <v>0</v>
      </c>
      <c r="K11" s="15">
        <v>0</v>
      </c>
      <c r="L11" s="15">
        <v>28.2</v>
      </c>
      <c r="M11" s="15">
        <v>0</v>
      </c>
      <c r="N11" s="26">
        <f>J11+K11+L11+M11</f>
        <v>28.2</v>
      </c>
      <c r="O11" s="14">
        <f t="shared" si="0"/>
        <v>0.07260556127703399</v>
      </c>
    </row>
    <row r="12" spans="1:15" s="3" customFormat="1" ht="142.5" customHeight="1">
      <c r="A12" s="4"/>
      <c r="B12" s="8">
        <v>6</v>
      </c>
      <c r="C12" s="9" t="s">
        <v>20</v>
      </c>
      <c r="D12" s="18" t="s">
        <v>37</v>
      </c>
      <c r="E12" s="14">
        <v>0</v>
      </c>
      <c r="F12" s="15">
        <v>0</v>
      </c>
      <c r="G12" s="14">
        <v>112</v>
      </c>
      <c r="H12" s="14">
        <v>0</v>
      </c>
      <c r="I12" s="26">
        <f t="shared" si="1"/>
        <v>112</v>
      </c>
      <c r="J12" s="15">
        <v>0</v>
      </c>
      <c r="K12" s="15">
        <v>0</v>
      </c>
      <c r="L12" s="15">
        <v>86.5</v>
      </c>
      <c r="M12" s="15">
        <v>0</v>
      </c>
      <c r="N12" s="26">
        <f t="shared" si="2"/>
        <v>86.5</v>
      </c>
      <c r="O12" s="14">
        <f t="shared" si="0"/>
        <v>77.23214285714285</v>
      </c>
    </row>
    <row r="13" spans="1:15" s="3" customFormat="1" ht="105">
      <c r="A13" s="4"/>
      <c r="B13" s="8">
        <v>7</v>
      </c>
      <c r="C13" s="10" t="s">
        <v>21</v>
      </c>
      <c r="D13" s="18" t="s">
        <v>14</v>
      </c>
      <c r="E13" s="14">
        <v>0</v>
      </c>
      <c r="F13" s="15">
        <v>243342</v>
      </c>
      <c r="G13" s="14">
        <f>88854.6-0.1</f>
        <v>88854.5</v>
      </c>
      <c r="H13" s="14">
        <v>19386</v>
      </c>
      <c r="I13" s="26">
        <f t="shared" si="1"/>
        <v>351582.5</v>
      </c>
      <c r="J13" s="15">
        <v>0</v>
      </c>
      <c r="K13" s="15">
        <v>189365.7</v>
      </c>
      <c r="L13" s="15">
        <v>59736.2</v>
      </c>
      <c r="M13" s="15">
        <v>12797.1</v>
      </c>
      <c r="N13" s="26">
        <f t="shared" si="2"/>
        <v>261899.00000000003</v>
      </c>
      <c r="O13" s="14">
        <f t="shared" si="0"/>
        <v>74.4914778181508</v>
      </c>
    </row>
    <row r="14" spans="1:15" s="3" customFormat="1" ht="99" customHeight="1">
      <c r="A14" s="4"/>
      <c r="B14" s="8">
        <v>8</v>
      </c>
      <c r="C14" s="10" t="s">
        <v>22</v>
      </c>
      <c r="D14" s="18" t="s">
        <v>10</v>
      </c>
      <c r="E14" s="14">
        <v>0</v>
      </c>
      <c r="F14" s="15">
        <v>0</v>
      </c>
      <c r="G14" s="14">
        <v>97</v>
      </c>
      <c r="H14" s="14">
        <v>0</v>
      </c>
      <c r="I14" s="26">
        <f t="shared" si="1"/>
        <v>97</v>
      </c>
      <c r="J14" s="15">
        <v>0</v>
      </c>
      <c r="K14" s="15">
        <v>0</v>
      </c>
      <c r="L14" s="15">
        <v>48.9</v>
      </c>
      <c r="M14" s="15">
        <v>0</v>
      </c>
      <c r="N14" s="26">
        <f t="shared" si="2"/>
        <v>48.9</v>
      </c>
      <c r="O14" s="14">
        <f t="shared" si="0"/>
        <v>50.41237113402062</v>
      </c>
    </row>
    <row r="15" spans="1:15" s="3" customFormat="1" ht="76.5">
      <c r="A15" s="4"/>
      <c r="B15" s="8">
        <v>9</v>
      </c>
      <c r="C15" s="9" t="s">
        <v>23</v>
      </c>
      <c r="D15" s="18" t="s">
        <v>32</v>
      </c>
      <c r="E15" s="14">
        <v>124381.5</v>
      </c>
      <c r="F15" s="15">
        <v>2095475.1</v>
      </c>
      <c r="G15" s="15">
        <v>501314.9</v>
      </c>
      <c r="H15" s="15">
        <v>0</v>
      </c>
      <c r="I15" s="26">
        <f t="shared" si="1"/>
        <v>2721171.5</v>
      </c>
      <c r="J15" s="15">
        <v>92737</v>
      </c>
      <c r="K15" s="15">
        <v>1429998</v>
      </c>
      <c r="L15" s="15">
        <v>369227.6</v>
      </c>
      <c r="M15" s="15">
        <v>0</v>
      </c>
      <c r="N15" s="26">
        <f t="shared" si="2"/>
        <v>1891962.6</v>
      </c>
      <c r="O15" s="14">
        <f t="shared" si="0"/>
        <v>69.52750313605739</v>
      </c>
    </row>
    <row r="16" spans="1:15" s="3" customFormat="1" ht="107.25" customHeight="1">
      <c r="A16" s="4"/>
      <c r="B16" s="8">
        <v>10</v>
      </c>
      <c r="C16" s="9" t="s">
        <v>24</v>
      </c>
      <c r="D16" s="18" t="s">
        <v>13</v>
      </c>
      <c r="E16" s="14">
        <v>216.9</v>
      </c>
      <c r="F16" s="15">
        <v>382.3</v>
      </c>
      <c r="G16" s="15">
        <v>247340.1</v>
      </c>
      <c r="H16" s="15">
        <v>0</v>
      </c>
      <c r="I16" s="26">
        <f t="shared" si="1"/>
        <v>247939.30000000002</v>
      </c>
      <c r="J16" s="15">
        <v>216.9</v>
      </c>
      <c r="K16" s="15">
        <v>72.3</v>
      </c>
      <c r="L16" s="15">
        <v>179007.4</v>
      </c>
      <c r="M16" s="15">
        <v>0</v>
      </c>
      <c r="N16" s="26">
        <f>J16+K16+L16+M16</f>
        <v>179296.6</v>
      </c>
      <c r="O16" s="14">
        <f t="shared" si="0"/>
        <v>72.31471573889255</v>
      </c>
    </row>
    <row r="17" spans="1:15" s="3" customFormat="1" ht="132" customHeight="1">
      <c r="A17" s="4"/>
      <c r="B17" s="8">
        <v>11</v>
      </c>
      <c r="C17" s="9" t="s">
        <v>25</v>
      </c>
      <c r="D17" s="18" t="s">
        <v>31</v>
      </c>
      <c r="E17" s="14">
        <v>38097.4</v>
      </c>
      <c r="F17" s="15">
        <v>63546.7</v>
      </c>
      <c r="G17" s="15">
        <v>29354.3</v>
      </c>
      <c r="H17" s="15">
        <v>0</v>
      </c>
      <c r="I17" s="26">
        <f t="shared" si="1"/>
        <v>130998.40000000001</v>
      </c>
      <c r="J17" s="15">
        <f>17622</f>
        <v>17622</v>
      </c>
      <c r="K17" s="15">
        <v>37507.1</v>
      </c>
      <c r="L17" s="15">
        <v>20586.2</v>
      </c>
      <c r="M17" s="15">
        <v>0</v>
      </c>
      <c r="N17" s="26">
        <f t="shared" si="2"/>
        <v>75715.3</v>
      </c>
      <c r="O17" s="14">
        <f t="shared" si="0"/>
        <v>57.79864486894496</v>
      </c>
    </row>
    <row r="18" spans="1:15" s="3" customFormat="1" ht="76.5" customHeight="1">
      <c r="A18" s="4"/>
      <c r="B18" s="8">
        <v>12</v>
      </c>
      <c r="C18" s="9" t="s">
        <v>26</v>
      </c>
      <c r="D18" s="18" t="s">
        <v>10</v>
      </c>
      <c r="E18" s="14">
        <v>19.8</v>
      </c>
      <c r="F18" s="15">
        <v>8474.8</v>
      </c>
      <c r="G18" s="15">
        <f>111287.4-0.1</f>
        <v>111287.29999999999</v>
      </c>
      <c r="H18" s="15">
        <v>2084.5</v>
      </c>
      <c r="I18" s="26">
        <f t="shared" si="1"/>
        <v>121866.4</v>
      </c>
      <c r="J18" s="15">
        <f>17.3+0.1</f>
        <v>17.400000000000002</v>
      </c>
      <c r="K18" s="15">
        <v>5366.5</v>
      </c>
      <c r="L18" s="15">
        <v>85465</v>
      </c>
      <c r="M18" s="15">
        <f>1450.5</f>
        <v>1450.5</v>
      </c>
      <c r="N18" s="26">
        <f t="shared" si="2"/>
        <v>92299.4</v>
      </c>
      <c r="O18" s="14">
        <f t="shared" si="0"/>
        <v>75.73818542272521</v>
      </c>
    </row>
    <row r="19" spans="1:15" s="3" customFormat="1" ht="118.5" customHeight="1">
      <c r="A19" s="4"/>
      <c r="B19" s="8">
        <v>13</v>
      </c>
      <c r="C19" s="9" t="s">
        <v>27</v>
      </c>
      <c r="D19" s="18" t="s">
        <v>12</v>
      </c>
      <c r="E19" s="14">
        <v>0</v>
      </c>
      <c r="F19" s="15">
        <v>0</v>
      </c>
      <c r="G19" s="15">
        <f>55619.1+0.1</f>
        <v>55619.2</v>
      </c>
      <c r="H19" s="15">
        <v>383.7</v>
      </c>
      <c r="I19" s="26">
        <f t="shared" si="1"/>
        <v>56002.899999999994</v>
      </c>
      <c r="J19" s="15">
        <v>0</v>
      </c>
      <c r="K19" s="15">
        <v>0</v>
      </c>
      <c r="L19" s="15">
        <v>36709.3</v>
      </c>
      <c r="M19" s="15">
        <f>154.1-0.1</f>
        <v>154</v>
      </c>
      <c r="N19" s="26">
        <f t="shared" si="2"/>
        <v>36863.3</v>
      </c>
      <c r="O19" s="14">
        <f t="shared" si="0"/>
        <v>65.82391269023569</v>
      </c>
    </row>
    <row r="20" spans="1:15" s="3" customFormat="1" ht="76.5">
      <c r="A20" s="4"/>
      <c r="B20" s="8">
        <v>14</v>
      </c>
      <c r="C20" s="9" t="s">
        <v>28</v>
      </c>
      <c r="D20" s="18" t="s">
        <v>30</v>
      </c>
      <c r="E20" s="14">
        <v>0</v>
      </c>
      <c r="F20" s="15">
        <v>0</v>
      </c>
      <c r="G20" s="15">
        <v>15881.4</v>
      </c>
      <c r="H20" s="15">
        <v>0</v>
      </c>
      <c r="I20" s="26">
        <f t="shared" si="1"/>
        <v>15881.4</v>
      </c>
      <c r="J20" s="15">
        <v>0</v>
      </c>
      <c r="K20" s="15">
        <v>0</v>
      </c>
      <c r="L20" s="15">
        <v>7864.1</v>
      </c>
      <c r="M20" s="15">
        <v>0</v>
      </c>
      <c r="N20" s="26">
        <f>J20+K20+L20+M20</f>
        <v>7864.1</v>
      </c>
      <c r="O20" s="14">
        <f>N20/I20%</f>
        <v>49.51767476418956</v>
      </c>
    </row>
    <row r="21" spans="1:15" s="3" customFormat="1" ht="128.25" customHeight="1">
      <c r="A21" s="4"/>
      <c r="B21" s="8">
        <v>15</v>
      </c>
      <c r="C21" s="9" t="s">
        <v>29</v>
      </c>
      <c r="D21" s="18" t="s">
        <v>34</v>
      </c>
      <c r="E21" s="14">
        <v>0</v>
      </c>
      <c r="F21" s="15">
        <v>3374.9</v>
      </c>
      <c r="G21" s="15">
        <v>100</v>
      </c>
      <c r="H21" s="15">
        <v>0</v>
      </c>
      <c r="I21" s="26">
        <f t="shared" si="1"/>
        <v>3474.9</v>
      </c>
      <c r="J21" s="15">
        <v>0</v>
      </c>
      <c r="K21" s="15">
        <v>2027.8</v>
      </c>
      <c r="L21" s="15">
        <v>56.6</v>
      </c>
      <c r="M21" s="15">
        <v>0</v>
      </c>
      <c r="N21" s="26">
        <f t="shared" si="2"/>
        <v>2084.4</v>
      </c>
      <c r="O21" s="14">
        <f>N21/I21%</f>
        <v>59.98445998445998</v>
      </c>
    </row>
    <row r="22" spans="1:15" s="3" customFormat="1" ht="15">
      <c r="A22" s="4"/>
      <c r="B22" s="5"/>
      <c r="C22" s="6"/>
      <c r="D22" s="19"/>
      <c r="E22" s="28"/>
      <c r="F22" s="28"/>
      <c r="G22" s="28"/>
      <c r="H22" s="28"/>
      <c r="I22" s="16"/>
      <c r="J22" s="29"/>
      <c r="K22" s="5"/>
      <c r="L22" s="5"/>
      <c r="M22" s="5"/>
      <c r="N22" s="16"/>
      <c r="O22" s="16"/>
    </row>
    <row r="23" spans="1:15" s="3" customFormat="1" ht="15">
      <c r="A23" s="4"/>
      <c r="C23" s="23"/>
      <c r="D23" s="21"/>
      <c r="E23" s="30"/>
      <c r="F23" s="30"/>
      <c r="G23" s="30"/>
      <c r="H23" s="30"/>
      <c r="I23" s="13"/>
      <c r="J23" s="30"/>
      <c r="K23" s="13"/>
      <c r="L23" s="13"/>
      <c r="M23" s="13"/>
      <c r="N23" s="13"/>
      <c r="O23" s="13"/>
    </row>
    <row r="24" spans="1:15" s="3" customFormat="1" ht="15">
      <c r="A24" s="4"/>
      <c r="C24" s="23"/>
      <c r="D24" s="21"/>
      <c r="E24" s="30"/>
      <c r="F24" s="30"/>
      <c r="G24" s="30"/>
      <c r="H24" s="30"/>
      <c r="I24" s="13"/>
      <c r="J24" s="30"/>
      <c r="K24" s="13"/>
      <c r="L24" s="13"/>
      <c r="M24" s="13"/>
      <c r="N24" s="13"/>
      <c r="O24" s="13"/>
    </row>
    <row r="25" ht="15">
      <c r="A25" s="1"/>
    </row>
  </sheetData>
  <sheetProtection/>
  <mergeCells count="8">
    <mergeCell ref="O5:O6"/>
    <mergeCell ref="C2:L2"/>
    <mergeCell ref="C3:L3"/>
    <mergeCell ref="B5:B6"/>
    <mergeCell ref="C5:C6"/>
    <mergeCell ref="D5:D6"/>
    <mergeCell ref="E5:I5"/>
    <mergeCell ref="J5:N5"/>
  </mergeCells>
  <printOptions/>
  <pageMargins left="0.1968503937007874" right="0.1968503937007874" top="0.3937007874015748" bottom="0.1968503937007874" header="0" footer="0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Иванова В.А.</dc:creator>
  <cp:keywords/>
  <dc:description/>
  <cp:lastModifiedBy>Финуправление</cp:lastModifiedBy>
  <cp:lastPrinted>2023-07-19T00:46:16Z</cp:lastPrinted>
  <dcterms:created xsi:type="dcterms:W3CDTF">2013-12-30T03:37:30Z</dcterms:created>
  <dcterms:modified xsi:type="dcterms:W3CDTF">2023-10-31T02:03:56Z</dcterms:modified>
  <cp:category/>
  <cp:version/>
  <cp:contentType/>
  <cp:contentStatus/>
</cp:coreProperties>
</file>