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убликация резерв\ФУ\9 мес 2025\"/>
    </mc:Choice>
  </mc:AlternateContent>
  <xr:revisionPtr revIDLastSave="0" documentId="13_ncr:1_{C8465218-F2CD-418C-9ED0-26DCBE44E03D}" xr6:coauthVersionLast="45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прил1" sheetId="17" r:id="rId1"/>
    <sheet name="прил 2" sheetId="25" r:id="rId2"/>
    <sheet name="прил 3" sheetId="26" r:id="rId3"/>
    <sheet name="прил 4" sheetId="27" r:id="rId4"/>
    <sheet name="прил5" sheetId="28" r:id="rId5"/>
    <sheet name="прил 6" sheetId="29" r:id="rId6"/>
    <sheet name="прил7" sheetId="24" r:id="rId7"/>
    <sheet name="прил 8" sheetId="30" r:id="rId8"/>
  </sheets>
  <definedNames>
    <definedName name="_xlnm._FilterDatabase" localSheetId="1" hidden="1">'прил 2'!$A$11:$G$688</definedName>
    <definedName name="_xlnm._FilterDatabase" localSheetId="2" hidden="1">'прил 3'!$A$9:$F$62</definedName>
    <definedName name="_xlnm._FilterDatabase" localSheetId="3" hidden="1">'прил 4'!$A$11:$I$678</definedName>
    <definedName name="_xlnm.Print_Titles" localSheetId="1">'прил 2'!$12:$14</definedName>
    <definedName name="_xlnm.Print_Titles" localSheetId="2">'прил 3'!$10:$12</definedName>
    <definedName name="_xlnm.Print_Titles" localSheetId="3">'прил 4'!$12:$14</definedName>
    <definedName name="_xlnm.Print_Titles" localSheetId="0">прил1!$13:$15</definedName>
    <definedName name="к_Решению_Думы__О_бюджете_Черемховского" localSheetId="1">#REF!</definedName>
    <definedName name="к_Решению_Думы__О_бюджете_Черемховского" localSheetId="5">#REF!</definedName>
    <definedName name="к_Решению_Думы__О_бюджете_Черемховского" localSheetId="7">#REF!</definedName>
    <definedName name="к_Решению_Думы__О_бюджете_Черемховского" localSheetId="0">#REF!</definedName>
    <definedName name="к_Решению_Думы__О_бюджете_Черемховского" localSheetId="4">#REF!</definedName>
    <definedName name="к_Решению_Думы__О_бюджете_Черемховского">#REF!</definedName>
    <definedName name="_xlnm.Print_Area" localSheetId="1">'прил 2'!$A$1:$G$693</definedName>
    <definedName name="_xlnm.Print_Area" localSheetId="3">'прил 4'!$A$1:$I$682</definedName>
    <definedName name="_xlnm.Print_Area" localSheetId="5">'прил 6'!$A$1:$E$29</definedName>
    <definedName name="_xlnm.Print_Area" localSheetId="7">'прил 8'!$A$1:$C$19</definedName>
    <definedName name="_xlnm.Print_Area" localSheetId="0">прил1!$A$1:$E$76</definedName>
    <definedName name="_xlnm.Print_Area" localSheetId="4">прил5!$A$1:$E$34</definedName>
    <definedName name="_xlnm.Print_Area" localSheetId="6">прил7!$A$1:$D$32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4" l="1"/>
  <c r="C26" i="24"/>
  <c r="E13" i="29" l="1"/>
  <c r="E14" i="29"/>
  <c r="E15" i="29"/>
  <c r="E16" i="29"/>
  <c r="E17" i="29"/>
  <c r="E18" i="29"/>
  <c r="E19" i="29"/>
  <c r="E20" i="29"/>
  <c r="E21" i="29"/>
  <c r="E22" i="29"/>
  <c r="E23" i="29"/>
  <c r="E24" i="29"/>
  <c r="E12" i="29"/>
  <c r="D25" i="29"/>
  <c r="C25" i="29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E29" i="28"/>
  <c r="E12" i="28"/>
  <c r="D30" i="28"/>
  <c r="E30" i="28" s="1"/>
  <c r="E25" i="29" l="1"/>
  <c r="D58" i="17"/>
  <c r="C58" i="17"/>
  <c r="E61" i="17"/>
  <c r="E69" i="17"/>
  <c r="D39" i="17"/>
  <c r="C39" i="17"/>
  <c r="E36" i="17"/>
  <c r="D28" i="17" l="1"/>
  <c r="C28" i="17"/>
  <c r="D42" i="17" l="1"/>
  <c r="C42" i="17"/>
  <c r="D27" i="24" l="1"/>
  <c r="C27" i="24"/>
  <c r="D25" i="24"/>
  <c r="C25" i="24"/>
  <c r="D22" i="24"/>
  <c r="C22" i="24"/>
  <c r="D20" i="24"/>
  <c r="D19" i="24" s="1"/>
  <c r="C20" i="24"/>
  <c r="D17" i="24"/>
  <c r="C17" i="24"/>
  <c r="D15" i="24"/>
  <c r="C15" i="24"/>
  <c r="D14" i="24" l="1"/>
  <c r="D24" i="24"/>
  <c r="C19" i="24"/>
  <c r="C14" i="24"/>
  <c r="C24" i="24"/>
  <c r="D13" i="24" l="1"/>
  <c r="D12" i="24" s="1"/>
  <c r="C13" i="24"/>
  <c r="C12" i="24" s="1"/>
  <c r="D51" i="17" l="1"/>
  <c r="C51" i="17"/>
  <c r="D63" i="17"/>
  <c r="C63" i="17"/>
  <c r="E68" i="17"/>
  <c r="E66" i="17"/>
  <c r="E65" i="17"/>
  <c r="E56" i="17"/>
  <c r="D70" i="17" l="1"/>
  <c r="C70" i="17"/>
  <c r="E54" i="17"/>
  <c r="E70" i="17" l="1"/>
  <c r="E55" i="17"/>
  <c r="E41" i="17" l="1"/>
  <c r="E67" i="17" l="1"/>
  <c r="E52" i="17"/>
  <c r="D38" i="17" l="1"/>
  <c r="C38" i="17"/>
  <c r="E39" i="17"/>
  <c r="E71" i="17"/>
  <c r="E64" i="17"/>
  <c r="E62" i="17"/>
  <c r="E60" i="17"/>
  <c r="E59" i="17"/>
  <c r="E57" i="17"/>
  <c r="E53" i="17"/>
  <c r="E50" i="17"/>
  <c r="E49" i="17"/>
  <c r="D48" i="17"/>
  <c r="C48" i="17"/>
  <c r="E40" i="17"/>
  <c r="E37" i="17"/>
  <c r="D35" i="17"/>
  <c r="C35" i="17"/>
  <c r="E34" i="17"/>
  <c r="E33" i="17"/>
  <c r="D32" i="17"/>
  <c r="C32" i="17"/>
  <c r="E31" i="17"/>
  <c r="D30" i="17"/>
  <c r="C30" i="17"/>
  <c r="E29" i="17"/>
  <c r="E28" i="17" s="1"/>
  <c r="E27" i="17"/>
  <c r="D26" i="17"/>
  <c r="C26" i="17"/>
  <c r="E25" i="17"/>
  <c r="E24" i="17"/>
  <c r="E22" i="17"/>
  <c r="D21" i="17"/>
  <c r="C21" i="17"/>
  <c r="E20" i="17"/>
  <c r="D19" i="17"/>
  <c r="C19" i="17"/>
  <c r="E18" i="17"/>
  <c r="D17" i="17"/>
  <c r="C17" i="17"/>
  <c r="D16" i="17" l="1"/>
  <c r="C16" i="17"/>
  <c r="E19" i="17"/>
  <c r="E17" i="17"/>
  <c r="E58" i="17"/>
  <c r="E63" i="17"/>
  <c r="E51" i="17"/>
  <c r="C47" i="17"/>
  <c r="C46" i="17" s="1"/>
  <c r="E48" i="17"/>
  <c r="E38" i="17"/>
  <c r="E35" i="17"/>
  <c r="E32" i="17"/>
  <c r="E30" i="17"/>
  <c r="E26" i="17"/>
  <c r="E21" i="17"/>
  <c r="D47" i="17"/>
  <c r="D46" i="17" s="1"/>
  <c r="C72" i="17" l="1"/>
  <c r="E16" i="17"/>
  <c r="E47" i="17"/>
  <c r="D72" i="17" l="1"/>
  <c r="E72" i="17" s="1"/>
  <c r="E46" i="17"/>
</calcChain>
</file>

<file path=xl/sharedStrings.xml><?xml version="1.0" encoding="utf-8"?>
<sst xmlns="http://schemas.openxmlformats.org/spreadsheetml/2006/main" count="4321" uniqueCount="752">
  <si>
    <t>% исполнения</t>
  </si>
  <si>
    <t>Наименование показателя</t>
  </si>
  <si>
    <t>(тыс. рублей)</t>
  </si>
  <si>
    <t>Исполнено</t>
  </si>
  <si>
    <t>Код бюджетной классификации Российской Федерации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</si>
  <si>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</si>
  <si>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</si>
  <si>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</si>
  <si>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</si>
  <si>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 xml:space="preserve">Налог на доходы физических лиц </t>
  </si>
  <si>
    <t>000 1 01 02000 01 0000 110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</si>
  <si>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</si>
  <si>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</si>
  <si>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</si>
  <si>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</si>
  <si>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</si>
  <si>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</si>
  <si>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</si>
  <si>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</si>
  <si>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Единый налог на вмененный доход для отдельных видов деятельности</t>
  </si>
  <si>
    <t>000 1 05 02000 02 0000 110</t>
  </si>
  <si>
    <t xml:space="preserve">Единый сельскохозяйственный налог </t>
  </si>
  <si>
    <t>000 1 05 03000 01 0000 110</t>
  </si>
  <si>
    <t>Налог, взимаемый в связи с применением патентной системы налогообложения</t>
  </si>
  <si>
    <t>000 1 05 04000 02 0000 110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</si>
  <si>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</si>
  <si>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</si>
  <si>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</si>
  <si>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</si>
  <si>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</si>
  <si>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</si>
  <si>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</si>
  <si>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</si>
  <si>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</si>
  <si>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</si>
  <si>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</si>
  <si>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</si>
  <si>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</si>
  <si>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</si>
  <si>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</si>
  <si>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000 113 01000 00 0000 130</t>
  </si>
  <si>
    <t>Доходы от компенсации затрат государства</t>
  </si>
  <si>
    <t>000 113 02000 00 0000 130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</si>
  <si>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</si>
  <si>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</si>
  <si>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</si>
  <si>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</si>
  <si>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продажи земельных участков, находящихся в  государственной и муниципальной собственности</t>
  </si>
  <si>
    <t>000 1 14 06000 00 0000 000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</si>
  <si>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</si>
  <si>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</si>
  <si>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</si>
  <si>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</si>
  <si>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Платежи в целях возмещения причиненного ущерба (убытков)</t>
  </si>
  <si>
    <t>000 1 16 10000 00 0000 140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</si>
  <si>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</si>
  <si>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</si>
  <si>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</si>
  <si>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</si>
  <si>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 xml:space="preserve">Прочие неналоговые доходы </t>
  </si>
  <si>
    <t>000 1 17 05000 00 0000 180</t>
  </si>
  <si>
    <t>БЕЗВОЗМЕЗДНЫЕ ПОСТУПЛЕНИЯ</t>
  </si>
  <si>
    <t>000 2 00 00000 00 0000 000</t>
  </si>
  <si>
    <t>БЕЗВОЗМЕЗДНЫЕ ПОСТУПЛЕНИЯ ИЗ ДРУГИХ БЮДЖЕТОВ БЮДЖЕТНОЙ СИСТЕМЫ РФ</t>
  </si>
  <si>
    <t>000 2 02 00000 00 0000 000</t>
  </si>
  <si>
    <t>ДОТАЦИИИ БЮДЖЕТАМ БЮДЖЕТНОЙ СИСТЕМЫ РФ</t>
  </si>
  <si>
    <t>000 2 02 10000 00 0000 150</t>
  </si>
  <si>
    <t>Дотации бюджетам на выравнивание бюджетной обеспеченности</t>
  </si>
  <si>
    <t>000 2 02 15001 00 0000 150</t>
  </si>
  <si>
    <t>Дотации бюджетам на поддержку мер  по обеспечению сбалансированности  бюджетов</t>
  </si>
  <si>
    <t>000 2 02 15002 00 0000 150</t>
  </si>
  <si>
    <t>СУБСИДИИ БЮДЖЕТАМ БЮДЖЕТНОЙ СИСТЕМЫ РФ (межбюджетные субсидии)</t>
  </si>
  <si>
    <t>000 2 02 20000 00 0000 150</t>
  </si>
  <si>
    <t>Субсидии бюджетам муниципальных районов на реализацию мероприятий по обеспечению жильем молодых семей</t>
  </si>
  <si>
    <t>000 202 25497 00 0000 150</t>
  </si>
  <si>
    <t>Субсидия бюджетам муниципальных районов на поддержку отрасли культуры</t>
  </si>
  <si>
    <t>000 202 25519 00 0000 150</t>
  </si>
  <si>
    <t>Прочие субсидии</t>
  </si>
  <si>
    <t>000 2 02 29999 00 0000 150</t>
  </si>
  <si>
    <t>СУБВЕНЦИИ БЮДЖЕТАМ БЮДЖЕТНОЙ СИСТЕМЫ РФ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</si>
  <si>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</si>
  <si>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</si>
  <si>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</si>
  <si>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</si>
  <si>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</si>
  <si>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Прочие субвенции</t>
  </si>
  <si>
    <t>000 2 02 39999 00 0000 150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</si>
  <si>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</si>
  <si>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</si>
  <si>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</si>
  <si>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</si>
  <si>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ВОЗВРАТ ОТСТАКОВ СУБСИДИЙ И СУБВЕНЦИЙ</t>
  </si>
  <si>
    <t>000 2 19 00000 00 0000 000</t>
  </si>
  <si>
    <t>Возврат остатков субсидий и субвенций из бюджетов муниципальных районов</t>
  </si>
  <si>
    <t>000 2 19 60010 05 0000 150</t>
  </si>
  <si>
    <t>ИТОГО ДОХОДОВ</t>
  </si>
  <si>
    <t>000 1 16 01000 00 0000 140</t>
  </si>
  <si>
    <t>Административные штрафы, установленные Кодексом Российской Федерации об административных правонарушениях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</si>
  <si>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</si>
  <si>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</si>
  <si>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</si>
  <si>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</si>
  <si>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Начальник финансового управления АЧРМО</t>
  </si>
  <si>
    <t>Ю.Н. Гайдук</t>
  </si>
  <si>
    <t>План на год</t>
  </si>
  <si>
    <t>Субсидии на реализацию мероприятий по модернизации школьных систем образования</t>
  </si>
  <si>
    <t>000 202 25750 00 0000 150</t>
  </si>
  <si>
    <t>Прочие межбюджетные трансферты, передаваемые бюджетам</t>
  </si>
  <si>
    <t>000 2 02 49999 00 0000 150</t>
  </si>
  <si>
    <t>Субсидии бюджетам муниципальных районов на софинансирование создания и (или) модернизации инфраструктуры в сфере культуры региональной (муниципальной) собственности</t>
  </si>
  <si>
    <t>000 202 27110 00 0000 150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</si>
  <si>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</si>
  <si>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</si>
  <si>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трансферты, передаваемые бюджетам муниципальных районов на поддержку отрасли культуры</t>
  </si>
  <si>
    <t>000 2 02 45519 00 0000 150</t>
  </si>
  <si>
    <t>Код</t>
  </si>
  <si>
    <t>План год</t>
  </si>
  <si>
    <t>целевой статьи</t>
  </si>
  <si>
    <t>вида расходов</t>
  </si>
  <si>
    <t>раздела, подраздела</t>
  </si>
  <si>
    <t xml:space="preserve">Муниципальная программа "Развитие образования Черемховского района" </t>
  </si>
  <si>
    <t>6100000000</t>
  </si>
  <si>
    <t/>
  </si>
  <si>
    <t xml:space="preserve">Подпрограмма "Развитие дошкольного, общего и дополнительного образования" </t>
  </si>
  <si>
    <t>6110000000</t>
  </si>
  <si>
    <t>Основное мероприятие: Повышение эффективности дошкольного образования</t>
  </si>
  <si>
    <t>6110100000</t>
  </si>
  <si>
    <t>Обеспечение противопожарных мероприятий в образовательных организациях</t>
  </si>
  <si>
    <t>6110120001</t>
  </si>
  <si>
    <t>Закупка товаров, работ и услуг для государственных (муниципальных) нужд</t>
  </si>
  <si>
    <t>200</t>
  </si>
  <si>
    <t>Дошкольное образование</t>
  </si>
  <si>
    <t>Проведение санитарно-эпидемиологических мероприятий</t>
  </si>
  <si>
    <t>6110120003</t>
  </si>
  <si>
    <t>Профессиональная подготовка и повышение квалификации кадров</t>
  </si>
  <si>
    <t>6110120100</t>
  </si>
  <si>
    <t>Профессиональная подготовка, переподготовка и повышение квалификации</t>
  </si>
  <si>
    <t>Обеспечение деятельности муниципальных учреждений</t>
  </si>
  <si>
    <t>6110120290</t>
  </si>
  <si>
    <t>Иные бюджетные ассигнования</t>
  </si>
  <si>
    <t>800</t>
  </si>
  <si>
    <t>6110173010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</si>
  <si>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</si>
  <si>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</si>
  <si>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Реализация мероприятий перечня проектов народных инициатив</t>
  </si>
  <si>
    <t>61101S2370</t>
  </si>
  <si>
    <t>Основное мероприятие: Повышение эффективности общего образования</t>
  </si>
  <si>
    <t>6110200000</t>
  </si>
  <si>
    <t>6110220001</t>
  </si>
  <si>
    <t>Общее образование</t>
  </si>
  <si>
    <t>Капитальный ремонт учреждений образования, культуры</t>
  </si>
  <si>
    <t>6110220002</t>
  </si>
  <si>
    <t>6110220003</t>
  </si>
  <si>
    <t>Обеспечение безопасности ежедневного подвоза обучающихся к месту обучения и обратно</t>
  </si>
  <si>
    <t>6110220004</t>
  </si>
  <si>
    <t>Обеспечение занятости несовершеннолетних граждан в возрасте от 14 до 18 лет</t>
  </si>
  <si>
    <t>6110220005</t>
  </si>
  <si>
    <t>Комплектование учебных фондов школьных библиотек</t>
  </si>
  <si>
    <t>6110220006</t>
  </si>
  <si>
    <t xml:space="preserve">Обеспечение оборудованием пунктов проведения экзаменов </t>
  </si>
  <si>
    <t>6110220007</t>
  </si>
  <si>
    <t>6110220100</t>
  </si>
  <si>
    <t>6110220290</t>
  </si>
  <si>
    <t>6110273020</t>
  </si>
  <si>
    <t>Социальное обеспечение и иные выплаты населению</t>
  </si>
  <si>
    <t>300</t>
  </si>
  <si>
    <t>6110273050</t>
  </si>
  <si>
    <t>Охрана семьи и детства</t>
  </si>
  <si>
    <t>Осуществление областных государственных полномочий по обеспечению бесплатным двухразовым питанием детей-инвалидов</t>
  </si>
  <si>
    <t>6110273180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</si>
  <si>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в Иркутской области</t>
  </si>
  <si>
    <t>61102L3041</t>
  </si>
  <si>
    <t>61102S2370</t>
  </si>
  <si>
    <t>61102S2928</t>
  </si>
  <si>
    <t>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</si>
  <si>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61102S2976</t>
  </si>
  <si>
    <t>Основное мероприятие: Развитие системы дополнительного образования</t>
  </si>
  <si>
    <t>6110300000</t>
  </si>
  <si>
    <t>6110320001</t>
  </si>
  <si>
    <t>Дополнительное образование детей</t>
  </si>
  <si>
    <t>6110320100</t>
  </si>
  <si>
    <t>6110320290</t>
  </si>
  <si>
    <t>61103S2370</t>
  </si>
  <si>
    <t xml:space="preserve">Подпрограмма "Обеспечение реализации муниципальной программы и прочие мероприятия в области образования" </t>
  </si>
  <si>
    <t>6120000000</t>
  </si>
  <si>
    <t>Основное мероприятие: Муниципальное управление в сфере образования</t>
  </si>
  <si>
    <t>6120100000</t>
  </si>
  <si>
    <t>6120120100</t>
  </si>
  <si>
    <t>Расходы на обеспечение функций органов местного самоуправления</t>
  </si>
  <si>
    <t>6120120190</t>
  </si>
  <si>
    <t>Другие вопросы в области образования</t>
  </si>
  <si>
    <t>6120120290</t>
  </si>
  <si>
    <t>Основное мероприятие: Профилактика суицидальных попыток среди несовершеннолетних</t>
  </si>
  <si>
    <t>6120200000</t>
  </si>
  <si>
    <t>Реализация направлений расходов основного мероприятия  подпрограммы муниципальной программы, а также непрограммных направлений расходов органов местного самоуправления</t>
  </si>
  <si>
    <t>6120229999</t>
  </si>
  <si>
    <t>Основное мероприятие: Обеспечение проведения муниципальных и региональных мероприятий в сфере образования</t>
  </si>
  <si>
    <t>6120300000</t>
  </si>
  <si>
    <t>6120329999</t>
  </si>
  <si>
    <t>Основное мероприятие: Развитие системы отдыха и оздоровления</t>
  </si>
  <si>
    <t>6120400000</t>
  </si>
  <si>
    <t>6120420003</t>
  </si>
  <si>
    <t>Организация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</si>
  <si>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61204S2080</t>
  </si>
  <si>
    <t>6120600000</t>
  </si>
  <si>
    <t>61206S2383</t>
  </si>
  <si>
    <t>61206S2384</t>
  </si>
  <si>
    <t xml:space="preserve">Муниципальная программа "Сохранение и развитие культуры в Черемховском районном муниципальном образовании " </t>
  </si>
  <si>
    <t>6200000000</t>
  </si>
  <si>
    <t xml:space="preserve">Подпрограмма "Укрепление единого культурного пространства на территории Черемховского районного муниципального образования" </t>
  </si>
  <si>
    <t>6210000000</t>
  </si>
  <si>
    <t>Основное мероприятие: Музейное дело</t>
  </si>
  <si>
    <t>6210100000</t>
  </si>
  <si>
    <t>6210120100</t>
  </si>
  <si>
    <t>6210120290</t>
  </si>
  <si>
    <t>Культура</t>
  </si>
  <si>
    <t>Основное мероприятие: Организация библиотечного обслуживания</t>
  </si>
  <si>
    <t>6210200000</t>
  </si>
  <si>
    <t>6210220290</t>
  </si>
  <si>
    <t>62102L519A</t>
  </si>
  <si>
    <t>Основное мероприятие: Развитие культурно-досуговой деятельности</t>
  </si>
  <si>
    <t>6210300000</t>
  </si>
  <si>
    <t>Повышение объема, качества и доступности культурно-досуговых мероприятий, сохранение традиций и развитие культурного туризма</t>
  </si>
  <si>
    <t>6210320009</t>
  </si>
  <si>
    <t>6210320100</t>
  </si>
  <si>
    <t>6210320290</t>
  </si>
  <si>
    <t>62103S2370</t>
  </si>
  <si>
    <t>Основное мероприятие: Организация дополнительного образования детей в области искусств</t>
  </si>
  <si>
    <t>6210400000</t>
  </si>
  <si>
    <t>Поддержка одаренных детей и талантливой молодежи</t>
  </si>
  <si>
    <t>6210420010</t>
  </si>
  <si>
    <t>6210420290</t>
  </si>
  <si>
    <t>Государственная поддержка лучших сельских учреждений культуры</t>
  </si>
  <si>
    <t>Подпрограмма "Обеспечение реализации муниципальной программы и прочие мероприятия в области культуры"</t>
  </si>
  <si>
    <t>6220000000</t>
  </si>
  <si>
    <t>Основное мероприятие: Муниципальное управление в сфере культуры</t>
  </si>
  <si>
    <t>6220100000</t>
  </si>
  <si>
    <t>Обеспечение функций органов местного самоуправления</t>
  </si>
  <si>
    <t>6220120190</t>
  </si>
  <si>
    <t>Другие вопросы в области культуры, кинематографии</t>
  </si>
  <si>
    <t xml:space="preserve">Муниципальная программа "Жилищно-коммунальный комплекс и развитие инфраструктуры в Черемховском районном муниципальном образовании" </t>
  </si>
  <si>
    <t>6300000000</t>
  </si>
  <si>
    <t xml:space="preserve">Подпрограмма "Устойчивое развитие сельских территорий Черемховского районного муниципального образования" </t>
  </si>
  <si>
    <t>6310000000</t>
  </si>
  <si>
    <t>Основное мероприятие: Комплексное обустройство населенных пунктов объектами социальной и инженерной инфраструктуры</t>
  </si>
  <si>
    <t>6310100000</t>
  </si>
  <si>
    <t>Капитальные вложения в объекты государственной (муниципальной) собственности</t>
  </si>
  <si>
    <t>400</t>
  </si>
  <si>
    <t>Мероприятия по капитальному ремонту объектов муниципальной собственности в сфере культуры</t>
  </si>
  <si>
    <t>63101S2120</t>
  </si>
  <si>
    <t>Другие общегосударственные вопросы</t>
  </si>
  <si>
    <t>6310300000</t>
  </si>
  <si>
    <t>Проведение конкурса "Лучший проект территориального общественного самоуправления на территории Черемховского районного муниципального образования"</t>
  </si>
  <si>
    <t>6310320069</t>
  </si>
  <si>
    <t xml:space="preserve">Подпрограмма "Охрана окружающей среды на территории Черемховского районного муниципального образования" </t>
  </si>
  <si>
    <t>6320000000</t>
  </si>
  <si>
    <t>Основное мероприятие: Снижение негативного влияния отходов на состояние окружающей среды</t>
  </si>
  <si>
    <t>6320200000</t>
  </si>
  <si>
    <t>Мероприятия по сбору, транспортированию и утилизации (захоронение) твердых коммунальных отходов с несанкционированных мест размещения отходов</t>
  </si>
  <si>
    <t>6320220012</t>
  </si>
  <si>
    <t>Другие вопросы в области охраны окружающей среды</t>
  </si>
  <si>
    <t xml:space="preserve">Основное мероприятие: Осуществление отдельных областных государственных полномочий </t>
  </si>
  <si>
    <t>6320300000</t>
  </si>
  <si>
    <t>6320373120</t>
  </si>
  <si>
    <t>Сельское хозяйство и рыболовство</t>
  </si>
  <si>
    <t xml:space="preserve">Подпрограмма "Энергосбережение и повышение энергетической эффективности на территории Черемховского районного муниципального образования" </t>
  </si>
  <si>
    <t>6330000000</t>
  </si>
  <si>
    <t>Основное мероприятие: Содействие в реализации мероприятий в области энергосбережения и повышения энергетической эффективности</t>
  </si>
  <si>
    <t>6330100000</t>
  </si>
  <si>
    <t>6330129999</t>
  </si>
  <si>
    <t xml:space="preserve">Подпрограмма "Обеспечение реализации муниципальной программы и прочие мероприятия в области жилищно-коммунального хозяйства" </t>
  </si>
  <si>
    <t>6340000000</t>
  </si>
  <si>
    <t>Основное мероприятие: Муниципальное управление в области жилищно-коммунального хозяйства</t>
  </si>
  <si>
    <t>6340100000</t>
  </si>
  <si>
    <t>6340120190</t>
  </si>
  <si>
    <t>Другие вопросы в области жилищно-коммунального хозяйства</t>
  </si>
  <si>
    <t>Основное мероприятие: Финансовое обеспечение деятельности МКУ "Проект-сметСервис"</t>
  </si>
  <si>
    <t>6340400000</t>
  </si>
  <si>
    <t>6340420290</t>
  </si>
  <si>
    <t>Другие вопросы в области национальной экономики</t>
  </si>
  <si>
    <t xml:space="preserve">Муниципальная программа "Управление муниципальными финансами Черемховского районного муниципального образования" </t>
  </si>
  <si>
    <t>6400000000</t>
  </si>
  <si>
    <t xml:space="preserve">Подпрограмма "Управление муниципальными финансами Черемховского районного муниципального образования, организация составления, исполнения и контроля за исполнением районного бюджета" </t>
  </si>
  <si>
    <t>6410000000</t>
  </si>
  <si>
    <t>Основное мероприятие: Обеспечение эффективного управления муниципальными финансами, организация составления, исполнения и контроля за исполнением районного бюджета, реализация возложенных на финансовое управление бюджетных полномочий</t>
  </si>
  <si>
    <t>6410100000</t>
  </si>
  <si>
    <t>6410120190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</si>
  <si>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</si>
  <si>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6410120290</t>
  </si>
  <si>
    <t>Осуществление областных государственных полномочий по расчету и предоставлению дотаций на выравнивание бюджетной обеспеченности поселений, входящих в состав муниципального района Иркутской области, бюджетам поселений за счет средств областного бюджета</t>
  </si>
  <si>
    <t>6410173200</t>
  </si>
  <si>
    <t xml:space="preserve">Подпрограмма "Создание условий для эффективного и ответственного управления муниципальными финансами, повышение устойчивости бюджетов поселений Черемховского района" </t>
  </si>
  <si>
    <t>6420000000</t>
  </si>
  <si>
    <t>Основное мероприятие: Повышение финансовой устойчивости бюджетов поселений Черемховского района</t>
  </si>
  <si>
    <t>6420100000</t>
  </si>
  <si>
    <t>Выравнивание уровня бюджетной обеспеченности поселений</t>
  </si>
  <si>
    <t>6420120014</t>
  </si>
  <si>
    <t>Межбюджетные трансферты</t>
  </si>
  <si>
    <t>500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</si>
  <si>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</si>
  <si>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иных межбюджетных трансфертов бюджетам поселений на поддержку мер по обеспечению сбалансированности местных бюджетов</t>
  </si>
  <si>
    <t>6420120015</t>
  </si>
  <si>
    <t>Прочие межбюджетные трансферты общего характера</t>
  </si>
  <si>
    <t>6420173200</t>
  </si>
  <si>
    <t xml:space="preserve">Муниципальная программа "Управление муниципальным имуществом Черемховского районного муниципального образования" </t>
  </si>
  <si>
    <t>6500000000</t>
  </si>
  <si>
    <t>Подпрограмма "Совершенствование качества управления муниципальным имуществом и земельными ресурсами в Черемховском районном муниципальном образовании"</t>
  </si>
  <si>
    <t>6510000000</t>
  </si>
  <si>
    <t>Основное мероприятие: Реализация функций по управлению и распоряжению муниципальным имуществом</t>
  </si>
  <si>
    <t>6510100000</t>
  </si>
  <si>
    <t>Определение рыночной стоимости муниципального имущества</t>
  </si>
  <si>
    <t>6510120017</t>
  </si>
  <si>
    <t>6510120018</t>
  </si>
  <si>
    <t>Содержание муниципального имущества</t>
  </si>
  <si>
    <t>6510120019</t>
  </si>
  <si>
    <t>Взносы на капитальный ремонт общего имущества в многоквартирных домах</t>
  </si>
  <si>
    <t>6510120020</t>
  </si>
  <si>
    <t>Жилищное хозяйство</t>
  </si>
  <si>
    <t>6520000000</t>
  </si>
  <si>
    <t>Основное мероприятие: Финансовое обеспечение муниципального задания на оказание муниципальных услуг (выполнение работ) муниципальными бюджетными учреждениями</t>
  </si>
  <si>
    <t>6520100000</t>
  </si>
  <si>
    <t>Финансовое обеспечение муниципального задания МБУ "Автоцентр"</t>
  </si>
  <si>
    <t>6520120021</t>
  </si>
  <si>
    <t>Предоставление субсидий бюджетным, автономным учреждениям и иным некоммерческим организациям</t>
  </si>
  <si>
    <t>600</t>
  </si>
  <si>
    <t>Периодическая печать и издательства</t>
  </si>
  <si>
    <t>Подпрограмма "Осуществление полномочий Комитета по управлению муниципальным имуществом Черемховского районного муниципального образования"</t>
  </si>
  <si>
    <t>6530000000</t>
  </si>
  <si>
    <t>Основное мероприятие: Управление муниципальной собственностью</t>
  </si>
  <si>
    <t>6530100000</t>
  </si>
  <si>
    <t>6530120100</t>
  </si>
  <si>
    <t>6530120190</t>
  </si>
  <si>
    <t xml:space="preserve">Муниципальная программа "Муниципальное управление в Черемховском районном муниципальном образовании" </t>
  </si>
  <si>
    <t>6600000000</t>
  </si>
  <si>
    <t>Подпрограмма "Развитие системы управления муниципальным образованием"</t>
  </si>
  <si>
    <t>6610000000</t>
  </si>
  <si>
    <t>Основное мероприятие: Определение потребности и организация обучения, подготовки и повышения квалификации муниципальных служащих и работников</t>
  </si>
  <si>
    <t>6610100000</t>
  </si>
  <si>
    <t>Обучение в сфере контрактной системы с целью повышения эффективности противодействия коррупции</t>
  </si>
  <si>
    <t>6610120024</t>
  </si>
  <si>
    <t>Обучение по программам дополнительного профессионального образования муниципальных служащих и работников</t>
  </si>
  <si>
    <t>6610120025</t>
  </si>
  <si>
    <t>Основное мероприятие: Доплаты к пенсиям, дополнительное пенсионное обеспечение</t>
  </si>
  <si>
    <t>6610200000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</si>
  <si>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</si>
  <si>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6610223490</t>
  </si>
  <si>
    <t>Пенсионное обеспечение</t>
  </si>
  <si>
    <t>Основное мероприятие: Льготы, предоставляемые гражданам, удостоенным звания "Почетный гражданин Черемховского района"</t>
  </si>
  <si>
    <t>6610300000</t>
  </si>
  <si>
    <t>Ежемесячные выплаты в соответствии с Решением Думы Черемховского районного муниципального образования от 27.06.2012 №213 "Об утверждении положения "О Почетном звании Почетный гражданин Черемховского района""</t>
  </si>
  <si>
    <t>6610323500</t>
  </si>
  <si>
    <t>Единовременная денежная выплата лицу, удостоенному звания "Почетный гражданин Черемховского района"</t>
  </si>
  <si>
    <t>6610323600</t>
  </si>
  <si>
    <t>Основное мероприятие: Членские взносы</t>
  </si>
  <si>
    <t>6610400000</t>
  </si>
  <si>
    <t xml:space="preserve"> Ежегодные членские взносы в некоммерческую организацию "Ассоциация муниципальных образований Иркутской области"</t>
  </si>
  <si>
    <t>6610420027</t>
  </si>
  <si>
    <t>Основное мероприятие: Осуществление функций администрации муниципального района</t>
  </si>
  <si>
    <t>6610500000</t>
  </si>
  <si>
    <t>6610520190</t>
  </si>
  <si>
    <t>Основное мероприятие: Обеспечение деятельности мэра муниципального района</t>
  </si>
  <si>
    <t>6610600000</t>
  </si>
  <si>
    <t>6610620190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</si>
  <si>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</si>
  <si>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мероприятие: Осуществление отдельных государственных полномочий</t>
  </si>
  <si>
    <t>6610700000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</si>
  <si>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</si>
  <si>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6610751200</t>
  </si>
  <si>
    <t>Судебная система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</si>
  <si>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</si>
  <si>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</si>
  <si>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отдельных областных государственных полномочий в сфере труда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</si>
  <si>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</si>
  <si>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</si>
  <si>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6610773150</t>
  </si>
  <si>
    <t>Подпрограмма "Развитие предпринимательства"</t>
  </si>
  <si>
    <t>6620000000</t>
  </si>
  <si>
    <t>Основное мероприятие: Оказание административно-организационной поддержки субъектам малого и среднего предпринимательства</t>
  </si>
  <si>
    <t>6620100000</t>
  </si>
  <si>
    <t>Проведение тематических конкурсных мероприятий</t>
  </si>
  <si>
    <t>6620120028</t>
  </si>
  <si>
    <t>Муниципальная программа "Безопасность жизнедеятельности в Черемховском районном муниципальном образовании"</t>
  </si>
  <si>
    <t>6700000000</t>
  </si>
  <si>
    <t>Подпрограмма "Повышение безопасности дорожного движения в Черемховском районном муниципальном образовании"</t>
  </si>
  <si>
    <t>6710000000</t>
  </si>
  <si>
    <t>Основное мероприятие: Обеспечение безопасности участников дорожного движения и развитие сети искусственных сооружений</t>
  </si>
  <si>
    <t>6710100000</t>
  </si>
  <si>
    <t>Приобретение методической литературы и проведение районных мероприятий по предупреждению детского дорожно-транспортного травматизма</t>
  </si>
  <si>
    <t>6710120030</t>
  </si>
  <si>
    <t>Дорожное хозяйство (дорожные фонды)</t>
  </si>
  <si>
    <t>Подпрограмма "Улучшение условий и охраны труда в Черемховском районном муниципальном образовании"</t>
  </si>
  <si>
    <t>6720000000</t>
  </si>
  <si>
    <t>Основное мероприятие: 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</t>
  </si>
  <si>
    <t>6720100000</t>
  </si>
  <si>
    <t>Проведение конкурсных мероприятий в области охраны труда</t>
  </si>
  <si>
    <t>6720120032</t>
  </si>
  <si>
    <t>Приобретение средств индивидуальной защиты</t>
  </si>
  <si>
    <t>6720120033</t>
  </si>
  <si>
    <t>6730000000</t>
  </si>
  <si>
    <t>Основное мероприятие: Мероприятия по профилактике правонарушений и повышению уровня безопасности граждан на территории Черемховского района</t>
  </si>
  <si>
    <t>6730100000</t>
  </si>
  <si>
    <t>Разработка и распространение среди населения агитационных материалов, посвященных профилактике правонарушений</t>
  </si>
  <si>
    <t>6730120034</t>
  </si>
  <si>
    <t>Противодействие терроризму и экстремизму посредством распространения среди населения агитационных материалов</t>
  </si>
  <si>
    <t>6730120035</t>
  </si>
  <si>
    <t>Стимулирование работы участковых уполномоченных полиции по профилактике и предупреждению правонарушений в рамках проводимого МО МВД России «Черемховский» конкурса «Лучший участковый уполномоченный полиции»</t>
  </si>
  <si>
    <t>6730120036</t>
  </si>
  <si>
    <t>Проведение конкурсных мероприятий, направленных на профилактику правонарушений и повышение уровня безопасности граждан</t>
  </si>
  <si>
    <t>6730120136</t>
  </si>
  <si>
    <t>Межведомственная профилактическая комплексная акция, направленная на профилактику безнадзорности и правонарушений несовершеннолетних "Акцент на главном"</t>
  </si>
  <si>
    <t>6730120236</t>
  </si>
  <si>
    <t>Основное мероприятие: Расходы на обеспечение деятельности Муниципального казенного учреждения "Единая дежурно-диспетчерская служба Черемховского района"</t>
  </si>
  <si>
    <t>6730200000</t>
  </si>
  <si>
    <t>6730220100</t>
  </si>
  <si>
    <t>6730220290</t>
  </si>
  <si>
    <t>Другие вопросы в области национальной безопасности и правоохранительной деятельности</t>
  </si>
  <si>
    <t>6740000000</t>
  </si>
  <si>
    <t>Основное мероприятие: Проведение мероприятий, направленных на сохранение традиций и культурных ценностей коренных народов Сибири</t>
  </si>
  <si>
    <t>6740200000</t>
  </si>
  <si>
    <t>Проведение культурно-массовых мероприятий, направленных на укрепление межнациональных отношений</t>
  </si>
  <si>
    <t>6740220073</t>
  </si>
  <si>
    <t>Физическая культура</t>
  </si>
  <si>
    <t>Муниципальная программа "Развитие молодежной политики, физической культуры, спорта и туризма в Черемховском районном муниципальном образовании"</t>
  </si>
  <si>
    <t>6800000000</t>
  </si>
  <si>
    <t>Подпрограмма "Молодежная политика в Черемховском районном муниципальном образовании"</t>
  </si>
  <si>
    <t>6810000000</t>
  </si>
  <si>
    <t>Основное мероприятие: Реализация комплекса мероприятий, направленных на становление, развитие молодых граждан, решение молодежных проблем</t>
  </si>
  <si>
    <t>6810100000</t>
  </si>
  <si>
    <t>Организация районных мероприятий, направленных на реализацию экономического, интеллектуального, профессионального и творческого потенциала молодежи</t>
  </si>
  <si>
    <t>6810120037</t>
  </si>
  <si>
    <t>Молодежная политика</t>
  </si>
  <si>
    <t>Подпрограмма "Развитие физической культуры и спорта в Черемховском районном муниципальном образовании"</t>
  </si>
  <si>
    <t>6820000000</t>
  </si>
  <si>
    <t>Основное мероприятие: Проведение спортивных соревнований и физкультурно-массовых мероприятий</t>
  </si>
  <si>
    <t>6820100000</t>
  </si>
  <si>
    <t>Проведение районных спортивных соревнований и физкультурно-массовых мероприятий</t>
  </si>
  <si>
    <t>6820120040</t>
  </si>
  <si>
    <t>Организация и проведение испытаний Всероссийского физкультурно – спортивного комплекса «Готов к труду и обороне» (ГТО) среди населения</t>
  </si>
  <si>
    <t>6820120042</t>
  </si>
  <si>
    <t>Денежное поощрение спортсменов и тренеров Черемховского районного муниципального образования, достигших высоких результатов в сфере физической культуры и спорта</t>
  </si>
  <si>
    <t>6820120242</t>
  </si>
  <si>
    <t>Основное мероприятие: Развитие спортивной инфраструктуры и материально- технической базы</t>
  </si>
  <si>
    <t>6820200000</t>
  </si>
  <si>
    <t>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</si>
  <si>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Подпрограмма "Молодым семьям – доступное жилье"</t>
  </si>
  <si>
    <t>6830000000</t>
  </si>
  <si>
    <t>Основное мероприятие: Поддержка молодых семей и молодых специалистов в решении жилищной проблемы</t>
  </si>
  <si>
    <t>6830100000</t>
  </si>
  <si>
    <t>Социальное обеспечение населения</t>
  </si>
  <si>
    <t>Реализация мероприятий по обеспечению жильем молодых семей</t>
  </si>
  <si>
    <t>68301L4970</t>
  </si>
  <si>
    <t xml:space="preserve">Подпрограмма "Комплексные меры профилактики  злоупотребления наркотическими средствами и психотропными веществами в Черемховском районном муниципальном образовании" </t>
  </si>
  <si>
    <t>6840000000</t>
  </si>
  <si>
    <t>Основное мероприятие: Осуществление комплексных профилактических мероприятий, направленных на улучшение наркоситуации в Черемховском районе</t>
  </si>
  <si>
    <t>6840100000</t>
  </si>
  <si>
    <t>Выявление и уничтожение площадей произрастания наркосодержащих растений</t>
  </si>
  <si>
    <t>6840120146</t>
  </si>
  <si>
    <t>Подпрограмма "Развитие туризма в Черемховском районном муниципальном образовании"</t>
  </si>
  <si>
    <t>6850000000</t>
  </si>
  <si>
    <t>Основное мероприятие: Вовлечение широких слоев населения в мероприятия туристской направленности</t>
  </si>
  <si>
    <t>6850100000</t>
  </si>
  <si>
    <t>Командное первенство рыболовов по подледной ловле рыбы в Черемховском районе</t>
  </si>
  <si>
    <t>6850120066</t>
  </si>
  <si>
    <t>Муниципальная программа "Здоровье населения в Черемховском районном муниципальном образовании"</t>
  </si>
  <si>
    <t>6900000000</t>
  </si>
  <si>
    <t>Основное мероприятие: Содействие в кадровом обеспечении учреждений здравоохранения в поселениях Черемховского района</t>
  </si>
  <si>
    <t>6900100000</t>
  </si>
  <si>
    <t>Единовременные выплаты молодым специалистам с высшим или средним профессиональным образованием, работающим в медицинских учреждениях Черемховского района</t>
  </si>
  <si>
    <t>6900120047</t>
  </si>
  <si>
    <t>Обеспечение ГСМ  ОГБУЗ ИОКТБ Черемховский филиал для ежеквартальных выездов медицинских работников</t>
  </si>
  <si>
    <t>6900120048</t>
  </si>
  <si>
    <t>Оплата за обучение студентов в средних специальных учебных заведениях</t>
  </si>
  <si>
    <t>6900120147</t>
  </si>
  <si>
    <t>Муниципальная программа "Социальная поддержка населения Черемховского районного муниципального образования"</t>
  </si>
  <si>
    <t>7000000000</t>
  </si>
  <si>
    <t>Подпрограмма "Доступная среда для инвалидов и других маломобильных групп населения в Черемховском районном муниципальном образовании"</t>
  </si>
  <si>
    <t>7010000000</t>
  </si>
  <si>
    <t>Основное мероприятие: Проведение комплекса мероприятий, направленных на создание условий для достижения социальной адаптации и самореализации инвалидов и других маломобильных групп населения Черемховского района</t>
  </si>
  <si>
    <t>7010200000</t>
  </si>
  <si>
    <t>Проведение районных конкурсов, спортивных мероприятий, благотворительных акций</t>
  </si>
  <si>
    <t>7010220052</t>
  </si>
  <si>
    <t>Другие вопросы в области социальной политики</t>
  </si>
  <si>
    <t>Подпрограмма "Поддержка мероприятий, проводимых для пожилых людей на территории Черемховского районного муниципального образования"</t>
  </si>
  <si>
    <t>7020000000</t>
  </si>
  <si>
    <t>Основное мероприятие: Организация досуговых мероприятий, в том числе, приуроченных к праздникам и памятным датам</t>
  </si>
  <si>
    <t>7020100000</t>
  </si>
  <si>
    <t>Проведение мероприятий, посвященных празднованию Дня Победы</t>
  </si>
  <si>
    <t>7020120056</t>
  </si>
  <si>
    <t>Проведение мероприятий, посвященных Международному дню пожилых людей</t>
  </si>
  <si>
    <t>7020120057</t>
  </si>
  <si>
    <t>Проведение мероприятий, приуроченных к Декаде инвалидов</t>
  </si>
  <si>
    <t>7020120058</t>
  </si>
  <si>
    <t>Чествование участников ВОВ и ветеранов администрации в юбилейные даты</t>
  </si>
  <si>
    <t>7020120059</t>
  </si>
  <si>
    <t>Чествование тружеников тыла, вдов участников ВОВ, детей войны, ветеранов труда, почетных граждан Черемховского районного муниципального образования в юбилейные даты с 80 лет, а также лиц старше 90 лет ежегодно в дни рождения</t>
  </si>
  <si>
    <t>7020120159</t>
  </si>
  <si>
    <t>Непрограммные расходы</t>
  </si>
  <si>
    <t>8000000000</t>
  </si>
  <si>
    <t>Обеспечение деятельности Думы Черемховского районного муниципального образования</t>
  </si>
  <si>
    <t>8010000000</t>
  </si>
  <si>
    <t>Председатель представительного органа муниципального образования</t>
  </si>
  <si>
    <t>8010100000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</si>
  <si>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</si>
  <si>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Аппарат управления представительного органа муниципального образования</t>
  </si>
  <si>
    <t>8010200000</t>
  </si>
  <si>
    <t>8010220190</t>
  </si>
  <si>
    <t>Обеспечение деятельности Контрольно-счетной палаты Черемховского районного муниципального образования</t>
  </si>
  <si>
    <t>8020000000</t>
  </si>
  <si>
    <t>Руководитель контрольно-счетной палаты муниципального образования</t>
  </si>
  <si>
    <t>8020100000</t>
  </si>
  <si>
    <t>Аппарат управления контрольно - счетной палаты муниципального образования</t>
  </si>
  <si>
    <t>8020200000</t>
  </si>
  <si>
    <t>8020220190</t>
  </si>
  <si>
    <t>Резервные фонды местных администраций</t>
  </si>
  <si>
    <t>8040000000</t>
  </si>
  <si>
    <t>Резервный фонд Администрации Черемховского районного муниципального образования</t>
  </si>
  <si>
    <t>8040100000</t>
  </si>
  <si>
    <t>Резервные фонды</t>
  </si>
  <si>
    <t>Мобилизационная подготовка Черемховского районного муниципального образования</t>
  </si>
  <si>
    <t>8050000000</t>
  </si>
  <si>
    <t>Реализация мероприятий, направленных на обеспечение режима секретности и защиты государственной тайны в администрации Черемховского районного муниципального образования</t>
  </si>
  <si>
    <t>8050100000</t>
  </si>
  <si>
    <t>Мобилизационная подготовка экономики</t>
  </si>
  <si>
    <t>Непрограммные расходы  органов местного самоуправления Черемховского районного муниципального образования</t>
  </si>
  <si>
    <t>8060000000</t>
  </si>
  <si>
    <t>ИТОГО</t>
  </si>
  <si>
    <t>раздела</t>
  </si>
  <si>
    <t>подраздела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</si>
  <si>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</si>
  <si>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</si>
  <si>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</si>
  <si>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</si>
  <si>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</si>
  <si>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</si>
  <si>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</si>
  <si>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</si>
  <si>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</si>
  <si>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</si>
  <si>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СРЕДСТВА МАССОВОЙ ИНФОРМАЦИИ</t>
  </si>
  <si>
    <t>МЕЖБЮДЖЕТНЫЕ ТРАНСФЕРТЫ ОБЩЕГО ХАРАКТЕРА БЮДЖЕТАМ БЮДЖЕТНОЙ СИСТЕМЫ РОССИЙСКОЙ ФЕДЕРАЦИИ</t>
  </si>
  <si>
    <t>ГРБС</t>
  </si>
  <si>
    <t>Отдел по культуре и библиотечному обслуживанию АЧРМО</t>
  </si>
  <si>
    <t>Отдел образования АЧРМО</t>
  </si>
  <si>
    <t>Финансовое управление администрации ЧРМО</t>
  </si>
  <si>
    <t>Комитет по управлению муниципальным имуществом ЧРМО</t>
  </si>
  <si>
    <t>Дума ЧРМО</t>
  </si>
  <si>
    <t>Администрация ЧРМО</t>
  </si>
  <si>
    <t>Управление жилищно-коммунального хозяйства, строительства, транспорта, связи и экологии АЧРМО</t>
  </si>
  <si>
    <t>Контрольно-счетная палата ЧРМО</t>
  </si>
  <si>
    <t>№п/п</t>
  </si>
  <si>
    <t>Наименование городских и сельских поселений</t>
  </si>
  <si>
    <t xml:space="preserve">Алехинское </t>
  </si>
  <si>
    <t>Бельское</t>
  </si>
  <si>
    <t xml:space="preserve">Булайское </t>
  </si>
  <si>
    <t xml:space="preserve">Голуметское </t>
  </si>
  <si>
    <t xml:space="preserve">Зерновское </t>
  </si>
  <si>
    <t xml:space="preserve">Каменно-Ангарское </t>
  </si>
  <si>
    <t xml:space="preserve">Лоховское </t>
  </si>
  <si>
    <t>Михайловское</t>
  </si>
  <si>
    <t xml:space="preserve">Нижнеиретское </t>
  </si>
  <si>
    <t>Новогромовское</t>
  </si>
  <si>
    <t xml:space="preserve">Новостроевское </t>
  </si>
  <si>
    <t xml:space="preserve">Онотское </t>
  </si>
  <si>
    <t xml:space="preserve">Парфеновское </t>
  </si>
  <si>
    <t xml:space="preserve">Саянское </t>
  </si>
  <si>
    <t>Тальниковское</t>
  </si>
  <si>
    <t xml:space="preserve">Тунгусское </t>
  </si>
  <si>
    <t>Узколугское</t>
  </si>
  <si>
    <t xml:space="preserve">Черемховское </t>
  </si>
  <si>
    <t>Поддержка мер по обеспечению сбалансированности местных бюджетов</t>
  </si>
  <si>
    <t>Наименование</t>
  </si>
  <si>
    <t>Сумма, тыс. руб.</t>
  </si>
  <si>
    <t>1. Размер бюджетных ассигнований резервного фонда</t>
  </si>
  <si>
    <t>План  год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</si>
  <si>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</si>
  <si>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</si>
  <si>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</si>
  <si>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</si>
  <si>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Привлечение кредитов от кредитных организаций в валюте Российской Федерации</t>
  </si>
  <si>
    <t>910 01 02 00 00 00 0000 700</t>
  </si>
  <si>
    <t>Привлечение кредитов   от кредитных организаций бюджетами муниципальных районов в валюте Российской Федерации</t>
  </si>
  <si>
    <t>910 01 02 00 00 05 0000 710</t>
  </si>
  <si>
    <t>Погашение кредитов от кредитных организаций в валюте Российской Федерации</t>
  </si>
  <si>
    <t>910 01 02 00 00 00 0000 800</t>
  </si>
  <si>
    <t>Погашение бюджетами муниципальных районов кредитов от кредитных организаций в валюте Российской Федерации</t>
  </si>
  <si>
    <t>910 01 02 00 00 05 0000 810</t>
  </si>
  <si>
    <t>Бюджетные кредиты от других бюджетов бюджетной системы Российской Федерации</t>
  </si>
  <si>
    <t>910 01 03 00 00 00 0000 000</t>
  </si>
  <si>
    <t>Привлечение бюджетных кредитов от других бюджетов бюджетной системы Российской Федерации в валюте Российской Федерации</t>
  </si>
  <si>
    <t>910 01 03 00 00 00 0000 700</t>
  </si>
  <si>
    <t>Привлечение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</si>
  <si>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910 01 03 00 00 05 0000 710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</si>
  <si>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</si>
  <si>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910 01 03 00 00 00 0000 800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</si>
  <si>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</si>
  <si>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910 01 03 00 00 05 0000 810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</si>
  <si>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</si>
  <si>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</si>
  <si>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</si>
  <si>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</si>
  <si>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</si>
  <si>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</si>
  <si>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</si>
  <si>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</si>
  <si>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</si>
  <si>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</si>
  <si>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Начальник финансового   управления</t>
  </si>
  <si>
    <t>Инициативные платежи, зачисляемые в бюджеты муниципальных районов</t>
  </si>
  <si>
    <t>000 1 17 15000 00 0000 180</t>
  </si>
  <si>
    <t>000 2 02 45050 00 0000 150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</si>
  <si>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</si>
  <si>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 xml:space="preserve">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</si>
  <si>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</si>
  <si>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</si>
  <si>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Реализация мероприятий по приобретению учебников и учебных пособий, а также учебно-методических материалов, необходимых для реализации образовательных программ начального общего, основного общего, среднего общего образования муниципальными образовательными организациями в Иркутской области</t>
  </si>
  <si>
    <t>Основное мероприятие: Реализация инициативных проектов Черемховского районного муниципального образования</t>
  </si>
  <si>
    <t>61206S2381</t>
  </si>
  <si>
    <t>61206S2382</t>
  </si>
  <si>
    <t>Государственная поддержка отрасли культуры для реализации мероприятий по модернизации библиотек в части комплектования книжных фондов библиотек муниципальных образований</t>
  </si>
  <si>
    <t>Обеспечение развития и укрепления материально - технической базы домов культуры в населенных пунктах с числом жителей до 50 тысяч человек</t>
  </si>
  <si>
    <t>62103S2907</t>
  </si>
  <si>
    <t>6210420100</t>
  </si>
  <si>
    <t>Создание и (или) модернизация инфраструктуры в сфере культуры муниципальной собственности (дополнительные расходы в целях достижения значения базового результата, установленного соглашением о предоставлении межбюджетных трансфертов из федерального бюджета)</t>
  </si>
  <si>
    <t>63101А1101</t>
  </si>
  <si>
    <t>Основное мероприятие: Поощрение общественных инициатив для активизации деятельности территориального общественного самоуправления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</si>
  <si>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</t>
  </si>
  <si>
    <t>Основное мероприятие: Осуществление мероприятий по предотвращению негативного воздействия вод</t>
  </si>
  <si>
    <t>6320500000</t>
  </si>
  <si>
    <t>Организация деятельности по определению соответствия гидротехнических сооружений критериям безопасности</t>
  </si>
  <si>
    <t>6320520112</t>
  </si>
  <si>
    <t>Водное хозяйство</t>
  </si>
  <si>
    <t>Основное мероприятие: Реализация полномочий органов местного самоуправления в отношении имущества, находящегося в муниципальной собственности</t>
  </si>
  <si>
    <t>6340500000</t>
  </si>
  <si>
    <t>6340520119</t>
  </si>
  <si>
    <t>Основное мероприятие: Управление муниципальным долгом</t>
  </si>
  <si>
    <t>6410200000</t>
  </si>
  <si>
    <t>Обслуживание муниципального долга</t>
  </si>
  <si>
    <t>6410220013</t>
  </si>
  <si>
    <t>Обслуживание государственного (муниципального) долга</t>
  </si>
  <si>
    <t>700</t>
  </si>
  <si>
    <t>Обслуживание государственного внутреннего и муниципального долга</t>
  </si>
  <si>
    <t>Основное мероприятие: Финансовое обеспечение деятельности МКУ ЧРМО "Газета "Мое село, край Черемховский"</t>
  </si>
  <si>
    <t>6520300000</t>
  </si>
  <si>
    <t>6520320290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</si>
  <si>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</si>
  <si>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6730300000</t>
  </si>
  <si>
    <t>67303S2370</t>
  </si>
  <si>
    <t>Подпрограмма "Реализация государственной Национальной политики в Черемховском районном муниципальном образовании"</t>
  </si>
  <si>
    <t>Приобретение спортивного  инвентаря для организации физкультурной и спортивной работы</t>
  </si>
  <si>
    <t>6820220044</t>
  </si>
  <si>
    <t>Другие вопросы в области здравоохранения</t>
  </si>
  <si>
    <t>Проведение мероприятий, посвященных празднованию Дня защитника Отечества</t>
  </si>
  <si>
    <t>7020120054</t>
  </si>
  <si>
    <t>8010120190</t>
  </si>
  <si>
    <t>8020120190</t>
  </si>
  <si>
    <t>ЗДРАВООХРАНЕНИЕ</t>
  </si>
  <si>
    <t>ОБСЛУЖИВАНИЕ ГОСУДАРСТВЕННОГО И МУНИЦИПАЛЬНОГО ДОЛГА</t>
  </si>
  <si>
    <t xml:space="preserve">Отчет об  исполнении доходов бюджета Черемховского районного муниципального образования                                                             за 9 месяцев 2025 года  </t>
  </si>
  <si>
    <t>Единая субвенция бюджетам муниципальных районов из бюджета субъекта Российской Федерации</t>
  </si>
  <si>
    <t>000 2 02 36900 00 0000 150</t>
  </si>
  <si>
    <t>61103S2850</t>
  </si>
  <si>
    <t>Региональный проект «Всё лучшее детям»</t>
  </si>
  <si>
    <t>611Ю400000</t>
  </si>
  <si>
    <t>Оснащение предметных кабинетов общеобразовательных организаций средствами обучения и воспитания</t>
  </si>
  <si>
    <t>611Ю455591</t>
  </si>
  <si>
    <t>Реализация мероприятий по модернизации школьных систем образования (объекты капитального ремонта, по которым решение о предоставлении субсидии принято до отчетного финансового года)</t>
  </si>
  <si>
    <t>611Ю457501</t>
  </si>
  <si>
    <t>Региональный проект «Педагоги и наставники»</t>
  </si>
  <si>
    <t>611Ю600000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</si>
  <si>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Иркутской области</t>
  </si>
  <si>
    <t>611Ю650501</t>
  </si>
  <si>
    <t>Ежемесячное денежное вознаграждение за классное руководство педагогическим работникам муниципальных образовательных организаций в Иркутской области,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</si>
  <si>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611Ю653031</t>
  </si>
  <si>
    <t>Финансовая поддержка реализации инициативных проектов (Реализация инициативного проекта "Мхатик-дошколенок")</t>
  </si>
  <si>
    <t>Финансовая поддержка реализации инициативных проектов (Реализация инициативного проекта "Перспектива Движения Первых")</t>
  </si>
  <si>
    <t>Финансовая поддержка реализации инициативных проектов (Реализация инициативного проекта "Семейный очаг")</t>
  </si>
  <si>
    <t>Финансовая поддержка реализации инициативных проектов (Реализация инициативного проекта "ИГРОГРАД")</t>
  </si>
  <si>
    <t>Финансовая поддержка реализации инициативных проектов (Реализация инициативного проекта "Центр детских инициатив")</t>
  </si>
  <si>
    <t>61206S2385</t>
  </si>
  <si>
    <t>Основное мероприятие: Содействие в кадровом обеспечении учреждений образования Черемховского районного муниципального образования</t>
  </si>
  <si>
    <t>6120700000</t>
  </si>
  <si>
    <t>Выплата стипендии студентам по целевому обучению</t>
  </si>
  <si>
    <t>6120720348</t>
  </si>
  <si>
    <t>612Ю600000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</si>
  <si>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</si>
  <si>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612Ю651791</t>
  </si>
  <si>
    <t>Финансовая поддержка реализации инициативных проектов (Реализация инициативного проекта "Резной палисад")</t>
  </si>
  <si>
    <t>62101S2387</t>
  </si>
  <si>
    <t>62103L519Б</t>
  </si>
  <si>
    <t>Государственная поддержка лучших работников сельских учреждений культуры</t>
  </si>
  <si>
    <t>62103L519В</t>
  </si>
  <si>
    <t>Финансовая поддержка реализации инициативных проектов (Реализация инициативного проекта "Живи ярко")</t>
  </si>
  <si>
    <t>62103S2386</t>
  </si>
  <si>
    <t>Осуществление мероприятий по созданию условий для обеспечения поселений, входящих в состав муниципального района, услугами связи</t>
  </si>
  <si>
    <t>6310400000</t>
  </si>
  <si>
    <t>Проведение экспертизы отсутствия в малонаселенном пункте услуг связи или услуг связи низкого качества</t>
  </si>
  <si>
    <t>6310420022</t>
  </si>
  <si>
    <t>Предоставление иных межбюджетных трансфертов, передаваемых для осуществления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</si>
  <si>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6320224008</t>
  </si>
  <si>
    <t>Разработка и утверждение санитарно-защитных зон объектов водоснабжения</t>
  </si>
  <si>
    <t>6320524009</t>
  </si>
  <si>
    <t>Коммунальное хозяйство</t>
  </si>
  <si>
    <t>Осуществление мероприятий,связанных с эксплуатацией и содержанием имущества, находящегося в муниципальной собственности</t>
  </si>
  <si>
    <t>Подпрограмма "Развитие жилищно-коммунального хозяйства на территории Черемховского районного муниципального образования"</t>
  </si>
  <si>
    <t>6360000000</t>
  </si>
  <si>
    <t>Основное мероприятие: Модернизация, строительство, реконструкция, ремонт и содержание объектов теплоснабжения</t>
  </si>
  <si>
    <t>6360100000</t>
  </si>
  <si>
    <t>Замена котельного и котельно-вспомогательного оборудования</t>
  </si>
  <si>
    <t>6360124001</t>
  </si>
  <si>
    <t>Основное мероприятие: Модернизация, строительство, реконструкция, ремонт и содержание объектов водоснабжения и водоотведения</t>
  </si>
  <si>
    <t>6360200000</t>
  </si>
  <si>
    <t>Текущий и капитальный ремонт объектов и сетей водоснабжения и водоотведения</t>
  </si>
  <si>
    <t>6360224002</t>
  </si>
  <si>
    <t>Основное мероприятие: Реализация иных полномочий в сфере электро-, тепло-, газо- и водоснабжения, водоотведения</t>
  </si>
  <si>
    <t>6360300000</t>
  </si>
  <si>
    <t>Осуществление мероприятий в области разработки и актуализации схем теплоснабжения, водоснабжения и водоотведения</t>
  </si>
  <si>
    <t>6360324004</t>
  </si>
  <si>
    <t>Предоставление иных межбюджетных трансфертов, передаваемых на исполнение части полномочий по организации в границах поселения электро-, тепло-, газо- и водоснабжения населения, водоотведения, снабжения населения топливом</t>
  </si>
  <si>
    <t>6360324006</t>
  </si>
  <si>
    <t>Формирование земельных участков, государственная собственность на которые не разграничена (межевание, установление границ на местности)</t>
  </si>
  <si>
    <t>Подпрограмма "Обеспечение деятельности муниципальных бюджетных и казенных учреждений, муниципальных унитарных предприятий Черемховского районного муниципального образования"</t>
  </si>
  <si>
    <t>6610773310</t>
  </si>
  <si>
    <t>6610773320</t>
  </si>
  <si>
    <t>6610773330</t>
  </si>
  <si>
    <t>6610773340</t>
  </si>
  <si>
    <t>Ремонт и содержание автомобильных дорог общего пользования местного значения</t>
  </si>
  <si>
    <t>671019Д001</t>
  </si>
  <si>
    <t>Предоставление иных межбюджетных трансфертов на обеспечение дорожной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</t>
  </si>
  <si>
    <t>671019Д002</t>
  </si>
  <si>
    <t>Государственная экспертиза проектной документации по капитальному ремонту автомобильных дорог общего пользования местного значения</t>
  </si>
  <si>
    <t>671019Д003</t>
  </si>
  <si>
    <t>Финансовая поддержка реализации инициативных проектов (Реализация инициативного проекта "Ремонт дороги деревни Красный Брод")</t>
  </si>
  <si>
    <t>67101S2388</t>
  </si>
  <si>
    <t>Подпрограмма "Обеспечение общественной безопасности в Черемховском районном муниципальном образовании"</t>
  </si>
  <si>
    <t>Основное мероприятие: Организация системы оповещения населения о чрезвычайных ситуациях</t>
  </si>
  <si>
    <t>Осуществление полномочий поселений по внешнему муниципальному финансовому контролю</t>
  </si>
  <si>
    <t>8020220191</t>
  </si>
  <si>
    <t>8050129999</t>
  </si>
  <si>
    <t xml:space="preserve">Представительские и иные расходы, связанные с представительской деятельностью </t>
  </si>
  <si>
    <t>8060200000</t>
  </si>
  <si>
    <t>Представительские и иные расходы, связанные с представительской деятельностью органов местного самоуправления Черемховского районного муниципального образования</t>
  </si>
  <si>
    <t>8060225000</t>
  </si>
  <si>
    <t>Отчет об исполнении бюджета Черемховского районного муниципального образования  
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бюджетов
 за 9 месяцев 2025 года</t>
  </si>
  <si>
    <t>Отчет об исполнении бюджета за 9 месяцев 2025 года по ведомственной структуре расходов бюджета Черемховского районного муниципального образования</t>
  </si>
  <si>
    <t>Отчет об исполнении бюджетных ассигнований за 9 месяцев 2025 года по разделам и подразделам классификации расходов бюджетов</t>
  </si>
  <si>
    <t>2. Распределение бюджетных ассигнований резервного фонда на 01.10.2025 г.</t>
  </si>
  <si>
    <t>3. Фактическое использование средств резервного фонда на 01.10.2025 г.</t>
  </si>
  <si>
    <t>Отчет об использовании бюджетных ассигнований резервного фонда администрации Черемховского районного муниципального образования за  9 месяцев 2025 года</t>
  </si>
  <si>
    <t>4. Нераспределенный остаток бюджетных ассигнований резервного фонда на 01.10.2025 г.</t>
  </si>
  <si>
    <t>Отчет об исполнении дотации на выравнивание бюджетной обеспеченности поселений Черемховского районного муниципального образования за 9 месяцев 2025 года</t>
  </si>
  <si>
    <t>Отчет о предоставлении иных межбюджетных трансфертов бюджетам поселений, входящих в состав Черемховского районного муниципального образования, на поддержку мер по обеспечению сбалансированности местных бюджетов 
за 9 месяцев 2025 года</t>
  </si>
  <si>
    <t xml:space="preserve">Отчет об исполнении бюджета Черемховского районного муниципального образования по источникам внутреннего финансирования дефицита бюджета за 9 месяцев 2025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</si>
</sst>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.0"/>
    <numFmt numFmtId="166" formatCode="#,##0.0"/>
    <numFmt numFmtId="167" formatCode="000\.00\.000\.0"/>
    <numFmt numFmtId="168" formatCode="0000000000;[Red]\-0000000000;&quot;&quot;"/>
    <numFmt numFmtId="169" formatCode="000;[Red]\-000;&quot;&quot;"/>
    <numFmt numFmtId="170" formatCode="0000;[Red]\-0000;&quot;&quot;"/>
    <numFmt numFmtId="171" formatCode="#,##0.0;[Red]\-#,##0.0;0.0"/>
    <numFmt numFmtId="172" formatCode="0.0%"/>
    <numFmt numFmtId="173" formatCode="000"/>
    <numFmt numFmtId="174" formatCode="00;[Red]\-00;&quot;&quot;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 Cyr"/>
      <family val="2"/>
      <charset val="204"/>
    </font>
    <font>
      <b/>
      <sz val="10"/>
      <color indexed="8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name val="Arial"/>
      <family val="2"/>
      <charset val="204"/>
    </font>
    <font>
      <sz val="13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5">
    <xf numFmtId="0" fontId="0" fillId="0" borderId="0"/>
    <xf numFmtId="0" fontId="2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8" fillId="0" borderId="0"/>
    <xf numFmtId="0" fontId="6" fillId="0" borderId="0"/>
    <xf numFmtId="9" fontId="5" fillId="0" borderId="0" applyFont="0" applyFill="0" applyBorder="0" applyAlignment="0" applyProtection="0"/>
    <xf numFmtId="0" fontId="9" fillId="0" borderId="0"/>
    <xf numFmtId="0" fontId="6" fillId="0" borderId="0"/>
    <xf numFmtId="0" fontId="10" fillId="0" borderId="0"/>
    <xf numFmtId="0" fontId="11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6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15" fillId="0" borderId="0" xfId="6" applyFont="1" applyAlignment="1">
      <alignment horizontal="center"/>
    </xf>
    <xf numFmtId="0" fontId="15" fillId="0" borderId="0" xfId="14" applyFont="1" applyFill="1" applyAlignment="1">
      <alignment horizontal="right"/>
    </xf>
    <xf numFmtId="0" fontId="7" fillId="0" borderId="0" xfId="97" applyFont="1" applyFill="1" applyAlignment="1">
      <alignment horizontal="center"/>
    </xf>
    <xf numFmtId="166" fontId="15" fillId="2" borderId="0" xfId="14" applyNumberFormat="1" applyFont="1" applyFill="1" applyAlignment="1">
      <alignment horizontal="center"/>
    </xf>
    <xf numFmtId="165" fontId="15" fillId="0" borderId="0" xfId="6" applyNumberFormat="1" applyFont="1" applyAlignment="1"/>
    <xf numFmtId="0" fontId="15" fillId="3" borderId="0" xfId="6" applyFont="1" applyFill="1" applyAlignment="1">
      <alignment horizontal="center"/>
    </xf>
    <xf numFmtId="0" fontId="19" fillId="2" borderId="0" xfId="97" applyFont="1" applyFill="1" applyAlignment="1">
      <alignment horizontal="center" vertical="center" wrapText="1"/>
    </xf>
    <xf numFmtId="0" fontId="20" fillId="0" borderId="1" xfId="97" applyFont="1" applyFill="1" applyBorder="1" applyAlignment="1">
      <alignment horizontal="center" vertical="center" wrapText="1"/>
    </xf>
    <xf numFmtId="0" fontId="19" fillId="0" borderId="1" xfId="97" applyFont="1" applyFill="1" applyBorder="1"/>
    <xf numFmtId="0" fontId="19" fillId="0" borderId="1" xfId="97" applyFont="1" applyFill="1" applyBorder="1" applyAlignment="1">
      <alignment horizontal="center" vertical="center"/>
    </xf>
    <xf numFmtId="166" fontId="21" fillId="2" borderId="1" xfId="97" applyNumberFormat="1" applyFont="1" applyFill="1" applyBorder="1" applyAlignment="1">
      <alignment vertical="center"/>
    </xf>
    <xf numFmtId="0" fontId="21" fillId="0" borderId="0" xfId="6" applyFont="1" applyAlignment="1">
      <alignment horizontal="center"/>
    </xf>
    <xf numFmtId="0" fontId="3" fillId="0" borderId="1" xfId="6" applyFont="1" applyBorder="1"/>
    <xf numFmtId="0" fontId="15" fillId="0" borderId="1" xfId="6" applyFont="1" applyBorder="1" applyAlignment="1">
      <alignment horizontal="center"/>
    </xf>
    <xf numFmtId="166" fontId="15" fillId="2" borderId="1" xfId="97" applyNumberFormat="1" applyFont="1" applyFill="1" applyBorder="1" applyAlignment="1">
      <alignment vertical="center"/>
    </xf>
    <xf numFmtId="0" fontId="21" fillId="0" borderId="1" xfId="6" applyFont="1" applyBorder="1" applyAlignment="1">
      <alignment horizontal="left" wrapText="1"/>
    </xf>
    <xf numFmtId="0" fontId="15" fillId="0" borderId="0" xfId="131" applyFont="1" applyAlignment="1">
      <alignment horizontal="center"/>
    </xf>
    <xf numFmtId="0" fontId="15" fillId="0" borderId="1" xfId="132" applyFont="1" applyBorder="1" applyAlignment="1" applyProtection="1">
      <alignment wrapText="1"/>
    </xf>
    <xf numFmtId="0" fontId="15" fillId="0" borderId="1" xfId="6" applyFont="1" applyBorder="1" applyAlignment="1">
      <alignment horizontal="center" vertical="center" wrapText="1"/>
    </xf>
    <xf numFmtId="0" fontId="19" fillId="0" borderId="1" xfId="97" applyFont="1" applyFill="1" applyBorder="1" applyAlignment="1"/>
    <xf numFmtId="0" fontId="7" fillId="0" borderId="1" xfId="132" applyFont="1" applyBorder="1" applyAlignment="1" applyProtection="1">
      <alignment wrapText="1"/>
    </xf>
    <xf numFmtId="0" fontId="15" fillId="0" borderId="1" xfId="97" applyFont="1" applyFill="1" applyBorder="1" applyAlignment="1">
      <alignment horizontal="left" vertical="center" wrapText="1"/>
    </xf>
    <xf numFmtId="0" fontId="7" fillId="0" borderId="1" xfId="97" applyFont="1" applyFill="1" applyBorder="1" applyAlignment="1">
      <alignment horizontal="center" vertical="center"/>
    </xf>
    <xf numFmtId="0" fontId="19" fillId="0" borderId="1" xfId="97" applyFont="1" applyFill="1" applyBorder="1" applyAlignment="1">
      <alignment horizontal="left" vertical="center" wrapText="1"/>
    </xf>
    <xf numFmtId="0" fontId="7" fillId="2" borderId="1" xfId="97" applyFont="1" applyFill="1" applyBorder="1" applyAlignment="1">
      <alignment horizontal="center" vertical="center"/>
    </xf>
    <xf numFmtId="0" fontId="21" fillId="2" borderId="0" xfId="6" applyFont="1" applyFill="1" applyAlignment="1">
      <alignment horizontal="center"/>
    </xf>
    <xf numFmtId="0" fontId="19" fillId="2" borderId="1" xfId="97" applyFont="1" applyFill="1" applyBorder="1" applyAlignment="1">
      <alignment horizontal="center" vertical="center"/>
    </xf>
    <xf numFmtId="0" fontId="15" fillId="2" borderId="0" xfId="6" applyFont="1" applyFill="1" applyAlignment="1">
      <alignment horizontal="center"/>
    </xf>
    <xf numFmtId="0" fontId="19" fillId="0" borderId="1" xfId="97" applyFont="1" applyFill="1" applyBorder="1" applyAlignment="1">
      <alignment wrapText="1"/>
    </xf>
    <xf numFmtId="0" fontId="15" fillId="0" borderId="1" xfId="6" applyFont="1" applyBorder="1" applyAlignment="1">
      <alignment wrapText="1"/>
    </xf>
    <xf numFmtId="0" fontId="15" fillId="2" borderId="1" xfId="97" applyFont="1" applyFill="1" applyBorder="1" applyAlignment="1">
      <alignment vertical="top" wrapText="1"/>
    </xf>
    <xf numFmtId="0" fontId="15" fillId="0" borderId="1" xfId="97" applyFont="1" applyFill="1" applyBorder="1" applyAlignment="1">
      <alignment wrapText="1"/>
    </xf>
    <xf numFmtId="166" fontId="21" fillId="0" borderId="1" xfId="6" applyNumberFormat="1" applyFont="1" applyFill="1" applyBorder="1" applyAlignment="1">
      <alignment vertical="center" wrapText="1"/>
    </xf>
    <xf numFmtId="166" fontId="21" fillId="0" borderId="1" xfId="6" applyNumberFormat="1" applyFont="1" applyFill="1" applyBorder="1" applyAlignment="1" applyProtection="1">
      <alignment horizontal="center" vertical="center" wrapText="1"/>
    </xf>
    <xf numFmtId="0" fontId="15" fillId="0" borderId="1" xfId="6" applyFont="1" applyFill="1" applyBorder="1" applyAlignment="1">
      <alignment horizontal="justify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justify" vertical="center" wrapText="1"/>
    </xf>
    <xf numFmtId="0" fontId="7" fillId="2" borderId="1" xfId="21" applyFont="1" applyFill="1" applyBorder="1" applyAlignment="1">
      <alignment horizontal="left" vertical="center" wrapText="1"/>
    </xf>
    <xf numFmtId="0" fontId="19" fillId="0" borderId="1" xfId="97" applyFont="1" applyFill="1" applyBorder="1" applyAlignment="1">
      <alignment vertical="center" wrapText="1"/>
    </xf>
    <xf numFmtId="0" fontId="23" fillId="0" borderId="0" xfId="97" applyFont="1" applyFill="1" applyAlignment="1">
      <alignment horizontal="left"/>
    </xf>
    <xf numFmtId="0" fontId="4" fillId="0" borderId="0" xfId="6" applyFont="1" applyAlignment="1">
      <alignment horizontal="center"/>
    </xf>
    <xf numFmtId="0" fontId="20" fillId="0" borderId="1" xfId="97" applyFont="1" applyFill="1" applyBorder="1" applyAlignment="1">
      <alignment horizontal="center" vertical="center"/>
    </xf>
    <xf numFmtId="0" fontId="14" fillId="2" borderId="1" xfId="14" applyNumberFormat="1" applyFont="1" applyFill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166" fontId="15" fillId="0" borderId="1" xfId="6" applyNumberFormat="1" applyFont="1" applyBorder="1" applyAlignment="1">
      <alignment vertical="center" wrapText="1"/>
    </xf>
    <xf numFmtId="166" fontId="15" fillId="2" borderId="1" xfId="6" applyNumberFormat="1" applyFont="1" applyFill="1" applyBorder="1" applyAlignment="1">
      <alignment vertical="center"/>
    </xf>
    <xf numFmtId="166" fontId="21" fillId="2" borderId="1" xfId="97" applyNumberFormat="1" applyFont="1" applyFill="1" applyBorder="1" applyAlignment="1">
      <alignment horizontal="right" vertical="center"/>
    </xf>
    <xf numFmtId="166" fontId="7" fillId="2" borderId="1" xfId="97" applyNumberFormat="1" applyFont="1" applyFill="1" applyBorder="1" applyAlignment="1">
      <alignment vertical="center"/>
    </xf>
    <xf numFmtId="166" fontId="15" fillId="2" borderId="1" xfId="6" applyNumberFormat="1" applyFont="1" applyFill="1" applyBorder="1" applyAlignment="1">
      <alignment horizontal="right" vertical="center"/>
    </xf>
    <xf numFmtId="166" fontId="21" fillId="2" borderId="1" xfId="6" applyNumberFormat="1" applyFont="1" applyFill="1" applyBorder="1" applyAlignment="1">
      <alignment horizontal="right" vertical="center"/>
    </xf>
    <xf numFmtId="0" fontId="4" fillId="0" borderId="0" xfId="133" applyFont="1"/>
    <xf numFmtId="0" fontId="4" fillId="0" borderId="0" xfId="101" applyFont="1"/>
    <xf numFmtId="0" fontId="15" fillId="0" borderId="1" xfId="6" applyFont="1" applyFill="1" applyBorder="1" applyAlignment="1">
      <alignment horizontal="justify" vertical="top" wrapText="1"/>
    </xf>
    <xf numFmtId="0" fontId="4" fillId="0" borderId="0" xfId="133" applyFont="1" applyProtection="1">
      <protection hidden="1"/>
    </xf>
    <xf numFmtId="0" fontId="4" fillId="0" borderId="0" xfId="102" applyFont="1" applyProtection="1">
      <protection hidden="1"/>
    </xf>
    <xf numFmtId="0" fontId="15" fillId="0" borderId="0" xfId="14" applyFont="1" applyAlignment="1">
      <alignment horizontal="right"/>
    </xf>
    <xf numFmtId="0" fontId="14" fillId="0" borderId="1" xfId="101" applyFont="1" applyBorder="1" applyAlignment="1" applyProtection="1">
      <alignment horizontal="center" vertical="center" wrapText="1"/>
      <protection hidden="1"/>
    </xf>
    <xf numFmtId="0" fontId="14" fillId="0" borderId="1" xfId="101" applyFont="1" applyBorder="1" applyAlignment="1" applyProtection="1">
      <alignment horizontal="center"/>
      <protection hidden="1"/>
    </xf>
    <xf numFmtId="167" fontId="25" fillId="0" borderId="1" xfId="133" applyNumberFormat="1" applyFont="1" applyBorder="1" applyAlignment="1" applyProtection="1">
      <alignment wrapText="1"/>
      <protection hidden="1"/>
    </xf>
    <xf numFmtId="168" fontId="25" fillId="0" borderId="1" xfId="133" applyNumberFormat="1" applyFont="1" applyBorder="1" applyAlignment="1" applyProtection="1">
      <alignment horizontal="center"/>
      <protection hidden="1"/>
    </xf>
    <xf numFmtId="169" fontId="25" fillId="0" borderId="1" xfId="133" applyNumberFormat="1" applyFont="1" applyBorder="1" applyAlignment="1" applyProtection="1">
      <alignment horizontal="center"/>
      <protection hidden="1"/>
    </xf>
    <xf numFmtId="170" fontId="25" fillId="0" borderId="1" xfId="133" applyNumberFormat="1" applyFont="1" applyBorder="1" applyAlignment="1" applyProtection="1">
      <alignment horizontal="center"/>
      <protection hidden="1"/>
    </xf>
    <xf numFmtId="171" fontId="25" fillId="0" borderId="1" xfId="133" applyNumberFormat="1" applyFont="1" applyBorder="1" applyAlignment="1" applyProtection="1">
      <alignment horizontal="right"/>
      <protection hidden="1"/>
    </xf>
    <xf numFmtId="172" fontId="25" fillId="0" borderId="1" xfId="133" applyNumberFormat="1" applyFont="1" applyBorder="1" applyAlignment="1" applyProtection="1">
      <alignment horizontal="right"/>
      <protection hidden="1"/>
    </xf>
    <xf numFmtId="167" fontId="4" fillId="0" borderId="1" xfId="133" applyNumberFormat="1" applyFont="1" applyBorder="1" applyAlignment="1" applyProtection="1">
      <alignment wrapText="1"/>
      <protection hidden="1"/>
    </xf>
    <xf numFmtId="168" fontId="4" fillId="0" borderId="1" xfId="133" applyNumberFormat="1" applyFont="1" applyBorder="1" applyAlignment="1" applyProtection="1">
      <alignment horizontal="center"/>
      <protection hidden="1"/>
    </xf>
    <xf numFmtId="169" fontId="4" fillId="0" borderId="1" xfId="133" applyNumberFormat="1" applyFont="1" applyBorder="1" applyAlignment="1" applyProtection="1">
      <alignment horizontal="center"/>
      <protection hidden="1"/>
    </xf>
    <xf numFmtId="170" fontId="4" fillId="0" borderId="1" xfId="133" applyNumberFormat="1" applyFont="1" applyBorder="1" applyAlignment="1" applyProtection="1">
      <alignment horizontal="center"/>
      <protection hidden="1"/>
    </xf>
    <xf numFmtId="171" fontId="4" fillId="0" borderId="1" xfId="133" applyNumberFormat="1" applyFont="1" applyBorder="1" applyAlignment="1" applyProtection="1">
      <alignment horizontal="right"/>
      <protection hidden="1"/>
    </xf>
    <xf numFmtId="172" fontId="4" fillId="0" borderId="1" xfId="133" applyNumberFormat="1" applyFont="1" applyBorder="1" applyAlignment="1" applyProtection="1">
      <alignment horizontal="right"/>
      <protection hidden="1"/>
    </xf>
    <xf numFmtId="0" fontId="4" fillId="0" borderId="0" xfId="108" applyFont="1" applyProtection="1">
      <protection hidden="1"/>
    </xf>
    <xf numFmtId="0" fontId="26" fillId="0" borderId="1" xfId="139" applyFont="1" applyBorder="1" applyAlignment="1" applyProtection="1">
      <alignment horizontal="center" vertical="center"/>
      <protection hidden="1"/>
    </xf>
    <xf numFmtId="0" fontId="26" fillId="0" borderId="1" xfId="101" applyFont="1" applyBorder="1" applyAlignment="1" applyProtection="1">
      <alignment horizontal="center" vertical="center"/>
      <protection hidden="1"/>
    </xf>
    <xf numFmtId="173" fontId="25" fillId="0" borderId="1" xfId="133" applyNumberFormat="1" applyFont="1" applyBorder="1" applyAlignment="1" applyProtection="1">
      <alignment wrapText="1"/>
      <protection hidden="1"/>
    </xf>
    <xf numFmtId="174" fontId="25" fillId="0" borderId="1" xfId="133" applyNumberFormat="1" applyFont="1" applyBorder="1" applyAlignment="1" applyProtection="1">
      <alignment horizontal="center"/>
      <protection hidden="1"/>
    </xf>
    <xf numFmtId="173" fontId="4" fillId="0" borderId="1" xfId="133" applyNumberFormat="1" applyFont="1" applyBorder="1" applyAlignment="1" applyProtection="1">
      <alignment wrapText="1"/>
      <protection hidden="1"/>
    </xf>
    <xf numFmtId="174" fontId="4" fillId="0" borderId="1" xfId="133" applyNumberFormat="1" applyFont="1" applyBorder="1" applyAlignment="1" applyProtection="1">
      <alignment horizontal="center"/>
      <protection hidden="1"/>
    </xf>
    <xf numFmtId="0" fontId="4" fillId="0" borderId="0" xfId="110" applyFont="1" applyProtection="1">
      <protection hidden="1"/>
    </xf>
    <xf numFmtId="0" fontId="14" fillId="0" borderId="1" xfId="125" applyFont="1" applyBorder="1" applyAlignment="1" applyProtection="1">
      <alignment horizontal="center"/>
      <protection hidden="1"/>
    </xf>
    <xf numFmtId="173" fontId="25" fillId="0" borderId="1" xfId="133" applyNumberFormat="1" applyFont="1" applyBorder="1" applyAlignment="1" applyProtection="1">
      <alignment horizontal="center"/>
      <protection hidden="1"/>
    </xf>
    <xf numFmtId="173" fontId="4" fillId="0" borderId="1" xfId="133" applyNumberFormat="1" applyFont="1" applyBorder="1" applyAlignment="1" applyProtection="1">
      <alignment horizontal="center"/>
      <protection hidden="1"/>
    </xf>
    <xf numFmtId="0" fontId="7" fillId="0" borderId="0" xfId="3" applyFont="1"/>
    <xf numFmtId="0" fontId="3" fillId="0" borderId="0" xfId="101" applyFont="1"/>
    <xf numFmtId="0" fontId="3" fillId="0" borderId="0" xfId="6" applyFont="1"/>
    <xf numFmtId="0" fontId="3" fillId="0" borderId="0" xfId="6" applyFont="1" applyAlignment="1">
      <alignment horizontal="center"/>
    </xf>
    <xf numFmtId="0" fontId="29" fillId="0" borderId="0" xfId="6" applyFont="1" applyAlignment="1">
      <alignment horizontal="center"/>
    </xf>
    <xf numFmtId="0" fontId="30" fillId="0" borderId="5" xfId="6" applyFont="1" applyBorder="1" applyAlignment="1">
      <alignment vertical="center"/>
    </xf>
    <xf numFmtId="0" fontId="25" fillId="0" borderId="5" xfId="140" applyFont="1" applyBorder="1" applyAlignment="1">
      <alignment horizontal="center" vertical="center" wrapText="1"/>
    </xf>
    <xf numFmtId="0" fontId="30" fillId="0" borderId="1" xfId="128" applyFont="1" applyBorder="1" applyAlignment="1">
      <alignment horizontal="center" vertical="center"/>
    </xf>
    <xf numFmtId="0" fontId="30" fillId="0" borderId="1" xfId="128" applyFont="1" applyBorder="1" applyAlignment="1">
      <alignment horizontal="center" vertical="center" wrapText="1"/>
    </xf>
    <xf numFmtId="0" fontId="29" fillId="0" borderId="0" xfId="6" applyFont="1"/>
    <xf numFmtId="0" fontId="7" fillId="0" borderId="0" xfId="3" applyFont="1" applyAlignment="1">
      <alignment horizontal="center"/>
    </xf>
    <xf numFmtId="0" fontId="4" fillId="0" borderId="0" xfId="127" applyFont="1"/>
    <xf numFmtId="0" fontId="7" fillId="0" borderId="0" xfId="4" applyFont="1" applyAlignment="1">
      <alignment wrapText="1"/>
    </xf>
    <xf numFmtId="0" fontId="2" fillId="0" borderId="0" xfId="129"/>
    <xf numFmtId="0" fontId="1" fillId="0" borderId="0" xfId="114"/>
    <xf numFmtId="0" fontId="7" fillId="0" borderId="0" xfId="114" applyFont="1" applyAlignment="1">
      <alignment horizontal="left" readingOrder="2"/>
    </xf>
    <xf numFmtId="0" fontId="3" fillId="0" borderId="0" xfId="80" applyFont="1"/>
    <xf numFmtId="0" fontId="32" fillId="0" borderId="0" xfId="129" applyFont="1" applyAlignment="1">
      <alignment horizontal="center" vertical="center" wrapText="1"/>
    </xf>
    <xf numFmtId="0" fontId="33" fillId="0" borderId="0" xfId="129" applyFont="1" applyAlignment="1">
      <alignment horizontal="center" vertical="center" wrapText="1"/>
    </xf>
    <xf numFmtId="0" fontId="4" fillId="0" borderId="0" xfId="129" applyFont="1"/>
    <xf numFmtId="0" fontId="4" fillId="0" borderId="0" xfId="129" applyFont="1" applyAlignment="1">
      <alignment horizontal="center"/>
    </xf>
    <xf numFmtId="0" fontId="35" fillId="0" borderId="0" xfId="114" applyFont="1"/>
    <xf numFmtId="0" fontId="3" fillId="0" borderId="0" xfId="12" applyNumberFormat="1" applyFont="1" applyBorder="1"/>
    <xf numFmtId="0" fontId="3" fillId="0" borderId="0" xfId="12" applyNumberFormat="1" applyFont="1" applyBorder="1" applyAlignment="1">
      <alignment wrapText="1"/>
    </xf>
    <xf numFmtId="0" fontId="3" fillId="0" borderId="0" xfId="12" applyNumberFormat="1" applyFont="1" applyBorder="1" applyAlignment="1"/>
    <xf numFmtId="0" fontId="3" fillId="0" borderId="0" xfId="0" applyFont="1"/>
    <xf numFmtId="0" fontId="29" fillId="0" borderId="0" xfId="12" applyNumberFormat="1" applyFont="1" applyBorder="1"/>
    <xf numFmtId="0" fontId="21" fillId="0" borderId="1" xfId="12" applyNumberFormat="1" applyFont="1" applyBorder="1" applyAlignment="1">
      <alignment horizontal="center" vertical="center" wrapText="1"/>
    </xf>
    <xf numFmtId="0" fontId="21" fillId="0" borderId="1" xfId="12" applyFont="1" applyBorder="1" applyAlignment="1">
      <alignment horizontal="center" vertical="center" wrapText="1"/>
    </xf>
    <xf numFmtId="0" fontId="21" fillId="0" borderId="1" xfId="12" applyNumberFormat="1" applyFont="1" applyBorder="1" applyAlignment="1">
      <alignment horizontal="left" vertical="center" wrapText="1"/>
    </xf>
    <xf numFmtId="0" fontId="21" fillId="0" borderId="1" xfId="12" applyNumberFormat="1" applyFont="1" applyBorder="1" applyAlignment="1">
      <alignment horizontal="center" vertical="center"/>
    </xf>
    <xf numFmtId="166" fontId="21" fillId="0" borderId="1" xfId="12" applyNumberFormat="1" applyFont="1" applyBorder="1" applyAlignment="1">
      <alignment horizontal="center" vertical="center"/>
    </xf>
    <xf numFmtId="0" fontId="15" fillId="0" borderId="1" xfId="12" applyNumberFormat="1" applyFont="1" applyBorder="1" applyAlignment="1">
      <alignment horizontal="left" vertical="center" wrapText="1"/>
    </xf>
    <xf numFmtId="0" fontId="15" fillId="0" borderId="1" xfId="12" applyNumberFormat="1" applyFont="1" applyBorder="1" applyAlignment="1">
      <alignment horizontal="center" vertical="center"/>
    </xf>
    <xf numFmtId="166" fontId="15" fillId="0" borderId="1" xfId="12" applyNumberFormat="1" applyFont="1" applyBorder="1" applyAlignment="1">
      <alignment horizontal="center" vertical="center"/>
    </xf>
    <xf numFmtId="0" fontId="15" fillId="0" borderId="1" xfId="11" applyFont="1" applyBorder="1" applyAlignment="1">
      <alignment vertical="center" wrapText="1"/>
    </xf>
    <xf numFmtId="166" fontId="15" fillId="0" borderId="1" xfId="12" applyNumberFormat="1" applyFont="1" applyBorder="1" applyAlignment="1">
      <alignment horizontal="center" vertical="center" wrapText="1"/>
    </xf>
    <xf numFmtId="166" fontId="21" fillId="0" borderId="1" xfId="12" applyNumberFormat="1" applyFont="1" applyBorder="1" applyAlignment="1">
      <alignment horizontal="center" vertical="center" wrapText="1"/>
    </xf>
    <xf numFmtId="0" fontId="4" fillId="0" borderId="0" xfId="12" applyNumberFormat="1" applyFont="1" applyBorder="1"/>
    <xf numFmtId="0" fontId="4" fillId="0" borderId="0" xfId="0" applyFont="1"/>
    <xf numFmtId="0" fontId="34" fillId="0" borderId="0" xfId="0" applyFont="1"/>
    <xf numFmtId="0" fontId="4" fillId="0" borderId="0" xfId="12" applyNumberFormat="1" applyFont="1" applyBorder="1" applyAlignment="1">
      <alignment horizontal="right"/>
    </xf>
    <xf numFmtId="0" fontId="14" fillId="0" borderId="1" xfId="139" applyFont="1" applyBorder="1" applyAlignment="1" applyProtection="1">
      <alignment horizontal="center" vertical="center" wrapText="1"/>
      <protection hidden="1"/>
    </xf>
    <xf numFmtId="0" fontId="26" fillId="0" borderId="1" xfId="139" applyFont="1" applyBorder="1" applyAlignment="1" applyProtection="1">
      <alignment horizontal="center" vertical="center" wrapText="1"/>
      <protection hidden="1"/>
    </xf>
    <xf numFmtId="0" fontId="14" fillId="0" borderId="1" xfId="125" applyFont="1" applyBorder="1" applyAlignment="1" applyProtection="1">
      <alignment horizontal="center" vertical="center" wrapText="1"/>
      <protection hidden="1"/>
    </xf>
    <xf numFmtId="0" fontId="7" fillId="0" borderId="0" xfId="4" applyFont="1" applyAlignment="1">
      <alignment horizontal="left"/>
    </xf>
    <xf numFmtId="0" fontId="25" fillId="0" borderId="1" xfId="140" applyFont="1" applyBorder="1" applyAlignment="1">
      <alignment horizontal="center" vertical="center" wrapText="1"/>
    </xf>
    <xf numFmtId="0" fontId="32" fillId="0" borderId="1" xfId="129" applyFont="1" applyBorder="1" applyAlignment="1">
      <alignment horizontal="center" vertical="center" wrapText="1"/>
    </xf>
    <xf numFmtId="0" fontId="21" fillId="0" borderId="1" xfId="97" applyFont="1" applyFill="1" applyBorder="1" applyAlignment="1">
      <alignment wrapText="1"/>
    </xf>
    <xf numFmtId="0" fontId="34" fillId="0" borderId="1" xfId="129" applyFont="1" applyBorder="1" applyAlignment="1">
      <alignment horizontal="left" vertical="center" wrapText="1"/>
    </xf>
    <xf numFmtId="0" fontId="31" fillId="0" borderId="1" xfId="6" applyFont="1" applyBorder="1" applyAlignment="1">
      <alignment horizontal="center" vertical="center"/>
    </xf>
    <xf numFmtId="0" fontId="27" fillId="0" borderId="1" xfId="189" applyFont="1" applyBorder="1"/>
    <xf numFmtId="166" fontId="27" fillId="0" borderId="1" xfId="6" applyNumberFormat="1" applyFont="1" applyBorder="1" applyAlignment="1">
      <alignment horizontal="center" vertical="center" wrapText="1"/>
    </xf>
    <xf numFmtId="172" fontId="27" fillId="0" borderId="1" xfId="119" applyNumberFormat="1" applyFont="1" applyBorder="1" applyAlignment="1">
      <alignment horizontal="center" vertical="center"/>
    </xf>
    <xf numFmtId="166" fontId="24" fillId="0" borderId="1" xfId="6" applyNumberFormat="1" applyFont="1" applyBorder="1" applyAlignment="1">
      <alignment horizontal="center" vertical="center" wrapText="1"/>
    </xf>
    <xf numFmtId="172" fontId="24" fillId="0" borderId="1" xfId="119" applyNumberFormat="1" applyFont="1" applyBorder="1" applyAlignment="1">
      <alignment horizontal="center" vertical="center"/>
    </xf>
    <xf numFmtId="0" fontId="31" fillId="0" borderId="1" xfId="6" applyFont="1" applyBorder="1" applyAlignment="1">
      <alignment horizontal="center" vertical="center"/>
    </xf>
    <xf numFmtId="172" fontId="27" fillId="0" borderId="1" xfId="119" applyNumberFormat="1" applyFont="1" applyBorder="1" applyAlignment="1">
      <alignment horizontal="center" vertical="center"/>
    </xf>
    <xf numFmtId="166" fontId="24" fillId="0" borderId="1" xfId="6" applyNumberFormat="1" applyFont="1" applyBorder="1" applyAlignment="1">
      <alignment horizontal="center" vertical="center" wrapText="1"/>
    </xf>
    <xf numFmtId="172" fontId="24" fillId="0" borderId="1" xfId="119" applyNumberFormat="1" applyFont="1" applyBorder="1" applyAlignment="1">
      <alignment horizontal="center" vertical="center"/>
    </xf>
    <xf numFmtId="0" fontId="27" fillId="0" borderId="1" xfId="192" applyFont="1" applyBorder="1"/>
    <xf numFmtId="166" fontId="31" fillId="0" borderId="1" xfId="6" applyNumberFormat="1" applyFont="1" applyBorder="1" applyAlignment="1">
      <alignment horizontal="center" vertical="center"/>
    </xf>
    <xf numFmtId="0" fontId="4" fillId="0" borderId="0" xfId="101" applyFont="1" applyAlignment="1">
      <alignment horizontal="center"/>
    </xf>
    <xf numFmtId="0" fontId="19" fillId="0" borderId="1" xfId="97" applyFont="1" applyFill="1" applyBorder="1" applyAlignment="1">
      <alignment horizontal="center" wrapText="1"/>
    </xf>
    <xf numFmtId="166" fontId="4" fillId="2" borderId="0" xfId="14" applyNumberFormat="1" applyFont="1" applyFill="1" applyAlignment="1">
      <alignment horizontal="right"/>
    </xf>
    <xf numFmtId="0" fontId="16" fillId="3" borderId="0" xfId="97" applyFont="1" applyFill="1" applyAlignment="1">
      <alignment horizontal="center" vertical="center" wrapText="1"/>
    </xf>
    <xf numFmtId="0" fontId="20" fillId="0" borderId="1" xfId="97" applyFont="1" applyFill="1" applyBorder="1" applyAlignment="1">
      <alignment horizontal="center" vertical="center"/>
    </xf>
    <xf numFmtId="0" fontId="20" fillId="0" borderId="1" xfId="97" applyFont="1" applyFill="1" applyBorder="1" applyAlignment="1">
      <alignment horizontal="center" vertical="center" wrapText="1"/>
    </xf>
    <xf numFmtId="0" fontId="14" fillId="0" borderId="1" xfId="6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85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6" applyFont="1" applyBorder="1" applyAlignment="1">
      <alignment horizontal="center" vertical="center" wrapText="1"/>
    </xf>
    <xf numFmtId="0" fontId="24" fillId="0" borderId="0" xfId="101" applyFont="1" applyAlignment="1">
      <alignment horizontal="center" wrapText="1"/>
    </xf>
    <xf numFmtId="0" fontId="14" fillId="0" borderId="1" xfId="139" applyFont="1" applyBorder="1" applyAlignment="1" applyProtection="1">
      <alignment horizontal="center" vertical="center" wrapText="1"/>
      <protection hidden="1"/>
    </xf>
    <xf numFmtId="0" fontId="14" fillId="0" borderId="1" xfId="101" applyFont="1" applyBorder="1" applyAlignment="1" applyProtection="1">
      <alignment horizontal="center" vertical="top" wrapText="1"/>
      <protection hidden="1"/>
    </xf>
    <xf numFmtId="0" fontId="14" fillId="0" borderId="1" xfId="6" applyFont="1" applyBorder="1" applyAlignment="1" applyProtection="1">
      <alignment horizontal="center" vertical="center" wrapText="1"/>
      <protection hidden="1"/>
    </xf>
    <xf numFmtId="0" fontId="14" fillId="0" borderId="1" xfId="85" applyFont="1" applyBorder="1" applyAlignment="1" applyProtection="1">
      <alignment horizontal="center" vertical="center" wrapText="1"/>
      <protection hidden="1"/>
    </xf>
    <xf numFmtId="167" fontId="25" fillId="0" borderId="2" xfId="133" applyNumberFormat="1" applyFont="1" applyBorder="1" applyAlignment="1" applyProtection="1">
      <alignment horizontal="center" wrapText="1"/>
      <protection hidden="1"/>
    </xf>
    <xf numFmtId="167" fontId="25" fillId="0" borderId="3" xfId="133" applyNumberFormat="1" applyFont="1" applyBorder="1" applyAlignment="1" applyProtection="1">
      <alignment horizontal="center" wrapText="1"/>
      <protection hidden="1"/>
    </xf>
    <xf numFmtId="167" fontId="25" fillId="0" borderId="4" xfId="133" applyNumberFormat="1" applyFont="1" applyBorder="1" applyAlignment="1" applyProtection="1">
      <alignment horizontal="center" wrapText="1"/>
      <protection hidden="1"/>
    </xf>
    <xf numFmtId="0" fontId="24" fillId="0" borderId="0" xfId="124" applyFont="1" applyAlignment="1" applyProtection="1">
      <alignment horizontal="center" wrapText="1"/>
      <protection hidden="1"/>
    </xf>
    <xf numFmtId="0" fontId="26" fillId="0" borderId="1" xfId="139" applyFont="1" applyBorder="1" applyAlignment="1" applyProtection="1">
      <alignment horizontal="center" vertical="center" wrapText="1"/>
      <protection hidden="1"/>
    </xf>
    <xf numFmtId="173" fontId="25" fillId="0" borderId="2" xfId="133" applyNumberFormat="1" applyFont="1" applyBorder="1" applyAlignment="1" applyProtection="1">
      <alignment horizontal="center" wrapText="1"/>
      <protection hidden="1"/>
    </xf>
    <xf numFmtId="173" fontId="25" fillId="0" borderId="3" xfId="133" applyNumberFormat="1" applyFont="1" applyBorder="1" applyAlignment="1" applyProtection="1">
      <alignment horizontal="center" wrapText="1"/>
      <protection hidden="1"/>
    </xf>
    <xf numFmtId="173" fontId="25" fillId="0" borderId="4" xfId="133" applyNumberFormat="1" applyFont="1" applyBorder="1" applyAlignment="1" applyProtection="1">
      <alignment horizontal="center" wrapText="1"/>
      <protection hidden="1"/>
    </xf>
    <xf numFmtId="0" fontId="24" fillId="0" borderId="0" xfId="126" applyFont="1" applyAlignment="1" applyProtection="1">
      <alignment horizontal="center" wrapText="1"/>
      <protection hidden="1"/>
    </xf>
    <xf numFmtId="0" fontId="27" fillId="0" borderId="0" xfId="82" applyFont="1" applyAlignment="1">
      <alignment horizontal="center" wrapText="1"/>
    </xf>
    <xf numFmtId="0" fontId="14" fillId="0" borderId="1" xfId="125" applyFont="1" applyBorder="1" applyAlignment="1" applyProtection="1">
      <alignment horizontal="center" vertical="center" wrapText="1"/>
      <protection hidden="1"/>
    </xf>
    <xf numFmtId="0" fontId="28" fillId="0" borderId="1" xfId="81" applyFont="1" applyBorder="1" applyAlignment="1">
      <alignment vertical="center"/>
    </xf>
    <xf numFmtId="0" fontId="14" fillId="0" borderId="1" xfId="125" applyFont="1" applyBorder="1" applyAlignment="1" applyProtection="1">
      <alignment horizontal="center" vertical="center"/>
      <protection hidden="1"/>
    </xf>
    <xf numFmtId="0" fontId="14" fillId="0" borderId="1" xfId="81" applyFont="1" applyBorder="1" applyAlignment="1">
      <alignment horizontal="center" vertical="center"/>
    </xf>
    <xf numFmtId="0" fontId="7" fillId="0" borderId="0" xfId="4" applyFont="1" applyAlignment="1">
      <alignment horizontal="left" wrapText="1"/>
    </xf>
    <xf numFmtId="0" fontId="7" fillId="0" borderId="0" xfId="4" applyFont="1" applyAlignment="1">
      <alignment horizontal="left"/>
    </xf>
    <xf numFmtId="0" fontId="24" fillId="0" borderId="0" xfId="6" applyFont="1" applyAlignment="1">
      <alignment horizontal="center" vertical="center" wrapText="1"/>
    </xf>
    <xf numFmtId="0" fontId="16" fillId="0" borderId="2" xfId="6" applyFont="1" applyBorder="1" applyAlignment="1">
      <alignment horizontal="left"/>
    </xf>
    <xf numFmtId="0" fontId="16" fillId="0" borderId="4" xfId="6" applyFont="1" applyBorder="1" applyAlignment="1">
      <alignment horizontal="left"/>
    </xf>
    <xf numFmtId="0" fontId="32" fillId="0" borderId="0" xfId="6" applyFont="1" applyAlignment="1">
      <alignment horizontal="center" vertical="center" wrapText="1"/>
    </xf>
    <xf numFmtId="0" fontId="30" fillId="0" borderId="1" xfId="6" applyFont="1" applyBorder="1" applyAlignment="1">
      <alignment horizontal="center" vertical="center"/>
    </xf>
    <xf numFmtId="0" fontId="25" fillId="0" borderId="1" xfId="140" applyFont="1" applyBorder="1" applyAlignment="1">
      <alignment horizontal="center" vertical="center" wrapText="1"/>
    </xf>
    <xf numFmtId="0" fontId="24" fillId="0" borderId="0" xfId="12" applyNumberFormat="1" applyFont="1" applyBorder="1" applyAlignment="1">
      <alignment horizontal="center" vertical="center" wrapText="1"/>
    </xf>
    <xf numFmtId="0" fontId="4" fillId="0" borderId="0" xfId="101" applyFont="1" applyAlignment="1">
      <alignment horizontal="right"/>
    </xf>
    <xf numFmtId="0" fontId="24" fillId="0" borderId="0" xfId="129" applyFont="1" applyAlignment="1">
      <alignment horizontal="center" vertical="center" wrapText="1"/>
    </xf>
    <xf numFmtId="0" fontId="32" fillId="0" borderId="1" xfId="129" applyFont="1" applyBorder="1" applyAlignment="1">
      <alignment horizontal="center" vertical="center" wrapText="1"/>
    </xf>
    <xf numFmtId="165" fontId="34" fillId="0" borderId="1" xfId="129" applyNumberFormat="1" applyFont="1" applyBorder="1" applyAlignment="1">
      <alignment horizontal="center" vertical="center" wrapText="1"/>
    </xf>
  </cellXfs>
  <cellStyles count="195">
    <cellStyle name="Excel Built-in Обычный 10" xfId="11" xr:uid="{00000000-0005-0000-0000-000000000000}"/>
    <cellStyle name="TableStyleLight1" xfId="12" xr:uid="{00000000-0005-0000-0000-000001000000}"/>
    <cellStyle name="Гиперссылка" xfId="132" builtinId="8"/>
    <cellStyle name="Обычный" xfId="0" builtinId="0"/>
    <cellStyle name="Обычный 10" xfId="6" xr:uid="{00000000-0005-0000-0000-000004000000}"/>
    <cellStyle name="Обычный 11" xfId="13" xr:uid="{00000000-0005-0000-0000-000005000000}"/>
    <cellStyle name="Обычный 12" xfId="14" xr:uid="{00000000-0005-0000-0000-000006000000}"/>
    <cellStyle name="Обычный 12 2" xfId="90" xr:uid="{00000000-0005-0000-0000-000007000000}"/>
    <cellStyle name="Обычный 12 3" xfId="103" xr:uid="{00000000-0005-0000-0000-000008000000}"/>
    <cellStyle name="Обычный 12 4" xfId="191" xr:uid="{00000000-0005-0000-0000-000009000000}"/>
    <cellStyle name="Обычный 13" xfId="4" xr:uid="{00000000-0005-0000-0000-00000A000000}"/>
    <cellStyle name="Обычный 14" xfId="15" xr:uid="{00000000-0005-0000-0000-00000B000000}"/>
    <cellStyle name="Обычный 14 2" xfId="124" xr:uid="{00000000-0005-0000-0000-00000C000000}"/>
    <cellStyle name="Обычный 15" xfId="16" xr:uid="{00000000-0005-0000-0000-00000D000000}"/>
    <cellStyle name="Обычный 15 2" xfId="142" xr:uid="{00000000-0005-0000-0000-00000E000000}"/>
    <cellStyle name="Обычный 16" xfId="92" xr:uid="{00000000-0005-0000-0000-00000F000000}"/>
    <cellStyle name="Обычный 17" xfId="17" xr:uid="{00000000-0005-0000-0000-000010000000}"/>
    <cellStyle name="Обычный 17 2" xfId="126" xr:uid="{00000000-0005-0000-0000-000011000000}"/>
    <cellStyle name="Обычный 18" xfId="18" xr:uid="{00000000-0005-0000-0000-000012000000}"/>
    <cellStyle name="Обычный 18 2" xfId="143" xr:uid="{00000000-0005-0000-0000-000013000000}"/>
    <cellStyle name="Обычный 19" xfId="7" xr:uid="{00000000-0005-0000-0000-000014000000}"/>
    <cellStyle name="Обычный 19 2" xfId="128" xr:uid="{00000000-0005-0000-0000-000015000000}"/>
    <cellStyle name="Обычный 2" xfId="1" xr:uid="{00000000-0005-0000-0000-000016000000}"/>
    <cellStyle name="Обычный 2 10" xfId="5" xr:uid="{00000000-0005-0000-0000-000017000000}"/>
    <cellStyle name="Обычный 2 10 2" xfId="19" xr:uid="{00000000-0005-0000-0000-000018000000}"/>
    <cellStyle name="Обычный 2 10 2 2" xfId="144" xr:uid="{00000000-0005-0000-0000-000019000000}"/>
    <cellStyle name="Обычный 2 10 3" xfId="101" xr:uid="{00000000-0005-0000-0000-00001A000000}"/>
    <cellStyle name="Обычный 2 11" xfId="20" xr:uid="{00000000-0005-0000-0000-00001B000000}"/>
    <cellStyle name="Обычный 2 11 2" xfId="10" xr:uid="{00000000-0005-0000-0000-00001C000000}"/>
    <cellStyle name="Обычный 2 11 2 2" xfId="127" xr:uid="{00000000-0005-0000-0000-00001D000000}"/>
    <cellStyle name="Обычный 2 11 3" xfId="21" xr:uid="{00000000-0005-0000-0000-00001E000000}"/>
    <cellStyle name="Обычный 2 11 4" xfId="22" xr:uid="{00000000-0005-0000-0000-00001F000000}"/>
    <cellStyle name="Обычный 2 11 4 2" xfId="23" xr:uid="{00000000-0005-0000-0000-000020000000}"/>
    <cellStyle name="Обычный 2 11 4 2 2" xfId="146" xr:uid="{00000000-0005-0000-0000-000021000000}"/>
    <cellStyle name="Обычный 2 11 4 3" xfId="145" xr:uid="{00000000-0005-0000-0000-000022000000}"/>
    <cellStyle name="Обычный 2 11 5" xfId="24" xr:uid="{00000000-0005-0000-0000-000023000000}"/>
    <cellStyle name="Обычный 2 11 5 2" xfId="147" xr:uid="{00000000-0005-0000-0000-000024000000}"/>
    <cellStyle name="Обычный 2 12" xfId="25" xr:uid="{00000000-0005-0000-0000-000025000000}"/>
    <cellStyle name="Обычный 2 12 2" xfId="26" xr:uid="{00000000-0005-0000-0000-000026000000}"/>
    <cellStyle name="Обычный 2 12 2 2" xfId="149" xr:uid="{00000000-0005-0000-0000-000027000000}"/>
    <cellStyle name="Обычный 2 12 3" xfId="27" xr:uid="{00000000-0005-0000-0000-000028000000}"/>
    <cellStyle name="Обычный 2 12 3 2" xfId="28" xr:uid="{00000000-0005-0000-0000-000029000000}"/>
    <cellStyle name="Обычный 2 12 3 2 2" xfId="29" xr:uid="{00000000-0005-0000-0000-00002A000000}"/>
    <cellStyle name="Обычный 2 12 3 2 2 2" xfId="30" xr:uid="{00000000-0005-0000-0000-00002B000000}"/>
    <cellStyle name="Обычный 2 12 3 2 2 2 2" xfId="153" xr:uid="{00000000-0005-0000-0000-00002C000000}"/>
    <cellStyle name="Обычный 2 12 3 2 2 3" xfId="152" xr:uid="{00000000-0005-0000-0000-00002D000000}"/>
    <cellStyle name="Обычный 2 12 3 2 3" xfId="151" xr:uid="{00000000-0005-0000-0000-00002E000000}"/>
    <cellStyle name="Обычный 2 12 3 3" xfId="150" xr:uid="{00000000-0005-0000-0000-00002F000000}"/>
    <cellStyle name="Обычный 2 12 4" xfId="148" xr:uid="{00000000-0005-0000-0000-000030000000}"/>
    <cellStyle name="Обычный 2 13" xfId="31" xr:uid="{00000000-0005-0000-0000-000031000000}"/>
    <cellStyle name="Обычный 2 13 2" xfId="154" xr:uid="{00000000-0005-0000-0000-000032000000}"/>
    <cellStyle name="Обычный 2 14" xfId="32" xr:uid="{00000000-0005-0000-0000-000033000000}"/>
    <cellStyle name="Обычный 2 14 2" xfId="33" xr:uid="{00000000-0005-0000-0000-000034000000}"/>
    <cellStyle name="Обычный 2 14 2 2" xfId="34" xr:uid="{00000000-0005-0000-0000-000035000000}"/>
    <cellStyle name="Обычный 2 14 2 2 2" xfId="157" xr:uid="{00000000-0005-0000-0000-000036000000}"/>
    <cellStyle name="Обычный 2 14 2 3" xfId="156" xr:uid="{00000000-0005-0000-0000-000037000000}"/>
    <cellStyle name="Обычный 2 14 3" xfId="35" xr:uid="{00000000-0005-0000-0000-000038000000}"/>
    <cellStyle name="Обычный 2 14 3 2" xfId="158" xr:uid="{00000000-0005-0000-0000-000039000000}"/>
    <cellStyle name="Обычный 2 14 4" xfId="155" xr:uid="{00000000-0005-0000-0000-00003A000000}"/>
    <cellStyle name="Обычный 2 15" xfId="36" xr:uid="{00000000-0005-0000-0000-00003B000000}"/>
    <cellStyle name="Обычный 2 15 2" xfId="37" xr:uid="{00000000-0005-0000-0000-00003C000000}"/>
    <cellStyle name="Обычный 2 15 2 2" xfId="160" xr:uid="{00000000-0005-0000-0000-00003D000000}"/>
    <cellStyle name="Обычный 2 15 3" xfId="159" xr:uid="{00000000-0005-0000-0000-00003E000000}"/>
    <cellStyle name="Обычный 2 16" xfId="38" xr:uid="{00000000-0005-0000-0000-00003F000000}"/>
    <cellStyle name="Обычный 2 16 2" xfId="161" xr:uid="{00000000-0005-0000-0000-000040000000}"/>
    <cellStyle name="Обычный 2 17" xfId="39" xr:uid="{00000000-0005-0000-0000-000041000000}"/>
    <cellStyle name="Обычный 2 17 2" xfId="125" xr:uid="{00000000-0005-0000-0000-000042000000}"/>
    <cellStyle name="Обычный 2 18" xfId="40" xr:uid="{00000000-0005-0000-0000-000043000000}"/>
    <cellStyle name="Обычный 2 18 2" xfId="162" xr:uid="{00000000-0005-0000-0000-000044000000}"/>
    <cellStyle name="Обычный 2 19" xfId="41" xr:uid="{00000000-0005-0000-0000-000045000000}"/>
    <cellStyle name="Обычный 2 19 2" xfId="163" xr:uid="{00000000-0005-0000-0000-000046000000}"/>
    <cellStyle name="Обычный 2 2" xfId="2" xr:uid="{00000000-0005-0000-0000-000047000000}"/>
    <cellStyle name="Обычный 2 2 2" xfId="42" xr:uid="{00000000-0005-0000-0000-000048000000}"/>
    <cellStyle name="Обычный 2 2 2 2" xfId="43" xr:uid="{00000000-0005-0000-0000-000049000000}"/>
    <cellStyle name="Обычный 2 2 2 2 2" xfId="164" xr:uid="{00000000-0005-0000-0000-00004A000000}"/>
    <cellStyle name="Обычный 2 2 2 3" xfId="44" xr:uid="{00000000-0005-0000-0000-00004B000000}"/>
    <cellStyle name="Обычный 2 2 2 3 2" xfId="165" xr:uid="{00000000-0005-0000-0000-00004C000000}"/>
    <cellStyle name="Обычный 2 2 3" xfId="45" xr:uid="{00000000-0005-0000-0000-00004D000000}"/>
    <cellStyle name="Обычный 2 2 3 2" xfId="166" xr:uid="{00000000-0005-0000-0000-00004E000000}"/>
    <cellStyle name="Обычный 2 2 4" xfId="46" xr:uid="{00000000-0005-0000-0000-00004F000000}"/>
    <cellStyle name="Обычный 2 2 4 2" xfId="167" xr:uid="{00000000-0005-0000-0000-000050000000}"/>
    <cellStyle name="Обычный 2 2 5" xfId="47" xr:uid="{00000000-0005-0000-0000-000051000000}"/>
    <cellStyle name="Обычный 2 2 6" xfId="48" xr:uid="{00000000-0005-0000-0000-000052000000}"/>
    <cellStyle name="Обычный 2 2 6 2" xfId="49" xr:uid="{00000000-0005-0000-0000-000053000000}"/>
    <cellStyle name="Обычный 2 2 6 2 2" xfId="131" xr:uid="{00000000-0005-0000-0000-000054000000}"/>
    <cellStyle name="Обычный 2 2 7" xfId="102" xr:uid="{00000000-0005-0000-0000-000055000000}"/>
    <cellStyle name="Обычный 2 20" xfId="50" xr:uid="{00000000-0005-0000-0000-000056000000}"/>
    <cellStyle name="Обычный 2 20 2" xfId="168" xr:uid="{00000000-0005-0000-0000-000057000000}"/>
    <cellStyle name="Обычный 2 21" xfId="51" xr:uid="{00000000-0005-0000-0000-000058000000}"/>
    <cellStyle name="Обычный 2 22" xfId="52" xr:uid="{00000000-0005-0000-0000-000059000000}"/>
    <cellStyle name="Обычный 2 23" xfId="53" xr:uid="{00000000-0005-0000-0000-00005A000000}"/>
    <cellStyle name="Обычный 2 23 2" xfId="169" xr:uid="{00000000-0005-0000-0000-00005B000000}"/>
    <cellStyle name="Обычный 2 24" xfId="54" xr:uid="{00000000-0005-0000-0000-00005C000000}"/>
    <cellStyle name="Обычный 2 24 2" xfId="170" xr:uid="{00000000-0005-0000-0000-00005D000000}"/>
    <cellStyle name="Обычный 2 25" xfId="55" xr:uid="{00000000-0005-0000-0000-00005E000000}"/>
    <cellStyle name="Обычный 2 25 2" xfId="171" xr:uid="{00000000-0005-0000-0000-00005F000000}"/>
    <cellStyle name="Обычный 2 26" xfId="56" xr:uid="{00000000-0005-0000-0000-000060000000}"/>
    <cellStyle name="Обычный 2 26 2" xfId="172" xr:uid="{00000000-0005-0000-0000-000061000000}"/>
    <cellStyle name="Обычный 2 27" xfId="57" xr:uid="{00000000-0005-0000-0000-000062000000}"/>
    <cellStyle name="Обычный 2 27 2" xfId="173" xr:uid="{00000000-0005-0000-0000-000063000000}"/>
    <cellStyle name="Обычный 2 28" xfId="58" xr:uid="{00000000-0005-0000-0000-000064000000}"/>
    <cellStyle name="Обычный 2 28 2" xfId="174" xr:uid="{00000000-0005-0000-0000-000065000000}"/>
    <cellStyle name="Обычный 2 29" xfId="59" xr:uid="{00000000-0005-0000-0000-000066000000}"/>
    <cellStyle name="Обычный 2 29 2" xfId="175" xr:uid="{00000000-0005-0000-0000-000067000000}"/>
    <cellStyle name="Обычный 2 3" xfId="60" xr:uid="{00000000-0005-0000-0000-000068000000}"/>
    <cellStyle name="Обычный 2 3 2" xfId="176" xr:uid="{00000000-0005-0000-0000-000069000000}"/>
    <cellStyle name="Обычный 2 30" xfId="61" xr:uid="{00000000-0005-0000-0000-00006A000000}"/>
    <cellStyle name="Обычный 2 30 2" xfId="177" xr:uid="{00000000-0005-0000-0000-00006B000000}"/>
    <cellStyle name="Обычный 2 31" xfId="93" xr:uid="{00000000-0005-0000-0000-00006C000000}"/>
    <cellStyle name="Обычный 2 31 2" xfId="186" xr:uid="{00000000-0005-0000-0000-00006D000000}"/>
    <cellStyle name="Обычный 2 32" xfId="98" xr:uid="{00000000-0005-0000-0000-00006E000000}"/>
    <cellStyle name="Обычный 2 32 2" xfId="133" xr:uid="{00000000-0005-0000-0000-00006F000000}"/>
    <cellStyle name="Обычный 2 33" xfId="104" xr:uid="{00000000-0005-0000-0000-000070000000}"/>
    <cellStyle name="Обычный 2 34" xfId="105" xr:uid="{00000000-0005-0000-0000-000071000000}"/>
    <cellStyle name="Обычный 2 35" xfId="99" xr:uid="{00000000-0005-0000-0000-000072000000}"/>
    <cellStyle name="Обычный 2 36" xfId="106" xr:uid="{00000000-0005-0000-0000-000073000000}"/>
    <cellStyle name="Обычный 2 37" xfId="107" xr:uid="{00000000-0005-0000-0000-000074000000}"/>
    <cellStyle name="Обычный 2 38" xfId="108" xr:uid="{00000000-0005-0000-0000-000075000000}"/>
    <cellStyle name="Обычный 2 39" xfId="109" xr:uid="{00000000-0005-0000-0000-000076000000}"/>
    <cellStyle name="Обычный 2 4" xfId="62" xr:uid="{00000000-0005-0000-0000-000077000000}"/>
    <cellStyle name="Обычный 2 4 2" xfId="178" xr:uid="{00000000-0005-0000-0000-000078000000}"/>
    <cellStyle name="Обычный 2 40" xfId="110" xr:uid="{00000000-0005-0000-0000-000079000000}"/>
    <cellStyle name="Обычный 2 41" xfId="111" xr:uid="{00000000-0005-0000-0000-00007A000000}"/>
    <cellStyle name="Обычный 2 42" xfId="130" xr:uid="{00000000-0005-0000-0000-00007B000000}"/>
    <cellStyle name="Обычный 2 42 2" xfId="187" xr:uid="{00000000-0005-0000-0000-00007C000000}"/>
    <cellStyle name="Обычный 2 44" xfId="63" xr:uid="{00000000-0005-0000-0000-00007D000000}"/>
    <cellStyle name="Обычный 2 44 2" xfId="179" xr:uid="{00000000-0005-0000-0000-00007E000000}"/>
    <cellStyle name="Обычный 2 5" xfId="64" xr:uid="{00000000-0005-0000-0000-00007F000000}"/>
    <cellStyle name="Обычный 2 5 2" xfId="180" xr:uid="{00000000-0005-0000-0000-000080000000}"/>
    <cellStyle name="Обычный 2 6" xfId="65" xr:uid="{00000000-0005-0000-0000-000081000000}"/>
    <cellStyle name="Обычный 2 6 2" xfId="181" xr:uid="{00000000-0005-0000-0000-000082000000}"/>
    <cellStyle name="Обычный 2 7" xfId="66" xr:uid="{00000000-0005-0000-0000-000083000000}"/>
    <cellStyle name="Обычный 2 7 2" xfId="182" xr:uid="{00000000-0005-0000-0000-000084000000}"/>
    <cellStyle name="Обычный 2 8" xfId="67" xr:uid="{00000000-0005-0000-0000-000085000000}"/>
    <cellStyle name="Обычный 2 8 2" xfId="183" xr:uid="{00000000-0005-0000-0000-000086000000}"/>
    <cellStyle name="Обычный 2 9" xfId="68" xr:uid="{00000000-0005-0000-0000-000087000000}"/>
    <cellStyle name="Обычный 2 9 2" xfId="184" xr:uid="{00000000-0005-0000-0000-000088000000}"/>
    <cellStyle name="Обычный 20" xfId="112" xr:uid="{00000000-0005-0000-0000-000089000000}"/>
    <cellStyle name="Обычный 21" xfId="69" xr:uid="{00000000-0005-0000-0000-00008A000000}"/>
    <cellStyle name="Обычный 21 2" xfId="70" xr:uid="{00000000-0005-0000-0000-00008B000000}"/>
    <cellStyle name="Обычный 21 2 2" xfId="129" xr:uid="{00000000-0005-0000-0000-00008C000000}"/>
    <cellStyle name="Обычный 22" xfId="71" xr:uid="{00000000-0005-0000-0000-00008D000000}"/>
    <cellStyle name="Обычный 22 2" xfId="185" xr:uid="{00000000-0005-0000-0000-00008E000000}"/>
    <cellStyle name="Обычный 23" xfId="141" xr:uid="{00000000-0005-0000-0000-00008F000000}"/>
    <cellStyle name="Обычный 23 2" xfId="188" xr:uid="{00000000-0005-0000-0000-000090000000}"/>
    <cellStyle name="Обычный 24" xfId="190" xr:uid="{00000000-0005-0000-0000-000091000000}"/>
    <cellStyle name="Обычный 25" xfId="100" xr:uid="{00000000-0005-0000-0000-000092000000}"/>
    <cellStyle name="Обычный 26" xfId="194" xr:uid="{00000000-0005-0000-0000-000093000000}"/>
    <cellStyle name="Обычный 29" xfId="134" xr:uid="{00000000-0005-0000-0000-000094000000}"/>
    <cellStyle name="Обычный 3" xfId="96" xr:uid="{00000000-0005-0000-0000-000095000000}"/>
    <cellStyle name="Обычный 3 10" xfId="113" xr:uid="{00000000-0005-0000-0000-000096000000}"/>
    <cellStyle name="Обычный 3 2" xfId="72" xr:uid="{00000000-0005-0000-0000-000097000000}"/>
    <cellStyle name="Обычный 3 2 2" xfId="73" xr:uid="{00000000-0005-0000-0000-000098000000}"/>
    <cellStyle name="Обычный 3 2 2 2" xfId="114" xr:uid="{00000000-0005-0000-0000-000099000000}"/>
    <cellStyle name="Обычный 3 2 2 2 2" xfId="193" xr:uid="{00000000-0005-0000-0000-00009A000000}"/>
    <cellStyle name="Обычный 3 2 3" xfId="95" xr:uid="{00000000-0005-0000-0000-00009B000000}"/>
    <cellStyle name="Обычный 3 3" xfId="74" xr:uid="{00000000-0005-0000-0000-00009C000000}"/>
    <cellStyle name="Обычный 3 4" xfId="75" xr:uid="{00000000-0005-0000-0000-00009D000000}"/>
    <cellStyle name="Обычный 3 5" xfId="76" xr:uid="{00000000-0005-0000-0000-00009E000000}"/>
    <cellStyle name="Обычный 3 5 2" xfId="91" xr:uid="{00000000-0005-0000-0000-00009F000000}"/>
    <cellStyle name="Обычный 3 5 3" xfId="115" xr:uid="{00000000-0005-0000-0000-0000A0000000}"/>
    <cellStyle name="Обычный 3 6" xfId="94" xr:uid="{00000000-0005-0000-0000-0000A1000000}"/>
    <cellStyle name="Обычный 3 7" xfId="116" xr:uid="{00000000-0005-0000-0000-0000A2000000}"/>
    <cellStyle name="Обычный 3 8" xfId="117" xr:uid="{00000000-0005-0000-0000-0000A3000000}"/>
    <cellStyle name="Обычный 3 9" xfId="118" xr:uid="{00000000-0005-0000-0000-0000A4000000}"/>
    <cellStyle name="Обычный 30" xfId="135" xr:uid="{00000000-0005-0000-0000-0000A5000000}"/>
    <cellStyle name="Обычный 32" xfId="136" xr:uid="{00000000-0005-0000-0000-0000A6000000}"/>
    <cellStyle name="Обычный 34" xfId="137" xr:uid="{00000000-0005-0000-0000-0000A7000000}"/>
    <cellStyle name="Обычный 36" xfId="138" xr:uid="{00000000-0005-0000-0000-0000A8000000}"/>
    <cellStyle name="Обычный 4" xfId="77" xr:uid="{00000000-0005-0000-0000-0000A9000000}"/>
    <cellStyle name="Обычный 4 2" xfId="78" xr:uid="{00000000-0005-0000-0000-0000AA000000}"/>
    <cellStyle name="Обычный 4 3" xfId="79" xr:uid="{00000000-0005-0000-0000-0000AB000000}"/>
    <cellStyle name="Обычный 4 3 2" xfId="3" xr:uid="{00000000-0005-0000-0000-0000AC000000}"/>
    <cellStyle name="Обычный 4 3 2 2" xfId="189" xr:uid="{00000000-0005-0000-0000-0000AD000000}"/>
    <cellStyle name="Обычный 4 3 2 4" xfId="192" xr:uid="{00000000-0005-0000-0000-0000AE000000}"/>
    <cellStyle name="Обычный 4 3_дотация районная ноябрь на 18-20" xfId="9" xr:uid="{00000000-0005-0000-0000-0000AF000000}"/>
    <cellStyle name="Обычный 4 4" xfId="80" xr:uid="{00000000-0005-0000-0000-0000B0000000}"/>
    <cellStyle name="Обычный 5" xfId="81" xr:uid="{00000000-0005-0000-0000-0000B1000000}"/>
    <cellStyle name="Обычный 6" xfId="82" xr:uid="{00000000-0005-0000-0000-0000B2000000}"/>
    <cellStyle name="Обычный 6 2" xfId="83" xr:uid="{00000000-0005-0000-0000-0000B3000000}"/>
    <cellStyle name="Обычный 7" xfId="84" xr:uid="{00000000-0005-0000-0000-0000B4000000}"/>
    <cellStyle name="Обычный 8" xfId="85" xr:uid="{00000000-0005-0000-0000-0000B5000000}"/>
    <cellStyle name="Обычный 9" xfId="86" xr:uid="{00000000-0005-0000-0000-0000B6000000}"/>
    <cellStyle name="Обычный_tmp" xfId="139" xr:uid="{00000000-0005-0000-0000-0000B7000000}"/>
    <cellStyle name="Обычный_Лист1" xfId="140" xr:uid="{00000000-0005-0000-0000-0000B8000000}"/>
    <cellStyle name="Обычный_Лист1 2" xfId="97" xr:uid="{00000000-0005-0000-0000-0000B9000000}"/>
    <cellStyle name="Процентный 2" xfId="8" xr:uid="{00000000-0005-0000-0000-0000BA000000}"/>
    <cellStyle name="Процентный 2 2" xfId="119" xr:uid="{00000000-0005-0000-0000-0000BB000000}"/>
    <cellStyle name="Процентный 2 3" xfId="120" xr:uid="{00000000-0005-0000-0000-0000BC000000}"/>
    <cellStyle name="Процентный 2 4" xfId="121" xr:uid="{00000000-0005-0000-0000-0000BD000000}"/>
    <cellStyle name="Процентный 2 5" xfId="122" xr:uid="{00000000-0005-0000-0000-0000BE000000}"/>
    <cellStyle name="Процентный 2 6" xfId="123" xr:uid="{00000000-0005-0000-0000-0000BF000000}"/>
    <cellStyle name="Стиль 1" xfId="87" xr:uid="{00000000-0005-0000-0000-0000C0000000}"/>
    <cellStyle name="Стиль 1 2" xfId="88" xr:uid="{00000000-0005-0000-0000-0000C1000000}"/>
    <cellStyle name="Финансовый 2" xfId="89" xr:uid="{00000000-0005-0000-0000-0000C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400050</xdr:colOff>
      <xdr:row>5</xdr:row>
      <xdr:rowOff>238125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43350" y="952500"/>
          <a:ext cx="400050" cy="1905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1181101</xdr:colOff>
      <xdr:row>0</xdr:row>
      <xdr:rowOff>1</xdr:rowOff>
    </xdr:from>
    <xdr:to>
      <xdr:col>4</xdr:col>
      <xdr:colOff>666750</xdr:colOff>
      <xdr:row>8</xdr:row>
      <xdr:rowOff>169334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276851" y="1"/>
          <a:ext cx="2967566" cy="1481666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1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от 22.10.2025 № 709-п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0</xdr:row>
      <xdr:rowOff>30481</xdr:rowOff>
    </xdr:from>
    <xdr:to>
      <xdr:col>6</xdr:col>
      <xdr:colOff>695325</xdr:colOff>
      <xdr:row>7</xdr:row>
      <xdr:rowOff>28576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00F595E-D2EA-4239-BBA2-E15A2CFDBD7D}"/>
            </a:ext>
          </a:extLst>
        </xdr:cNvPr>
        <xdr:cNvSpPr txBox="1">
          <a:spLocks noChangeArrowheads="1"/>
        </xdr:cNvSpPr>
      </xdr:nvSpPr>
      <xdr:spPr bwMode="auto">
        <a:xfrm>
          <a:off x="5114925" y="30481"/>
          <a:ext cx="3419475" cy="139827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2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22.10.2025 № 709-п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381001</xdr:colOff>
      <xdr:row>0</xdr:row>
      <xdr:rowOff>0</xdr:rowOff>
    </xdr:from>
    <xdr:to>
      <xdr:col>5</xdr:col>
      <xdr:colOff>765175</xdr:colOff>
      <xdr:row>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F55E47-59F6-4E4C-B4A8-D89984AAE55D}"/>
            </a:ext>
          </a:extLst>
        </xdr:cNvPr>
        <xdr:cNvSpPr txBox="1">
          <a:spLocks noChangeArrowheads="1"/>
        </xdr:cNvSpPr>
      </xdr:nvSpPr>
      <xdr:spPr bwMode="auto">
        <a:xfrm>
          <a:off x="4133851" y="0"/>
          <a:ext cx="3308349" cy="14192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3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22.10.2025 № 709-п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0</xdr:row>
      <xdr:rowOff>0</xdr:rowOff>
    </xdr:from>
    <xdr:to>
      <xdr:col>8</xdr:col>
      <xdr:colOff>581026</xdr:colOff>
      <xdr:row>6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1E9E5CD-3E5D-424D-AD0E-BE208ECEFEB7}"/>
            </a:ext>
          </a:extLst>
        </xdr:cNvPr>
        <xdr:cNvSpPr txBox="1">
          <a:spLocks noChangeArrowheads="1"/>
        </xdr:cNvSpPr>
      </xdr:nvSpPr>
      <xdr:spPr bwMode="auto">
        <a:xfrm>
          <a:off x="5553075" y="0"/>
          <a:ext cx="3333751" cy="1314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4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за 9 месяцев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22.10.2025 № 709-п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0</xdr:row>
      <xdr:rowOff>38099</xdr:rowOff>
    </xdr:from>
    <xdr:to>
      <xdr:col>5</xdr:col>
      <xdr:colOff>0</xdr:colOff>
      <xdr:row>6</xdr:row>
      <xdr:rowOff>133349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1DBE7DE-7197-4732-9989-251ED6240437}"/>
            </a:ext>
          </a:extLst>
        </xdr:cNvPr>
        <xdr:cNvSpPr txBox="1">
          <a:spLocks noChangeArrowheads="1"/>
        </xdr:cNvSpPr>
      </xdr:nvSpPr>
      <xdr:spPr bwMode="auto">
        <a:xfrm>
          <a:off x="3238501" y="38099"/>
          <a:ext cx="3457574" cy="14382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 5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22.10.2025 № 709-п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0</xdr:rowOff>
    </xdr:from>
    <xdr:to>
      <xdr:col>4</xdr:col>
      <xdr:colOff>1162049</xdr:colOff>
      <xdr:row>5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6B1672A-CE21-4BB7-80B9-0049F9F67903}"/>
            </a:ext>
          </a:extLst>
        </xdr:cNvPr>
        <xdr:cNvSpPr txBox="1">
          <a:spLocks noChangeArrowheads="1"/>
        </xdr:cNvSpPr>
      </xdr:nvSpPr>
      <xdr:spPr bwMode="auto">
        <a:xfrm>
          <a:off x="3495675" y="0"/>
          <a:ext cx="3305174" cy="1314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6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22.10.2025 № 709-п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828676</xdr:colOff>
      <xdr:row>0</xdr:row>
      <xdr:rowOff>0</xdr:rowOff>
    </xdr:from>
    <xdr:to>
      <xdr:col>4</xdr:col>
      <xdr:colOff>1</xdr:colOff>
      <xdr:row>8</xdr:row>
      <xdr:rowOff>19050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4381501" y="0"/>
          <a:ext cx="3028950" cy="1695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7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22.10.2025 № 709-п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4276725</xdr:colOff>
      <xdr:row>0</xdr:row>
      <xdr:rowOff>19050</xdr:rowOff>
    </xdr:from>
    <xdr:to>
      <xdr:col>2</xdr:col>
      <xdr:colOff>514349</xdr:colOff>
      <xdr:row>6</xdr:row>
      <xdr:rowOff>171450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D20E6F9-BE7E-426E-9C50-2F9A75D1EDC4}"/>
            </a:ext>
          </a:extLst>
        </xdr:cNvPr>
        <xdr:cNvSpPr txBox="1">
          <a:spLocks noChangeArrowheads="1"/>
        </xdr:cNvSpPr>
      </xdr:nvSpPr>
      <xdr:spPr bwMode="auto">
        <a:xfrm>
          <a:off x="4276725" y="19050"/>
          <a:ext cx="3124199" cy="15621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Приложение № 8  </a:t>
          </a:r>
          <a:r>
            <a:rPr lang="ru-RU" sz="1200">
              <a:latin typeface="Times New Roman" pitchFamily="18" charset="0"/>
              <a:cs typeface="Times New Roman" pitchFamily="18" charset="0"/>
            </a:rPr>
            <a:t>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 к постановлению администрации Черемховского районного муниципального образования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"Об исполнении бюджета Черемховского районного муниципального образования  </a:t>
          </a:r>
        </a:p>
        <a:p>
          <a:pPr algn="l" rtl="1">
            <a:defRPr sz="1000"/>
          </a:pPr>
          <a:r>
            <a:rPr lang="ru-RU" sz="1200" b="0" i="0" u="none" strike="noStrike">
              <a:latin typeface="Times New Roman" pitchFamily="18" charset="0"/>
              <a:ea typeface="+mn-ea"/>
              <a:cs typeface="Times New Roman" pitchFamily="18" charset="0"/>
            </a:rPr>
            <a:t>за 9 месяцев 2025 года" 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l" rtl="1"/>
          <a:r>
            <a:rPr lang="ru-RU" sz="1100" b="0" i="0">
              <a:effectLst/>
              <a:latin typeface="+mn-lt"/>
              <a:ea typeface="+mn-ea"/>
              <a:cs typeface="+mn-cs"/>
            </a:rPr>
            <a:t>от 22.10.2025 № 709-п</a:t>
          </a:r>
          <a:endParaRPr lang="ru-RU" sz="1200">
            <a:effectLst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ultant.ru/document/cons_doc_LAW_355717/" TargetMode="External"/><Relationship Id="rId2" Type="http://schemas.openxmlformats.org/officeDocument/2006/relationships/hyperlink" Target="http://www.consultant.ru/cons/cgi/online.cgi?req=doc&amp;base=LAW&amp;n=208015&amp;rnd=235642.514532630&amp;dst=103572&amp;fld=134" TargetMode="External"/><Relationship Id="rId1" Type="http://schemas.openxmlformats.org/officeDocument/2006/relationships/hyperlink" Target="http://www.consultant.ru/cons/cgi/online.cgi?req=doc&amp;base=LAW&amp;n=198941&amp;rnd=235642.187433877&amp;dst=100606&amp;fld=1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76"/>
  <sheetViews>
    <sheetView view="pageBreakPreview" topLeftCell="B1" zoomScaleSheetLayoutView="100" workbookViewId="0">
      <selection activeCell="H72" sqref="H72"/>
    </sheetView>
  </sheetViews>
  <sheetFormatPr defaultColWidth="9.140625" defaultRowHeight="15" x14ac:dyDescent="0.25"/>
  <cols>
    <col min="1" max="1" width="61.42578125" style="1" customWidth="1"/>
    <col min="2" max="2" width="28" style="4" customWidth="1"/>
    <col min="3" max="3" width="12.7109375" style="1" customWidth="1"/>
    <col min="4" max="4" width="11.85546875" style="5" customWidth="1"/>
    <col min="5" max="5" width="10.42578125" style="1" customWidth="1"/>
    <col min="6" max="6" width="9.140625" style="1"/>
    <col min="7" max="7" width="17.5703125" style="1" bestFit="1" customWidth="1"/>
    <col min="8" max="16384" width="9.140625" style="1"/>
  </cols>
  <sheetData>
    <row r="6" spans="1:5" x14ac:dyDescent="0.25">
      <c r="A6" s="3"/>
    </row>
    <row r="7" spans="1:5" hidden="1" x14ac:dyDescent="0.25">
      <c r="A7" s="3"/>
    </row>
    <row r="8" spans="1:5" ht="13.5" customHeight="1" x14ac:dyDescent="0.25">
      <c r="A8" s="3"/>
    </row>
    <row r="9" spans="1:5" ht="21.75" customHeight="1" x14ac:dyDescent="0.25">
      <c r="A9" s="3"/>
    </row>
    <row r="10" spans="1:5" s="6" customFormat="1" x14ac:dyDescent="0.25">
      <c r="A10" s="148" t="s">
        <v>657</v>
      </c>
      <c r="B10" s="148"/>
      <c r="C10" s="148"/>
      <c r="D10" s="148"/>
      <c r="E10" s="148"/>
    </row>
    <row r="11" spans="1:5" s="6" customFormat="1" ht="29.25" customHeight="1" x14ac:dyDescent="0.25">
      <c r="A11" s="148"/>
      <c r="B11" s="148"/>
      <c r="C11" s="148"/>
      <c r="D11" s="148"/>
      <c r="E11" s="148"/>
    </row>
    <row r="12" spans="1:5" ht="14.25" customHeight="1" x14ac:dyDescent="0.25">
      <c r="A12" s="7"/>
      <c r="E12" s="2" t="s">
        <v>2</v>
      </c>
    </row>
    <row r="13" spans="1:5" ht="15" customHeight="1" x14ac:dyDescent="0.25">
      <c r="A13" s="149" t="s">
        <v>1</v>
      </c>
      <c r="B13" s="150" t="s">
        <v>4</v>
      </c>
      <c r="C13" s="151" t="s">
        <v>104</v>
      </c>
      <c r="D13" s="152" t="s">
        <v>3</v>
      </c>
      <c r="E13" s="153" t="s">
        <v>0</v>
      </c>
    </row>
    <row r="14" spans="1:5" ht="23.25" customHeight="1" x14ac:dyDescent="0.25">
      <c r="A14" s="149"/>
      <c r="B14" s="150"/>
      <c r="C14" s="151"/>
      <c r="D14" s="152"/>
      <c r="E14" s="153"/>
    </row>
    <row r="15" spans="1:5" x14ac:dyDescent="0.25">
      <c r="A15" s="43">
        <v>1</v>
      </c>
      <c r="B15" s="8">
        <v>2</v>
      </c>
      <c r="C15" s="44">
        <v>3</v>
      </c>
      <c r="D15" s="44">
        <v>4</v>
      </c>
      <c r="E15" s="45">
        <v>5</v>
      </c>
    </row>
    <row r="16" spans="1:5" s="12" customFormat="1" ht="14.25" x14ac:dyDescent="0.2">
      <c r="A16" s="9" t="s">
        <v>5</v>
      </c>
      <c r="B16" s="10" t="s">
        <v>6</v>
      </c>
      <c r="C16" s="11">
        <f>C17+C21+C26+C28+C30+C32+C35+C38+C42+C19</f>
        <v>282592.07199999993</v>
      </c>
      <c r="D16" s="11">
        <f>D17+D21+D26+D28+D30+D32+D35+D38+D42+D19</f>
        <v>199589.18719999999</v>
      </c>
      <c r="E16" s="11">
        <f>D16/C16*100</f>
        <v>70.62802073230138</v>
      </c>
    </row>
    <row r="17" spans="1:10" x14ac:dyDescent="0.25">
      <c r="A17" s="9" t="s">
        <v>7</v>
      </c>
      <c r="B17" s="10" t="s">
        <v>8</v>
      </c>
      <c r="C17" s="11">
        <f>C18</f>
        <v>185013.8</v>
      </c>
      <c r="D17" s="11">
        <f t="shared" ref="D17" si="0">D18</f>
        <v>128435.47642000001</v>
      </c>
      <c r="E17" s="11">
        <f t="shared" ref="E17:E72" si="1">D17/C17*100</f>
        <v>69.419403536384863</v>
      </c>
    </row>
    <row r="18" spans="1:10" x14ac:dyDescent="0.25">
      <c r="A18" s="13" t="s">
        <v>9</v>
      </c>
      <c r="B18" s="14" t="s">
        <v>10</v>
      </c>
      <c r="C18" s="15">
        <v>185013.8</v>
      </c>
      <c r="D18" s="15">
        <v>128435.47642000001</v>
      </c>
      <c r="E18" s="15">
        <f t="shared" si="1"/>
        <v>69.419403536384863</v>
      </c>
    </row>
    <row r="19" spans="1:10" s="17" customFormat="1" ht="44.25" customHeight="1" x14ac:dyDescent="0.25">
      <c r="A19" s="16" t="s">
        <v>11</v>
      </c>
      <c r="B19" s="10" t="s">
        <v>12</v>
      </c>
      <c r="C19" s="11">
        <f>C20</f>
        <v>26986.1</v>
      </c>
      <c r="D19" s="11">
        <f>D20</f>
        <v>19835.472689999999</v>
      </c>
      <c r="E19" s="11">
        <f t="shared" si="1"/>
        <v>73.502553870325841</v>
      </c>
    </row>
    <row r="20" spans="1:10" ht="30" x14ac:dyDescent="0.25">
      <c r="A20" s="18" t="s">
        <v>13</v>
      </c>
      <c r="B20" s="19" t="s">
        <v>14</v>
      </c>
      <c r="C20" s="46">
        <v>26986.1</v>
      </c>
      <c r="D20" s="46">
        <v>19835.472689999999</v>
      </c>
      <c r="E20" s="15">
        <f t="shared" si="1"/>
        <v>73.502553870325841</v>
      </c>
    </row>
    <row r="21" spans="1:10" x14ac:dyDescent="0.25">
      <c r="A21" s="20" t="s">
        <v>15</v>
      </c>
      <c r="B21" s="10" t="s">
        <v>16</v>
      </c>
      <c r="C21" s="11">
        <f>C22+C23+C24+C25</f>
        <v>13448.4</v>
      </c>
      <c r="D21" s="11">
        <f t="shared" ref="D21" si="2">D22+D23+D24+D25</f>
        <v>11149.750969999999</v>
      </c>
      <c r="E21" s="11">
        <f t="shared" si="1"/>
        <v>82.907639347431655</v>
      </c>
    </row>
    <row r="22" spans="1:10" ht="30" x14ac:dyDescent="0.25">
      <c r="A22" s="21" t="s">
        <v>17</v>
      </c>
      <c r="B22" s="14" t="s">
        <v>18</v>
      </c>
      <c r="C22" s="15">
        <v>8505.4</v>
      </c>
      <c r="D22" s="15">
        <v>6477.4830899999997</v>
      </c>
      <c r="E22" s="15">
        <f t="shared" si="1"/>
        <v>76.15730112634327</v>
      </c>
    </row>
    <row r="23" spans="1:10" ht="30" x14ac:dyDescent="0.25">
      <c r="A23" s="22" t="s">
        <v>19</v>
      </c>
      <c r="B23" s="23" t="s">
        <v>20</v>
      </c>
      <c r="C23" s="47">
        <v>0</v>
      </c>
      <c r="D23" s="47">
        <v>8.6904900000000005</v>
      </c>
      <c r="E23" s="15"/>
    </row>
    <row r="24" spans="1:10" x14ac:dyDescent="0.25">
      <c r="A24" s="22" t="s">
        <v>21</v>
      </c>
      <c r="B24" s="23" t="s">
        <v>22</v>
      </c>
      <c r="C24" s="47">
        <v>1131</v>
      </c>
      <c r="D24" s="47">
        <v>1207.80854</v>
      </c>
      <c r="E24" s="15">
        <f t="shared" si="1"/>
        <v>106.79120601237841</v>
      </c>
    </row>
    <row r="25" spans="1:10" ht="30" x14ac:dyDescent="0.25">
      <c r="A25" s="22" t="s">
        <v>23</v>
      </c>
      <c r="B25" s="23" t="s">
        <v>24</v>
      </c>
      <c r="C25" s="47">
        <v>3812</v>
      </c>
      <c r="D25" s="47">
        <v>3455.7688499999999</v>
      </c>
      <c r="E25" s="15">
        <f t="shared" si="1"/>
        <v>90.655006558237133</v>
      </c>
    </row>
    <row r="26" spans="1:10" s="12" customFormat="1" ht="14.25" x14ac:dyDescent="0.2">
      <c r="A26" s="24" t="s">
        <v>25</v>
      </c>
      <c r="B26" s="10" t="s">
        <v>26</v>
      </c>
      <c r="C26" s="11">
        <f>C27</f>
        <v>414</v>
      </c>
      <c r="D26" s="11">
        <f t="shared" ref="D26" si="3">D27</f>
        <v>470.32229999999998</v>
      </c>
      <c r="E26" s="11">
        <f t="shared" si="1"/>
        <v>113.60442028985507</v>
      </c>
    </row>
    <row r="27" spans="1:10" s="26" customFormat="1" ht="30" x14ac:dyDescent="0.2">
      <c r="A27" s="22" t="s">
        <v>27</v>
      </c>
      <c r="B27" s="25" t="s">
        <v>28</v>
      </c>
      <c r="C27" s="47">
        <v>414</v>
      </c>
      <c r="D27" s="47">
        <v>470.32229999999998</v>
      </c>
      <c r="E27" s="15">
        <f t="shared" si="1"/>
        <v>113.60442028985507</v>
      </c>
    </row>
    <row r="28" spans="1:10" ht="43.5" x14ac:dyDescent="0.25">
      <c r="A28" s="29" t="s">
        <v>29</v>
      </c>
      <c r="B28" s="10" t="s">
        <v>30</v>
      </c>
      <c r="C28" s="11">
        <f>C29</f>
        <v>32843.904999999999</v>
      </c>
      <c r="D28" s="11">
        <f t="shared" ref="D28:E28" si="4">D29</f>
        <v>20939.55862</v>
      </c>
      <c r="E28" s="11">
        <f t="shared" si="4"/>
        <v>63.754777697718957</v>
      </c>
    </row>
    <row r="29" spans="1:10" ht="78" customHeight="1" x14ac:dyDescent="0.25">
      <c r="A29" s="30" t="s">
        <v>31</v>
      </c>
      <c r="B29" s="23" t="s">
        <v>32</v>
      </c>
      <c r="C29" s="15">
        <v>32843.904999999999</v>
      </c>
      <c r="D29" s="15">
        <v>20939.55862</v>
      </c>
      <c r="E29" s="15">
        <f t="shared" si="1"/>
        <v>63.754777697718957</v>
      </c>
    </row>
    <row r="30" spans="1:10" s="28" customFormat="1" ht="29.25" x14ac:dyDescent="0.25">
      <c r="A30" s="29" t="s">
        <v>33</v>
      </c>
      <c r="B30" s="27" t="s">
        <v>34</v>
      </c>
      <c r="C30" s="11">
        <f>C31</f>
        <v>1479.91</v>
      </c>
      <c r="D30" s="11">
        <f t="shared" ref="D30" si="5">D31</f>
        <v>1422.2182600000001</v>
      </c>
      <c r="E30" s="11">
        <f t="shared" si="1"/>
        <v>96.101672398997238</v>
      </c>
      <c r="F30" s="12"/>
      <c r="G30" s="12"/>
      <c r="H30" s="12"/>
      <c r="I30" s="12"/>
      <c r="J30" s="12"/>
    </row>
    <row r="31" spans="1:10" s="28" customFormat="1" x14ac:dyDescent="0.25">
      <c r="A31" s="31" t="s">
        <v>35</v>
      </c>
      <c r="B31" s="25" t="s">
        <v>36</v>
      </c>
      <c r="C31" s="15">
        <v>1479.91</v>
      </c>
      <c r="D31" s="15">
        <v>1422.2182600000001</v>
      </c>
      <c r="E31" s="15">
        <f t="shared" si="1"/>
        <v>96.101672398997238</v>
      </c>
      <c r="F31" s="12"/>
      <c r="G31" s="12"/>
      <c r="H31" s="12"/>
      <c r="I31" s="12"/>
      <c r="J31" s="12"/>
    </row>
    <row r="32" spans="1:10" s="28" customFormat="1" ht="29.25" x14ac:dyDescent="0.25">
      <c r="A32" s="29" t="s">
        <v>37</v>
      </c>
      <c r="B32" s="10" t="s">
        <v>38</v>
      </c>
      <c r="C32" s="11">
        <f>C33+C34</f>
        <v>19968.107</v>
      </c>
      <c r="D32" s="11">
        <f t="shared" ref="D32" si="6">D33+D34</f>
        <v>13151.097940000001</v>
      </c>
      <c r="E32" s="11">
        <f t="shared" si="1"/>
        <v>65.860514168919465</v>
      </c>
      <c r="F32" s="12"/>
      <c r="G32" s="12"/>
      <c r="H32" s="12"/>
      <c r="I32" s="12"/>
      <c r="J32" s="12"/>
    </row>
    <row r="33" spans="1:10" s="26" customFormat="1" x14ac:dyDescent="0.25">
      <c r="A33" s="30" t="s">
        <v>39</v>
      </c>
      <c r="B33" s="25" t="s">
        <v>40</v>
      </c>
      <c r="C33" s="15">
        <v>19652.294999999998</v>
      </c>
      <c r="D33" s="15">
        <v>12558.805120000001</v>
      </c>
      <c r="E33" s="15">
        <f t="shared" si="1"/>
        <v>63.905030532057459</v>
      </c>
      <c r="F33" s="12"/>
      <c r="G33" s="12"/>
      <c r="H33" s="12"/>
      <c r="I33" s="12"/>
      <c r="J33" s="12"/>
    </row>
    <row r="34" spans="1:10" s="26" customFormat="1" x14ac:dyDescent="0.25">
      <c r="A34" s="30" t="s">
        <v>41</v>
      </c>
      <c r="B34" s="25" t="s">
        <v>42</v>
      </c>
      <c r="C34" s="15">
        <v>315.81200000000001</v>
      </c>
      <c r="D34" s="15">
        <v>592.29282000000001</v>
      </c>
      <c r="E34" s="15">
        <f t="shared" si="1"/>
        <v>187.5460147176168</v>
      </c>
      <c r="F34" s="12"/>
      <c r="G34" s="12"/>
      <c r="H34" s="12"/>
      <c r="I34" s="12"/>
      <c r="J34" s="12"/>
    </row>
    <row r="35" spans="1:10" s="28" customFormat="1" ht="29.25" x14ac:dyDescent="0.25">
      <c r="A35" s="29" t="s">
        <v>43</v>
      </c>
      <c r="B35" s="10" t="s">
        <v>44</v>
      </c>
      <c r="C35" s="11">
        <f>C37+C36</f>
        <v>780.05</v>
      </c>
      <c r="D35" s="11">
        <f t="shared" ref="D35" si="7">D37+D36</f>
        <v>810.7684099999999</v>
      </c>
      <c r="E35" s="11">
        <f t="shared" si="1"/>
        <v>103.93800525607332</v>
      </c>
      <c r="F35" s="12"/>
      <c r="G35" s="12"/>
      <c r="H35" s="12"/>
      <c r="I35" s="12"/>
      <c r="J35" s="12"/>
    </row>
    <row r="36" spans="1:10" s="28" customFormat="1" ht="75" x14ac:dyDescent="0.25">
      <c r="A36" s="32" t="s">
        <v>45</v>
      </c>
      <c r="B36" s="23" t="s">
        <v>46</v>
      </c>
      <c r="C36" s="15">
        <v>1.05</v>
      </c>
      <c r="D36" s="15">
        <v>1.05</v>
      </c>
      <c r="E36" s="15">
        <f t="shared" si="1"/>
        <v>100</v>
      </c>
      <c r="F36" s="12"/>
      <c r="G36" s="12"/>
      <c r="H36" s="12"/>
      <c r="I36" s="12"/>
      <c r="J36" s="12"/>
    </row>
    <row r="37" spans="1:10" s="28" customFormat="1" ht="30" x14ac:dyDescent="0.25">
      <c r="A37" s="32" t="s">
        <v>47</v>
      </c>
      <c r="B37" s="23" t="s">
        <v>48</v>
      </c>
      <c r="C37" s="15">
        <v>779</v>
      </c>
      <c r="D37" s="15">
        <v>809.71840999999995</v>
      </c>
      <c r="E37" s="15">
        <f t="shared" si="1"/>
        <v>103.9433132220796</v>
      </c>
      <c r="F37" s="12"/>
      <c r="G37" s="12"/>
      <c r="H37" s="12"/>
      <c r="I37" s="12"/>
      <c r="J37" s="12"/>
    </row>
    <row r="38" spans="1:10" s="28" customFormat="1" x14ac:dyDescent="0.25">
      <c r="A38" s="29" t="s">
        <v>49</v>
      </c>
      <c r="B38" s="10" t="s">
        <v>50</v>
      </c>
      <c r="C38" s="11">
        <f>SUM(C39:C41)</f>
        <v>1657.8</v>
      </c>
      <c r="D38" s="11">
        <f>SUM(D39:D41)</f>
        <v>1468.5215900000001</v>
      </c>
      <c r="E38" s="11">
        <f t="shared" si="1"/>
        <v>88.582554590421054</v>
      </c>
      <c r="F38" s="12"/>
      <c r="G38" s="12"/>
      <c r="H38" s="12"/>
      <c r="I38" s="12"/>
      <c r="J38" s="12"/>
    </row>
    <row r="39" spans="1:10" s="28" customFormat="1" ht="30" x14ac:dyDescent="0.25">
      <c r="A39" s="32" t="s">
        <v>97</v>
      </c>
      <c r="B39" s="23" t="s">
        <v>96</v>
      </c>
      <c r="C39" s="15">
        <f>5.5+1.9+1+1.5+5</f>
        <v>14.9</v>
      </c>
      <c r="D39" s="15">
        <f>3.87629+1.81864+0.5+1.5+2.5</f>
        <v>10.194929999999999</v>
      </c>
      <c r="E39" s="15">
        <f t="shared" si="1"/>
        <v>68.42234899328858</v>
      </c>
      <c r="F39" s="12"/>
      <c r="G39" s="12"/>
      <c r="H39" s="12"/>
      <c r="I39" s="12"/>
      <c r="J39" s="12"/>
    </row>
    <row r="40" spans="1:10" s="12" customFormat="1" ht="112.5" customHeight="1" x14ac:dyDescent="0.25">
      <c r="A40" s="32" t="s">
        <v>51</v>
      </c>
      <c r="B40" s="23" t="s">
        <v>52</v>
      </c>
      <c r="C40" s="15">
        <v>147.1</v>
      </c>
      <c r="D40" s="15">
        <v>10.77661</v>
      </c>
      <c r="E40" s="15">
        <f t="shared" si="1"/>
        <v>7.3260435078178112</v>
      </c>
    </row>
    <row r="41" spans="1:10" x14ac:dyDescent="0.25">
      <c r="A41" s="32" t="s">
        <v>53</v>
      </c>
      <c r="B41" s="23" t="s">
        <v>54</v>
      </c>
      <c r="C41" s="15">
        <v>1495.8</v>
      </c>
      <c r="D41" s="15">
        <v>1447.5500500000001</v>
      </c>
      <c r="E41" s="15">
        <f>D41/C41*100</f>
        <v>96.774304719882338</v>
      </c>
      <c r="F41" s="12"/>
      <c r="G41" s="12"/>
      <c r="H41" s="12"/>
      <c r="I41" s="12"/>
      <c r="J41" s="12"/>
    </row>
    <row r="42" spans="1:10" x14ac:dyDescent="0.25">
      <c r="A42" s="29" t="s">
        <v>55</v>
      </c>
      <c r="B42" s="10" t="s">
        <v>56</v>
      </c>
      <c r="C42" s="11">
        <f>C43+C44+C45</f>
        <v>0</v>
      </c>
      <c r="D42" s="11">
        <f>D43+D44+D45</f>
        <v>1906</v>
      </c>
      <c r="E42" s="11">
        <v>0</v>
      </c>
      <c r="F42" s="12"/>
      <c r="G42" s="12"/>
      <c r="H42" s="12"/>
      <c r="I42" s="12"/>
      <c r="J42" s="12"/>
    </row>
    <row r="43" spans="1:10" x14ac:dyDescent="0.25">
      <c r="A43" s="32" t="s">
        <v>57</v>
      </c>
      <c r="B43" s="23" t="s">
        <v>58</v>
      </c>
      <c r="C43" s="47">
        <v>0</v>
      </c>
      <c r="D43" s="47">
        <v>4</v>
      </c>
      <c r="E43" s="15">
        <v>0</v>
      </c>
      <c r="F43" s="12"/>
      <c r="G43" s="12"/>
      <c r="H43" s="12"/>
      <c r="I43" s="12"/>
      <c r="J43" s="12"/>
    </row>
    <row r="44" spans="1:10" x14ac:dyDescent="0.25">
      <c r="A44" s="32" t="s">
        <v>59</v>
      </c>
      <c r="B44" s="23" t="s">
        <v>60</v>
      </c>
      <c r="C44" s="47">
        <v>0</v>
      </c>
      <c r="D44" s="47">
        <v>0</v>
      </c>
      <c r="E44" s="15">
        <v>0</v>
      </c>
      <c r="F44" s="12"/>
      <c r="G44" s="12"/>
      <c r="H44" s="12"/>
      <c r="I44" s="12"/>
      <c r="J44" s="12"/>
    </row>
    <row r="45" spans="1:10" ht="30" x14ac:dyDescent="0.25">
      <c r="A45" s="32" t="s">
        <v>607</v>
      </c>
      <c r="B45" s="23" t="s">
        <v>608</v>
      </c>
      <c r="C45" s="47">
        <v>0</v>
      </c>
      <c r="D45" s="47">
        <v>1902</v>
      </c>
      <c r="E45" s="15">
        <v>0</v>
      </c>
      <c r="F45" s="12"/>
      <c r="G45" s="12"/>
      <c r="H45" s="12"/>
      <c r="I45" s="12"/>
      <c r="J45" s="12"/>
    </row>
    <row r="46" spans="1:10" s="26" customFormat="1" ht="14.25" x14ac:dyDescent="0.2">
      <c r="A46" s="29" t="s">
        <v>61</v>
      </c>
      <c r="B46" s="10" t="s">
        <v>62</v>
      </c>
      <c r="C46" s="11">
        <f>C47+C70</f>
        <v>2030996.0146900003</v>
      </c>
      <c r="D46" s="11">
        <f>D47+D70</f>
        <v>1406989.84442</v>
      </c>
      <c r="E46" s="11">
        <f t="shared" si="1"/>
        <v>69.275854518835928</v>
      </c>
      <c r="F46" s="12"/>
      <c r="G46" s="12"/>
      <c r="H46" s="12"/>
      <c r="I46" s="12"/>
      <c r="J46" s="12"/>
    </row>
    <row r="47" spans="1:10" s="28" customFormat="1" ht="29.25" x14ac:dyDescent="0.25">
      <c r="A47" s="29" t="s">
        <v>63</v>
      </c>
      <c r="B47" s="10" t="s">
        <v>64</v>
      </c>
      <c r="C47" s="11">
        <f>C48+C51+C58+C63</f>
        <v>2031225.0475200003</v>
      </c>
      <c r="D47" s="11">
        <f>D48+D51+D58+D63</f>
        <v>1407283.2837799999</v>
      </c>
      <c r="E47" s="11">
        <f t="shared" si="1"/>
        <v>69.282489672830962</v>
      </c>
      <c r="F47" s="12"/>
      <c r="G47" s="12"/>
      <c r="H47" s="12"/>
      <c r="I47" s="12"/>
      <c r="J47" s="12"/>
    </row>
    <row r="48" spans="1:10" s="28" customFormat="1" ht="28.5" x14ac:dyDescent="0.25">
      <c r="A48" s="33" t="s">
        <v>65</v>
      </c>
      <c r="B48" s="34" t="s">
        <v>66</v>
      </c>
      <c r="C48" s="11">
        <f>C49+C50</f>
        <v>376881.69999999995</v>
      </c>
      <c r="D48" s="11">
        <f>D49+D50</f>
        <v>262323.77299999999</v>
      </c>
      <c r="E48" s="11">
        <f t="shared" si="1"/>
        <v>69.603743827307085</v>
      </c>
      <c r="F48" s="12"/>
      <c r="G48" s="12"/>
      <c r="H48" s="12"/>
      <c r="I48" s="12"/>
      <c r="J48" s="12"/>
    </row>
    <row r="49" spans="1:10" s="28" customFormat="1" ht="21" customHeight="1" x14ac:dyDescent="0.25">
      <c r="A49" s="35" t="s">
        <v>67</v>
      </c>
      <c r="B49" s="36" t="s">
        <v>68</v>
      </c>
      <c r="C49" s="47">
        <v>299441.8</v>
      </c>
      <c r="D49" s="47">
        <v>208890.242</v>
      </c>
      <c r="E49" s="15">
        <f t="shared" si="1"/>
        <v>69.759880551078709</v>
      </c>
      <c r="F49" s="12"/>
      <c r="G49" s="12"/>
      <c r="H49" s="12"/>
      <c r="I49" s="12"/>
      <c r="J49" s="12"/>
    </row>
    <row r="50" spans="1:10" s="28" customFormat="1" ht="30" x14ac:dyDescent="0.25">
      <c r="A50" s="32" t="s">
        <v>69</v>
      </c>
      <c r="B50" s="23" t="s">
        <v>70</v>
      </c>
      <c r="C50" s="47">
        <v>77439.899999999994</v>
      </c>
      <c r="D50" s="47">
        <v>53433.531000000003</v>
      </c>
      <c r="E50" s="15">
        <f t="shared" si="1"/>
        <v>69</v>
      </c>
      <c r="F50" s="12"/>
      <c r="G50" s="12"/>
      <c r="H50" s="12"/>
      <c r="I50" s="12"/>
      <c r="J50" s="12"/>
    </row>
    <row r="51" spans="1:10" s="12" customFormat="1" ht="28.5" x14ac:dyDescent="0.2">
      <c r="A51" s="131" t="s">
        <v>71</v>
      </c>
      <c r="B51" s="37" t="s">
        <v>72</v>
      </c>
      <c r="C51" s="11">
        <f>C57+C54+C55+C53+C52+C56</f>
        <v>215981.96018000002</v>
      </c>
      <c r="D51" s="11">
        <f>D57+D54+D55+D53+D52+D56</f>
        <v>91642.70573999999</v>
      </c>
      <c r="E51" s="11">
        <f t="shared" si="1"/>
        <v>42.430722299040475</v>
      </c>
    </row>
    <row r="52" spans="1:10" ht="60" x14ac:dyDescent="0.25">
      <c r="A52" s="32" t="s">
        <v>98</v>
      </c>
      <c r="B52" s="23" t="s">
        <v>99</v>
      </c>
      <c r="C52" s="15">
        <v>25352.3</v>
      </c>
      <c r="D52" s="15">
        <v>11506.29297</v>
      </c>
      <c r="E52" s="15">
        <f t="shared" si="1"/>
        <v>45.385598032525657</v>
      </c>
      <c r="F52" s="12"/>
      <c r="G52" s="12"/>
      <c r="H52" s="12"/>
      <c r="I52" s="12"/>
      <c r="J52" s="12"/>
    </row>
    <row r="53" spans="1:10" s="12" customFormat="1" ht="30" x14ac:dyDescent="0.25">
      <c r="A53" s="32" t="s">
        <v>73</v>
      </c>
      <c r="B53" s="23" t="s">
        <v>74</v>
      </c>
      <c r="C53" s="15">
        <v>903.03517999999997</v>
      </c>
      <c r="D53" s="15">
        <v>903.03517999999997</v>
      </c>
      <c r="E53" s="15">
        <f t="shared" si="1"/>
        <v>100</v>
      </c>
    </row>
    <row r="54" spans="1:10" ht="30" x14ac:dyDescent="0.25">
      <c r="A54" s="32" t="s">
        <v>75</v>
      </c>
      <c r="B54" s="23" t="s">
        <v>76</v>
      </c>
      <c r="C54" s="15">
        <v>194.76</v>
      </c>
      <c r="D54" s="15">
        <v>194.76</v>
      </c>
      <c r="E54" s="15">
        <f t="shared" si="1"/>
        <v>100</v>
      </c>
      <c r="F54" s="12"/>
      <c r="G54" s="12"/>
      <c r="H54" s="12"/>
      <c r="I54" s="12"/>
      <c r="J54" s="12"/>
    </row>
    <row r="55" spans="1:10" ht="30" x14ac:dyDescent="0.25">
      <c r="A55" s="32" t="s">
        <v>105</v>
      </c>
      <c r="B55" s="23" t="s">
        <v>106</v>
      </c>
      <c r="C55" s="15">
        <v>37240.6</v>
      </c>
      <c r="D55" s="15">
        <v>34497.913999999997</v>
      </c>
      <c r="E55" s="15">
        <f t="shared" si="1"/>
        <v>92.635226070471461</v>
      </c>
      <c r="F55" s="12"/>
      <c r="G55" s="12"/>
      <c r="H55" s="12"/>
      <c r="I55" s="12"/>
      <c r="J55" s="12"/>
    </row>
    <row r="56" spans="1:10" ht="47.25" customHeight="1" x14ac:dyDescent="0.25">
      <c r="A56" s="35" t="s">
        <v>109</v>
      </c>
      <c r="B56" s="23" t="s">
        <v>110</v>
      </c>
      <c r="C56" s="15">
        <v>13668.5</v>
      </c>
      <c r="D56" s="15">
        <v>5439.4105300000001</v>
      </c>
      <c r="E56" s="15">
        <f t="shared" si="1"/>
        <v>39.795226469619934</v>
      </c>
      <c r="F56" s="12"/>
      <c r="G56" s="12"/>
      <c r="H56" s="12"/>
      <c r="I56" s="12"/>
      <c r="J56" s="12"/>
    </row>
    <row r="57" spans="1:10" x14ac:dyDescent="0.25">
      <c r="A57" s="32" t="s">
        <v>77</v>
      </c>
      <c r="B57" s="23" t="s">
        <v>78</v>
      </c>
      <c r="C57" s="15">
        <v>138622.76500000001</v>
      </c>
      <c r="D57" s="15">
        <v>39101.293060000004</v>
      </c>
      <c r="E57" s="15">
        <f t="shared" si="1"/>
        <v>28.206978168412672</v>
      </c>
      <c r="F57" s="12"/>
      <c r="G57" s="12"/>
      <c r="H57" s="12"/>
      <c r="I57" s="12"/>
      <c r="J57" s="12"/>
    </row>
    <row r="58" spans="1:10" ht="28.5" x14ac:dyDescent="0.25">
      <c r="A58" s="38" t="s">
        <v>79</v>
      </c>
      <c r="B58" s="10" t="s">
        <v>80</v>
      </c>
      <c r="C58" s="48">
        <f>C59+C62+C60+C61</f>
        <v>1341976.1000000001</v>
      </c>
      <c r="D58" s="48">
        <f>D59+D62+D60+D61</f>
        <v>988333.21825999988</v>
      </c>
      <c r="E58" s="11">
        <f t="shared" si="1"/>
        <v>73.647602089187714</v>
      </c>
      <c r="F58" s="12"/>
      <c r="G58" s="12"/>
      <c r="H58" s="12"/>
      <c r="I58" s="12"/>
      <c r="J58" s="12"/>
    </row>
    <row r="59" spans="1:10" ht="30" x14ac:dyDescent="0.25">
      <c r="A59" s="39" t="s">
        <v>81</v>
      </c>
      <c r="B59" s="23" t="s">
        <v>82</v>
      </c>
      <c r="C59" s="15">
        <v>195524.3</v>
      </c>
      <c r="D59" s="15">
        <v>133823.79438000001</v>
      </c>
      <c r="E59" s="15">
        <f t="shared" si="1"/>
        <v>68.443561429448934</v>
      </c>
      <c r="F59" s="12"/>
      <c r="G59" s="12"/>
      <c r="H59" s="12"/>
      <c r="I59" s="12"/>
      <c r="J59" s="12"/>
    </row>
    <row r="60" spans="1:10" s="12" customFormat="1" ht="60" x14ac:dyDescent="0.2">
      <c r="A60" s="35" t="s">
        <v>83</v>
      </c>
      <c r="B60" s="23" t="s">
        <v>84</v>
      </c>
      <c r="C60" s="15">
        <v>6.7</v>
      </c>
      <c r="D60" s="15">
        <v>6.7</v>
      </c>
      <c r="E60" s="15">
        <f t="shared" si="1"/>
        <v>100</v>
      </c>
    </row>
    <row r="61" spans="1:10" s="12" customFormat="1" ht="30" x14ac:dyDescent="0.2">
      <c r="A61" s="35" t="s">
        <v>658</v>
      </c>
      <c r="B61" s="23" t="s">
        <v>659</v>
      </c>
      <c r="C61" s="15">
        <v>6588.6</v>
      </c>
      <c r="D61" s="15">
        <v>4516.9918799999996</v>
      </c>
      <c r="E61" s="15">
        <f t="shared" si="1"/>
        <v>68.557688735087879</v>
      </c>
    </row>
    <row r="62" spans="1:10" s="12" customFormat="1" x14ac:dyDescent="0.25">
      <c r="A62" s="32" t="s">
        <v>85</v>
      </c>
      <c r="B62" s="23" t="s">
        <v>86</v>
      </c>
      <c r="C62" s="49">
        <v>1139856.5</v>
      </c>
      <c r="D62" s="49">
        <v>849985.73199999996</v>
      </c>
      <c r="E62" s="15">
        <f t="shared" si="1"/>
        <v>74.569538534017227</v>
      </c>
    </row>
    <row r="63" spans="1:10" x14ac:dyDescent="0.25">
      <c r="A63" s="29" t="s">
        <v>87</v>
      </c>
      <c r="B63" s="10" t="s">
        <v>88</v>
      </c>
      <c r="C63" s="11">
        <f>C64+C67+C69+C65+C66+C68</f>
        <v>96385.28734000001</v>
      </c>
      <c r="D63" s="11">
        <f>D64+D67+D69+D65+D66+D68</f>
        <v>64983.586779999998</v>
      </c>
      <c r="E63" s="11">
        <f t="shared" si="1"/>
        <v>67.420649534165705</v>
      </c>
      <c r="F63" s="12"/>
      <c r="G63" s="12"/>
      <c r="H63" s="12"/>
      <c r="I63" s="12"/>
      <c r="J63" s="12"/>
    </row>
    <row r="64" spans="1:10" ht="60" x14ac:dyDescent="0.25">
      <c r="A64" s="35" t="s">
        <v>89</v>
      </c>
      <c r="B64" s="25" t="s">
        <v>90</v>
      </c>
      <c r="C64" s="15">
        <v>2340.1251000000002</v>
      </c>
      <c r="D64" s="15">
        <v>1774.50479</v>
      </c>
      <c r="E64" s="15">
        <f t="shared" si="1"/>
        <v>75.82948407330872</v>
      </c>
      <c r="F64" s="12"/>
      <c r="G64" s="12"/>
      <c r="H64" s="12"/>
      <c r="I64" s="12"/>
      <c r="J64" s="12"/>
    </row>
    <row r="65" spans="1:10" ht="75" x14ac:dyDescent="0.25">
      <c r="A65" s="35" t="s">
        <v>610</v>
      </c>
      <c r="B65" s="25" t="s">
        <v>609</v>
      </c>
      <c r="C65" s="15">
        <v>2109.1999999999998</v>
      </c>
      <c r="D65" s="15">
        <v>1341.4364599999999</v>
      </c>
      <c r="E65" s="15">
        <f t="shared" si="1"/>
        <v>63.599301156836717</v>
      </c>
      <c r="F65" s="12"/>
      <c r="G65" s="12"/>
      <c r="H65" s="12"/>
      <c r="I65" s="12"/>
      <c r="J65" s="12"/>
    </row>
    <row r="66" spans="1:10" ht="75" x14ac:dyDescent="0.25">
      <c r="A66" s="35" t="s">
        <v>111</v>
      </c>
      <c r="B66" s="25" t="s">
        <v>112</v>
      </c>
      <c r="C66" s="15">
        <v>6058.9</v>
      </c>
      <c r="D66" s="15">
        <v>4126.2800500000003</v>
      </c>
      <c r="E66" s="15">
        <f t="shared" si="1"/>
        <v>68.102791760880706</v>
      </c>
      <c r="F66" s="12"/>
      <c r="G66" s="12"/>
      <c r="H66" s="12"/>
      <c r="I66" s="12"/>
      <c r="J66" s="12"/>
    </row>
    <row r="67" spans="1:10" ht="60" x14ac:dyDescent="0.25">
      <c r="A67" s="35" t="s">
        <v>100</v>
      </c>
      <c r="B67" s="25" t="s">
        <v>101</v>
      </c>
      <c r="C67" s="15">
        <v>74806.8</v>
      </c>
      <c r="D67" s="15">
        <v>49994.52476</v>
      </c>
      <c r="E67" s="15">
        <f t="shared" si="1"/>
        <v>66.831524353401022</v>
      </c>
      <c r="F67" s="12"/>
      <c r="G67" s="12"/>
      <c r="H67" s="12"/>
      <c r="I67" s="12"/>
      <c r="J67" s="12"/>
    </row>
    <row r="68" spans="1:10" ht="30" x14ac:dyDescent="0.25">
      <c r="A68" s="54" t="s">
        <v>113</v>
      </c>
      <c r="B68" s="25" t="s">
        <v>114</v>
      </c>
      <c r="C68" s="15">
        <v>202.70887999999999</v>
      </c>
      <c r="D68" s="15">
        <v>202.70887999999999</v>
      </c>
      <c r="E68" s="15">
        <f t="shared" si="1"/>
        <v>100</v>
      </c>
      <c r="F68" s="12"/>
      <c r="G68" s="12"/>
      <c r="H68" s="12"/>
      <c r="I68" s="12"/>
      <c r="J68" s="12"/>
    </row>
    <row r="69" spans="1:10" ht="21.75" customHeight="1" x14ac:dyDescent="0.25">
      <c r="A69" s="35" t="s">
        <v>107</v>
      </c>
      <c r="B69" s="25" t="s">
        <v>108</v>
      </c>
      <c r="C69" s="15">
        <v>10867.55336</v>
      </c>
      <c r="D69" s="15">
        <v>7544.13184</v>
      </c>
      <c r="E69" s="15">
        <f t="shared" si="1"/>
        <v>69.418861726205506</v>
      </c>
      <c r="F69" s="12"/>
      <c r="G69" s="12"/>
      <c r="H69" s="12"/>
      <c r="I69" s="12"/>
      <c r="J69" s="12"/>
    </row>
    <row r="70" spans="1:10" s="12" customFormat="1" ht="16.5" customHeight="1" x14ac:dyDescent="0.2">
      <c r="A70" s="40" t="s">
        <v>91</v>
      </c>
      <c r="B70" s="10" t="s">
        <v>92</v>
      </c>
      <c r="C70" s="51">
        <f>C71</f>
        <v>-229.03282999999999</v>
      </c>
      <c r="D70" s="51">
        <f>D71</f>
        <v>-293.43936000000002</v>
      </c>
      <c r="E70" s="11">
        <f t="shared" si="1"/>
        <v>128.12109076240296</v>
      </c>
    </row>
    <row r="71" spans="1:10" ht="30" x14ac:dyDescent="0.25">
      <c r="A71" s="32" t="s">
        <v>93</v>
      </c>
      <c r="B71" s="23" t="s">
        <v>94</v>
      </c>
      <c r="C71" s="50">
        <v>-229.03282999999999</v>
      </c>
      <c r="D71" s="50">
        <v>-293.43936000000002</v>
      </c>
      <c r="E71" s="15">
        <f t="shared" si="1"/>
        <v>128.12109076240296</v>
      </c>
      <c r="F71" s="12"/>
      <c r="G71" s="12"/>
      <c r="H71" s="12"/>
      <c r="I71" s="12"/>
      <c r="J71" s="12"/>
    </row>
    <row r="72" spans="1:10" ht="24.75" customHeight="1" x14ac:dyDescent="0.25">
      <c r="A72" s="146" t="s">
        <v>95</v>
      </c>
      <c r="B72" s="146"/>
      <c r="C72" s="11">
        <f>C46+C16</f>
        <v>2313588.0866900003</v>
      </c>
      <c r="D72" s="11">
        <f>D46+D16</f>
        <v>1606579.03162</v>
      </c>
      <c r="E72" s="11">
        <f t="shared" si="1"/>
        <v>69.441014191877926</v>
      </c>
      <c r="F72" s="12"/>
      <c r="G72" s="12"/>
      <c r="H72" s="12"/>
      <c r="I72" s="12"/>
      <c r="J72" s="12"/>
    </row>
    <row r="73" spans="1:10" s="12" customFormat="1" ht="18" customHeight="1" x14ac:dyDescent="0.2"/>
    <row r="75" spans="1:10" s="52" customFormat="1" ht="15.75" x14ac:dyDescent="0.25">
      <c r="A75" s="53" t="s">
        <v>102</v>
      </c>
      <c r="B75" s="53"/>
      <c r="C75" s="53"/>
      <c r="D75" s="145" t="s">
        <v>103</v>
      </c>
      <c r="E75" s="145"/>
    </row>
    <row r="76" spans="1:10" ht="15.75" x14ac:dyDescent="0.25">
      <c r="A76" s="41"/>
      <c r="B76" s="42"/>
      <c r="C76" s="42"/>
      <c r="D76" s="147"/>
      <c r="E76" s="147"/>
    </row>
  </sheetData>
  <mergeCells count="9">
    <mergeCell ref="D75:E75"/>
    <mergeCell ref="A72:B72"/>
    <mergeCell ref="D76:E76"/>
    <mergeCell ref="A10:E11"/>
    <mergeCell ref="A13:A14"/>
    <mergeCell ref="B13:B14"/>
    <mergeCell ref="C13:C14"/>
    <mergeCell ref="D13:D14"/>
    <mergeCell ref="E13:E14"/>
  </mergeCells>
  <hyperlinks>
    <hyperlink ref="A20" r:id="rId1" display="http://www.consultant.ru/cons/cgi/online.cgi?req=doc&amp;base=LAW&amp;n=198941&amp;rnd=235642.187433877&amp;dst=100606&amp;fld=134" xr:uid="{00000000-0004-0000-0000-000000000000}"/>
    <hyperlink ref="A22" r:id="rId2" display="http://www.consultant.ru/cons/cgi/online.cgi?req=doc&amp;base=LAW&amp;n=208015&amp;rnd=235642.514532630&amp;dst=103572&amp;fld=134" xr:uid="{00000000-0004-0000-0000-000001000000}"/>
    <hyperlink ref="A39" r:id="rId3" location="dst0" display="http://www.consultant.ru/document/cons_doc_LAW_355717/ - dst0" xr:uid="{00000000-0004-0000-0000-000002000000}"/>
  </hyperlinks>
  <pageMargins left="1.1811023622047245" right="0.39370078740157483" top="0.78740157480314965" bottom="0.78740157480314965" header="0" footer="0"/>
  <pageSetup paperSize="9" scale="68" orientation="portrait" r:id="rId4"/>
  <headerFooter differentFirst="1">
    <oddHeader>&amp;C&amp;P</oddHeader>
  </headerFooter>
  <rowBreaks count="1" manualBreakCount="1">
    <brk id="43" max="4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G693"/>
  <sheetViews>
    <sheetView showGridLines="0" view="pageBreakPreview" zoomScaleSheetLayoutView="100" workbookViewId="0">
      <selection activeCell="J693" sqref="J693"/>
    </sheetView>
  </sheetViews>
  <sheetFormatPr defaultColWidth="9.140625" defaultRowHeight="15.75" x14ac:dyDescent="0.25"/>
  <cols>
    <col min="1" max="1" width="58.140625" style="52" customWidth="1"/>
    <col min="2" max="2" width="16.140625" style="52" customWidth="1"/>
    <col min="3" max="3" width="9" style="52" customWidth="1"/>
    <col min="4" max="4" width="9.7109375" style="52" customWidth="1"/>
    <col min="5" max="6" width="12.28515625" style="52" customWidth="1"/>
    <col min="7" max="7" width="10.5703125" style="52" customWidth="1"/>
    <col min="8" max="243" width="9.42578125" style="52" customWidth="1"/>
    <col min="244" max="16384" width="9.140625" style="52"/>
  </cols>
  <sheetData>
    <row r="8" spans="1:7" ht="16.5" customHeight="1" x14ac:dyDescent="0.25"/>
    <row r="9" spans="1:7" ht="72.599999999999994" customHeight="1" x14ac:dyDescent="0.3">
      <c r="A9" s="154" t="s">
        <v>742</v>
      </c>
      <c r="B9" s="154"/>
      <c r="C9" s="154"/>
      <c r="D9" s="154"/>
      <c r="E9" s="154"/>
      <c r="F9" s="154"/>
      <c r="G9" s="154"/>
    </row>
    <row r="10" spans="1:7" ht="13.15" customHeight="1" x14ac:dyDescent="0.25">
      <c r="A10" s="55"/>
      <c r="B10" s="55"/>
      <c r="C10" s="55"/>
      <c r="D10" s="55"/>
      <c r="E10" s="55"/>
      <c r="F10" s="55"/>
      <c r="G10" s="55"/>
    </row>
    <row r="11" spans="1:7" ht="12.75" customHeight="1" x14ac:dyDescent="0.25">
      <c r="A11" s="56"/>
      <c r="B11" s="56"/>
      <c r="C11" s="56"/>
      <c r="D11" s="56"/>
      <c r="E11" s="56"/>
      <c r="F11" s="56"/>
      <c r="G11" s="57" t="s">
        <v>2</v>
      </c>
    </row>
    <row r="12" spans="1:7" ht="17.45" customHeight="1" x14ac:dyDescent="0.25">
      <c r="A12" s="155" t="s">
        <v>1</v>
      </c>
      <c r="B12" s="156" t="s">
        <v>115</v>
      </c>
      <c r="C12" s="156"/>
      <c r="D12" s="156"/>
      <c r="E12" s="157" t="s">
        <v>116</v>
      </c>
      <c r="F12" s="158" t="s">
        <v>3</v>
      </c>
      <c r="G12" s="158" t="s">
        <v>0</v>
      </c>
    </row>
    <row r="13" spans="1:7" ht="24" x14ac:dyDescent="0.25">
      <c r="A13" s="155"/>
      <c r="B13" s="125" t="s">
        <v>117</v>
      </c>
      <c r="C13" s="125" t="s">
        <v>118</v>
      </c>
      <c r="D13" s="58" t="s">
        <v>119</v>
      </c>
      <c r="E13" s="157"/>
      <c r="F13" s="158"/>
      <c r="G13" s="158"/>
    </row>
    <row r="14" spans="1:7" ht="12.75" customHeight="1" x14ac:dyDescent="0.25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</row>
    <row r="15" spans="1:7" ht="31.5" x14ac:dyDescent="0.25">
      <c r="A15" s="60" t="s">
        <v>120</v>
      </c>
      <c r="B15" s="61" t="s">
        <v>121</v>
      </c>
      <c r="C15" s="62" t="s">
        <v>122</v>
      </c>
      <c r="D15" s="63">
        <v>0</v>
      </c>
      <c r="E15" s="64">
        <v>1591031</v>
      </c>
      <c r="F15" s="64">
        <v>1156552.5</v>
      </c>
      <c r="G15" s="65">
        <v>0.72692015428989132</v>
      </c>
    </row>
    <row r="16" spans="1:7" ht="31.5" x14ac:dyDescent="0.25">
      <c r="A16" s="66" t="s">
        <v>123</v>
      </c>
      <c r="B16" s="67" t="s">
        <v>124</v>
      </c>
      <c r="C16" s="68" t="s">
        <v>122</v>
      </c>
      <c r="D16" s="69">
        <v>0</v>
      </c>
      <c r="E16" s="70">
        <v>1546127.1</v>
      </c>
      <c r="F16" s="70">
        <v>1123166.3</v>
      </c>
      <c r="G16" s="71">
        <v>0.72643853147648729</v>
      </c>
    </row>
    <row r="17" spans="1:7" ht="31.5" x14ac:dyDescent="0.25">
      <c r="A17" s="66" t="s">
        <v>125</v>
      </c>
      <c r="B17" s="67" t="s">
        <v>126</v>
      </c>
      <c r="C17" s="68" t="s">
        <v>122</v>
      </c>
      <c r="D17" s="69">
        <v>0</v>
      </c>
      <c r="E17" s="70">
        <v>397625.1</v>
      </c>
      <c r="F17" s="70">
        <v>302753.3</v>
      </c>
      <c r="G17" s="71">
        <v>0.76140389527723473</v>
      </c>
    </row>
    <row r="18" spans="1:7" ht="31.5" x14ac:dyDescent="0.25">
      <c r="A18" s="66" t="s">
        <v>127</v>
      </c>
      <c r="B18" s="67" t="s">
        <v>128</v>
      </c>
      <c r="C18" s="68" t="s">
        <v>122</v>
      </c>
      <c r="D18" s="69">
        <v>0</v>
      </c>
      <c r="E18" s="70">
        <v>1071</v>
      </c>
      <c r="F18" s="70">
        <v>487.4</v>
      </c>
      <c r="G18" s="71">
        <v>0.45508870214752567</v>
      </c>
    </row>
    <row r="19" spans="1:7" ht="31.5" x14ac:dyDescent="0.25">
      <c r="A19" s="66" t="s">
        <v>129</v>
      </c>
      <c r="B19" s="67" t="s">
        <v>128</v>
      </c>
      <c r="C19" s="68" t="s">
        <v>130</v>
      </c>
      <c r="D19" s="69">
        <v>0</v>
      </c>
      <c r="E19" s="70">
        <v>1071</v>
      </c>
      <c r="F19" s="70">
        <v>487.4</v>
      </c>
      <c r="G19" s="71">
        <v>0.45508870214752567</v>
      </c>
    </row>
    <row r="20" spans="1:7" x14ac:dyDescent="0.25">
      <c r="A20" s="66" t="s">
        <v>131</v>
      </c>
      <c r="B20" s="67" t="s">
        <v>128</v>
      </c>
      <c r="C20" s="68" t="s">
        <v>130</v>
      </c>
      <c r="D20" s="69">
        <v>701</v>
      </c>
      <c r="E20" s="70">
        <v>1071</v>
      </c>
      <c r="F20" s="70">
        <v>487.4</v>
      </c>
      <c r="G20" s="71">
        <v>0.45508870214752567</v>
      </c>
    </row>
    <row r="21" spans="1:7" ht="16.5" customHeight="1" x14ac:dyDescent="0.25">
      <c r="A21" s="66" t="s">
        <v>132</v>
      </c>
      <c r="B21" s="67" t="s">
        <v>133</v>
      </c>
      <c r="C21" s="68" t="s">
        <v>122</v>
      </c>
      <c r="D21" s="69">
        <v>0</v>
      </c>
      <c r="E21" s="70">
        <v>448.4</v>
      </c>
      <c r="F21" s="70">
        <v>376.9</v>
      </c>
      <c r="G21" s="71">
        <v>0.84054415700267615</v>
      </c>
    </row>
    <row r="22" spans="1:7" ht="31.5" x14ac:dyDescent="0.25">
      <c r="A22" s="66" t="s">
        <v>129</v>
      </c>
      <c r="B22" s="67" t="s">
        <v>133</v>
      </c>
      <c r="C22" s="68" t="s">
        <v>130</v>
      </c>
      <c r="D22" s="69">
        <v>0</v>
      </c>
      <c r="E22" s="70">
        <v>448.4</v>
      </c>
      <c r="F22" s="70">
        <v>376.9</v>
      </c>
      <c r="G22" s="71">
        <v>0.84054415700267615</v>
      </c>
    </row>
    <row r="23" spans="1:7" x14ac:dyDescent="0.25">
      <c r="A23" s="66" t="s">
        <v>131</v>
      </c>
      <c r="B23" s="67" t="s">
        <v>133</v>
      </c>
      <c r="C23" s="68" t="s">
        <v>130</v>
      </c>
      <c r="D23" s="69">
        <v>701</v>
      </c>
      <c r="E23" s="70">
        <v>448.4</v>
      </c>
      <c r="F23" s="70">
        <v>376.9</v>
      </c>
      <c r="G23" s="71">
        <v>0.84054415700267615</v>
      </c>
    </row>
    <row r="24" spans="1:7" ht="31.5" x14ac:dyDescent="0.25">
      <c r="A24" s="66" t="s">
        <v>134</v>
      </c>
      <c r="B24" s="67" t="s">
        <v>135</v>
      </c>
      <c r="C24" s="68" t="s">
        <v>122</v>
      </c>
      <c r="D24" s="69">
        <v>0</v>
      </c>
      <c r="E24" s="70">
        <v>148.80000000000001</v>
      </c>
      <c r="F24" s="70">
        <v>82.8</v>
      </c>
      <c r="G24" s="71">
        <v>0.55645161290322576</v>
      </c>
    </row>
    <row r="25" spans="1:7" ht="31.5" x14ac:dyDescent="0.25">
      <c r="A25" s="66" t="s">
        <v>129</v>
      </c>
      <c r="B25" s="67" t="s">
        <v>135</v>
      </c>
      <c r="C25" s="68" t="s">
        <v>130</v>
      </c>
      <c r="D25" s="69">
        <v>0</v>
      </c>
      <c r="E25" s="70">
        <v>148.80000000000001</v>
      </c>
      <c r="F25" s="70">
        <v>82.8</v>
      </c>
      <c r="G25" s="71">
        <v>0.55645161290322576</v>
      </c>
    </row>
    <row r="26" spans="1:7" ht="31.5" x14ac:dyDescent="0.25">
      <c r="A26" s="66" t="s">
        <v>136</v>
      </c>
      <c r="B26" s="67" t="s">
        <v>135</v>
      </c>
      <c r="C26" s="68" t="s">
        <v>130</v>
      </c>
      <c r="D26" s="69">
        <v>705</v>
      </c>
      <c r="E26" s="70">
        <v>148.80000000000001</v>
      </c>
      <c r="F26" s="70">
        <v>82.8</v>
      </c>
      <c r="G26" s="71">
        <v>0.55645161290322576</v>
      </c>
    </row>
    <row r="27" spans="1:7" x14ac:dyDescent="0.25">
      <c r="A27" s="66" t="s">
        <v>137</v>
      </c>
      <c r="B27" s="67" t="s">
        <v>138</v>
      </c>
      <c r="C27" s="68" t="s">
        <v>122</v>
      </c>
      <c r="D27" s="69">
        <v>0</v>
      </c>
      <c r="E27" s="70">
        <v>58113.4</v>
      </c>
      <c r="F27" s="70">
        <v>36246.300000000003</v>
      </c>
      <c r="G27" s="71">
        <v>0.62371673314588372</v>
      </c>
    </row>
    <row r="28" spans="1:7" ht="31.5" x14ac:dyDescent="0.25">
      <c r="A28" s="66" t="s">
        <v>129</v>
      </c>
      <c r="B28" s="67" t="s">
        <v>138</v>
      </c>
      <c r="C28" s="68" t="s">
        <v>130</v>
      </c>
      <c r="D28" s="69">
        <v>0</v>
      </c>
      <c r="E28" s="70">
        <v>57756.9</v>
      </c>
      <c r="F28" s="70">
        <v>36123.599999999999</v>
      </c>
      <c r="G28" s="71">
        <v>0.62544215496330302</v>
      </c>
    </row>
    <row r="29" spans="1:7" x14ac:dyDescent="0.25">
      <c r="A29" s="66" t="s">
        <v>131</v>
      </c>
      <c r="B29" s="67" t="s">
        <v>138</v>
      </c>
      <c r="C29" s="68" t="s">
        <v>130</v>
      </c>
      <c r="D29" s="69">
        <v>701</v>
      </c>
      <c r="E29" s="70">
        <v>57756.9</v>
      </c>
      <c r="F29" s="70">
        <v>36123.599999999999</v>
      </c>
      <c r="G29" s="71">
        <v>0.62544215496330302</v>
      </c>
    </row>
    <row r="30" spans="1:7" x14ac:dyDescent="0.25">
      <c r="A30" s="66" t="s">
        <v>139</v>
      </c>
      <c r="B30" s="67" t="s">
        <v>138</v>
      </c>
      <c r="C30" s="68" t="s">
        <v>140</v>
      </c>
      <c r="D30" s="69">
        <v>0</v>
      </c>
      <c r="E30" s="70">
        <v>356.5</v>
      </c>
      <c r="F30" s="70">
        <v>122.7</v>
      </c>
      <c r="G30" s="71">
        <v>0.34417952314165501</v>
      </c>
    </row>
    <row r="31" spans="1:7" x14ac:dyDescent="0.25">
      <c r="A31" s="66" t="s">
        <v>131</v>
      </c>
      <c r="B31" s="67" t="s">
        <v>138</v>
      </c>
      <c r="C31" s="68" t="s">
        <v>140</v>
      </c>
      <c r="D31" s="69">
        <v>701</v>
      </c>
      <c r="E31" s="70">
        <v>356.5</v>
      </c>
      <c r="F31" s="70">
        <v>122.7</v>
      </c>
      <c r="G31" s="71">
        <v>0.34417952314165501</v>
      </c>
    </row>
    <row r="32" spans="1:7" ht="64.5" customHeight="1" x14ac:dyDescent="0.25">
      <c r="A32" s="66" t="s">
        <v>611</v>
      </c>
      <c r="B32" s="67" t="s">
        <v>141</v>
      </c>
      <c r="C32" s="68" t="s">
        <v>122</v>
      </c>
      <c r="D32" s="69">
        <v>0</v>
      </c>
      <c r="E32" s="70">
        <v>337267</v>
      </c>
      <c r="F32" s="70">
        <v>264983.5</v>
      </c>
      <c r="G32" s="71">
        <v>0.7856787055952702</v>
      </c>
    </row>
    <row r="33" spans="1:7" ht="78.75" x14ac:dyDescent="0.25">
      <c r="A33" s="66" t="s">
        <v>142</v>
      </c>
      <c r="B33" s="67" t="s">
        <v>141</v>
      </c>
      <c r="C33" s="68" t="s">
        <v>143</v>
      </c>
      <c r="D33" s="69">
        <v>0</v>
      </c>
      <c r="E33" s="70">
        <v>333685.3</v>
      </c>
      <c r="F33" s="70">
        <v>264205.7</v>
      </c>
      <c r="G33" s="71">
        <v>0.79178105838045609</v>
      </c>
    </row>
    <row r="34" spans="1:7" x14ac:dyDescent="0.25">
      <c r="A34" s="66" t="s">
        <v>131</v>
      </c>
      <c r="B34" s="67" t="s">
        <v>141</v>
      </c>
      <c r="C34" s="68" t="s">
        <v>143</v>
      </c>
      <c r="D34" s="69">
        <v>701</v>
      </c>
      <c r="E34" s="70">
        <v>333685.3</v>
      </c>
      <c r="F34" s="70">
        <v>264205.7</v>
      </c>
      <c r="G34" s="71">
        <v>0.79178105838045609</v>
      </c>
    </row>
    <row r="35" spans="1:7" ht="31.5" x14ac:dyDescent="0.25">
      <c r="A35" s="66" t="s">
        <v>129</v>
      </c>
      <c r="B35" s="67" t="s">
        <v>141</v>
      </c>
      <c r="C35" s="68" t="s">
        <v>130</v>
      </c>
      <c r="D35" s="69">
        <v>0</v>
      </c>
      <c r="E35" s="70">
        <v>3314.6</v>
      </c>
      <c r="F35" s="70">
        <v>606.9</v>
      </c>
      <c r="G35" s="71">
        <v>0.18309901647257587</v>
      </c>
    </row>
    <row r="36" spans="1:7" x14ac:dyDescent="0.25">
      <c r="A36" s="66" t="s">
        <v>131</v>
      </c>
      <c r="B36" s="67" t="s">
        <v>141</v>
      </c>
      <c r="C36" s="68" t="s">
        <v>130</v>
      </c>
      <c r="D36" s="69">
        <v>701</v>
      </c>
      <c r="E36" s="70">
        <v>2202</v>
      </c>
      <c r="F36" s="70">
        <v>459</v>
      </c>
      <c r="G36" s="71">
        <v>0.20844686648501362</v>
      </c>
    </row>
    <row r="37" spans="1:7" ht="31.5" x14ac:dyDescent="0.25">
      <c r="A37" s="66" t="s">
        <v>136</v>
      </c>
      <c r="B37" s="67" t="s">
        <v>141</v>
      </c>
      <c r="C37" s="68" t="s">
        <v>130</v>
      </c>
      <c r="D37" s="69">
        <v>705</v>
      </c>
      <c r="E37" s="70">
        <v>1112.5999999999999</v>
      </c>
      <c r="F37" s="70">
        <v>147.9</v>
      </c>
      <c r="G37" s="71">
        <v>0.13293187129246811</v>
      </c>
    </row>
    <row r="38" spans="1:7" x14ac:dyDescent="0.25">
      <c r="A38" s="66" t="s">
        <v>164</v>
      </c>
      <c r="B38" s="67" t="s">
        <v>141</v>
      </c>
      <c r="C38" s="68" t="s">
        <v>165</v>
      </c>
      <c r="D38" s="69">
        <v>0</v>
      </c>
      <c r="E38" s="70">
        <v>267.10000000000002</v>
      </c>
      <c r="F38" s="70">
        <v>170.9</v>
      </c>
      <c r="G38" s="71">
        <v>0.63983526769000376</v>
      </c>
    </row>
    <row r="39" spans="1:7" x14ac:dyDescent="0.25">
      <c r="A39" s="66" t="s">
        <v>131</v>
      </c>
      <c r="B39" s="67" t="s">
        <v>141</v>
      </c>
      <c r="C39" s="68" t="s">
        <v>165</v>
      </c>
      <c r="D39" s="69">
        <v>701</v>
      </c>
      <c r="E39" s="70">
        <v>267.10000000000002</v>
      </c>
      <c r="F39" s="70">
        <v>170.9</v>
      </c>
      <c r="G39" s="71">
        <v>0.63983526769000376</v>
      </c>
    </row>
    <row r="40" spans="1:7" ht="31.5" x14ac:dyDescent="0.25">
      <c r="A40" s="66" t="s">
        <v>144</v>
      </c>
      <c r="B40" s="67" t="s">
        <v>145</v>
      </c>
      <c r="C40" s="68" t="s">
        <v>122</v>
      </c>
      <c r="D40" s="69">
        <v>0</v>
      </c>
      <c r="E40" s="70">
        <v>576.5</v>
      </c>
      <c r="F40" s="70">
        <v>576.5</v>
      </c>
      <c r="G40" s="71">
        <v>1</v>
      </c>
    </row>
    <row r="41" spans="1:7" ht="31.5" x14ac:dyDescent="0.25">
      <c r="A41" s="66" t="s">
        <v>129</v>
      </c>
      <c r="B41" s="67" t="s">
        <v>145</v>
      </c>
      <c r="C41" s="68" t="s">
        <v>130</v>
      </c>
      <c r="D41" s="69">
        <v>0</v>
      </c>
      <c r="E41" s="70">
        <v>576.5</v>
      </c>
      <c r="F41" s="70">
        <v>576.5</v>
      </c>
      <c r="G41" s="71">
        <v>1</v>
      </c>
    </row>
    <row r="42" spans="1:7" x14ac:dyDescent="0.25">
      <c r="A42" s="66" t="s">
        <v>131</v>
      </c>
      <c r="B42" s="67" t="s">
        <v>145</v>
      </c>
      <c r="C42" s="68" t="s">
        <v>130</v>
      </c>
      <c r="D42" s="69">
        <v>701</v>
      </c>
      <c r="E42" s="70">
        <v>576.5</v>
      </c>
      <c r="F42" s="70">
        <v>576.5</v>
      </c>
      <c r="G42" s="71">
        <v>1</v>
      </c>
    </row>
    <row r="43" spans="1:7" ht="31.5" x14ac:dyDescent="0.25">
      <c r="A43" s="66" t="s">
        <v>146</v>
      </c>
      <c r="B43" s="67" t="s">
        <v>147</v>
      </c>
      <c r="C43" s="68" t="s">
        <v>122</v>
      </c>
      <c r="D43" s="69">
        <v>0</v>
      </c>
      <c r="E43" s="70">
        <v>941715.7</v>
      </c>
      <c r="F43" s="70">
        <v>669586.9</v>
      </c>
      <c r="G43" s="71">
        <v>0.71102871068200313</v>
      </c>
    </row>
    <row r="44" spans="1:7" ht="31.5" x14ac:dyDescent="0.25">
      <c r="A44" s="66" t="s">
        <v>127</v>
      </c>
      <c r="B44" s="67" t="s">
        <v>148</v>
      </c>
      <c r="C44" s="68" t="s">
        <v>122</v>
      </c>
      <c r="D44" s="69">
        <v>0</v>
      </c>
      <c r="E44" s="70">
        <v>1701.7</v>
      </c>
      <c r="F44" s="70">
        <v>799</v>
      </c>
      <c r="G44" s="71">
        <v>0.46953046953046951</v>
      </c>
    </row>
    <row r="45" spans="1:7" ht="31.5" x14ac:dyDescent="0.25">
      <c r="A45" s="66" t="s">
        <v>129</v>
      </c>
      <c r="B45" s="67" t="s">
        <v>148</v>
      </c>
      <c r="C45" s="68" t="s">
        <v>130</v>
      </c>
      <c r="D45" s="69">
        <v>0</v>
      </c>
      <c r="E45" s="70">
        <v>1701.7</v>
      </c>
      <c r="F45" s="70">
        <v>799</v>
      </c>
      <c r="G45" s="71">
        <v>0.46953046953046951</v>
      </c>
    </row>
    <row r="46" spans="1:7" x14ac:dyDescent="0.25">
      <c r="A46" s="66" t="s">
        <v>149</v>
      </c>
      <c r="B46" s="67" t="s">
        <v>148</v>
      </c>
      <c r="C46" s="68" t="s">
        <v>130</v>
      </c>
      <c r="D46" s="69">
        <v>702</v>
      </c>
      <c r="E46" s="70">
        <v>1701.7</v>
      </c>
      <c r="F46" s="70">
        <v>799</v>
      </c>
      <c r="G46" s="71">
        <v>0.46953046953046951</v>
      </c>
    </row>
    <row r="47" spans="1:7" ht="18" customHeight="1" x14ac:dyDescent="0.25">
      <c r="A47" s="66" t="s">
        <v>150</v>
      </c>
      <c r="B47" s="67" t="s">
        <v>151</v>
      </c>
      <c r="C47" s="68" t="s">
        <v>122</v>
      </c>
      <c r="D47" s="69">
        <v>0</v>
      </c>
      <c r="E47" s="70">
        <v>2632</v>
      </c>
      <c r="F47" s="70">
        <v>385</v>
      </c>
      <c r="G47" s="71">
        <v>0.14627659574468085</v>
      </c>
    </row>
    <row r="48" spans="1:7" ht="31.5" x14ac:dyDescent="0.25">
      <c r="A48" s="66" t="s">
        <v>129</v>
      </c>
      <c r="B48" s="67" t="s">
        <v>151</v>
      </c>
      <c r="C48" s="68" t="s">
        <v>130</v>
      </c>
      <c r="D48" s="69">
        <v>0</v>
      </c>
      <c r="E48" s="70">
        <v>2632</v>
      </c>
      <c r="F48" s="70">
        <v>385</v>
      </c>
      <c r="G48" s="71">
        <v>0.14627659574468085</v>
      </c>
    </row>
    <row r="49" spans="1:7" x14ac:dyDescent="0.25">
      <c r="A49" s="66" t="s">
        <v>149</v>
      </c>
      <c r="B49" s="67" t="s">
        <v>151</v>
      </c>
      <c r="C49" s="68" t="s">
        <v>130</v>
      </c>
      <c r="D49" s="69">
        <v>702</v>
      </c>
      <c r="E49" s="70">
        <v>2632</v>
      </c>
      <c r="F49" s="70">
        <v>385</v>
      </c>
      <c r="G49" s="71">
        <v>0.14627659574468085</v>
      </c>
    </row>
    <row r="50" spans="1:7" ht="17.25" customHeight="1" x14ac:dyDescent="0.25">
      <c r="A50" s="66" t="s">
        <v>132</v>
      </c>
      <c r="B50" s="67" t="s">
        <v>152</v>
      </c>
      <c r="C50" s="68" t="s">
        <v>122</v>
      </c>
      <c r="D50" s="69">
        <v>0</v>
      </c>
      <c r="E50" s="70">
        <v>529.9</v>
      </c>
      <c r="F50" s="70">
        <v>449.5</v>
      </c>
      <c r="G50" s="71">
        <v>0.84827325910549167</v>
      </c>
    </row>
    <row r="51" spans="1:7" ht="31.5" x14ac:dyDescent="0.25">
      <c r="A51" s="66" t="s">
        <v>129</v>
      </c>
      <c r="B51" s="67" t="s">
        <v>152</v>
      </c>
      <c r="C51" s="68" t="s">
        <v>130</v>
      </c>
      <c r="D51" s="69">
        <v>0</v>
      </c>
      <c r="E51" s="70">
        <v>529.9</v>
      </c>
      <c r="F51" s="70">
        <v>449.5</v>
      </c>
      <c r="G51" s="71">
        <v>0.84827325910549167</v>
      </c>
    </row>
    <row r="52" spans="1:7" x14ac:dyDescent="0.25">
      <c r="A52" s="66" t="s">
        <v>149</v>
      </c>
      <c r="B52" s="67" t="s">
        <v>152</v>
      </c>
      <c r="C52" s="68" t="s">
        <v>130</v>
      </c>
      <c r="D52" s="69">
        <v>702</v>
      </c>
      <c r="E52" s="70">
        <v>529.9</v>
      </c>
      <c r="F52" s="70">
        <v>449.5</v>
      </c>
      <c r="G52" s="71">
        <v>0.84827325910549167</v>
      </c>
    </row>
    <row r="53" spans="1:7" ht="31.5" x14ac:dyDescent="0.25">
      <c r="A53" s="66" t="s">
        <v>153</v>
      </c>
      <c r="B53" s="67" t="s">
        <v>154</v>
      </c>
      <c r="C53" s="68" t="s">
        <v>122</v>
      </c>
      <c r="D53" s="69">
        <v>0</v>
      </c>
      <c r="E53" s="70">
        <v>16900.5</v>
      </c>
      <c r="F53" s="70">
        <v>10172.299999999999</v>
      </c>
      <c r="G53" s="71">
        <v>0.60189343510547022</v>
      </c>
    </row>
    <row r="54" spans="1:7" ht="31.5" x14ac:dyDescent="0.25">
      <c r="A54" s="66" t="s">
        <v>129</v>
      </c>
      <c r="B54" s="67" t="s">
        <v>154</v>
      </c>
      <c r="C54" s="68" t="s">
        <v>130</v>
      </c>
      <c r="D54" s="69">
        <v>0</v>
      </c>
      <c r="E54" s="70">
        <v>16878.5</v>
      </c>
      <c r="F54" s="70">
        <v>10168.299999999999</v>
      </c>
      <c r="G54" s="71">
        <v>0.60244097520514261</v>
      </c>
    </row>
    <row r="55" spans="1:7" x14ac:dyDescent="0.25">
      <c r="A55" s="66" t="s">
        <v>149</v>
      </c>
      <c r="B55" s="67" t="s">
        <v>154</v>
      </c>
      <c r="C55" s="68" t="s">
        <v>130</v>
      </c>
      <c r="D55" s="69">
        <v>702</v>
      </c>
      <c r="E55" s="70">
        <v>16878.5</v>
      </c>
      <c r="F55" s="70">
        <v>10168.299999999999</v>
      </c>
      <c r="G55" s="71">
        <v>0.60244097520514261</v>
      </c>
    </row>
    <row r="56" spans="1:7" x14ac:dyDescent="0.25">
      <c r="A56" s="66" t="s">
        <v>139</v>
      </c>
      <c r="B56" s="67" t="s">
        <v>154</v>
      </c>
      <c r="C56" s="68" t="s">
        <v>140</v>
      </c>
      <c r="D56" s="69">
        <v>0</v>
      </c>
      <c r="E56" s="70">
        <v>22</v>
      </c>
      <c r="F56" s="70">
        <v>4</v>
      </c>
      <c r="G56" s="71">
        <v>0.18181818181818182</v>
      </c>
    </row>
    <row r="57" spans="1:7" x14ac:dyDescent="0.25">
      <c r="A57" s="66" t="s">
        <v>149</v>
      </c>
      <c r="B57" s="67" t="s">
        <v>154</v>
      </c>
      <c r="C57" s="68" t="s">
        <v>140</v>
      </c>
      <c r="D57" s="69">
        <v>702</v>
      </c>
      <c r="E57" s="70">
        <v>22</v>
      </c>
      <c r="F57" s="70">
        <v>4</v>
      </c>
      <c r="G57" s="71">
        <v>0.18181818181818182</v>
      </c>
    </row>
    <row r="58" spans="1:7" ht="31.5" x14ac:dyDescent="0.25">
      <c r="A58" s="66" t="s">
        <v>155</v>
      </c>
      <c r="B58" s="67" t="s">
        <v>156</v>
      </c>
      <c r="C58" s="68" t="s">
        <v>122</v>
      </c>
      <c r="D58" s="69">
        <v>0</v>
      </c>
      <c r="E58" s="70">
        <v>365.6</v>
      </c>
      <c r="F58" s="70">
        <v>352.5</v>
      </c>
      <c r="G58" s="71">
        <v>0.96416849015317285</v>
      </c>
    </row>
    <row r="59" spans="1:7" ht="78.75" x14ac:dyDescent="0.25">
      <c r="A59" s="66" t="s">
        <v>142</v>
      </c>
      <c r="B59" s="67" t="s">
        <v>156</v>
      </c>
      <c r="C59" s="68" t="s">
        <v>143</v>
      </c>
      <c r="D59" s="69">
        <v>0</v>
      </c>
      <c r="E59" s="70">
        <v>365.6</v>
      </c>
      <c r="F59" s="70">
        <v>352.5</v>
      </c>
      <c r="G59" s="71">
        <v>0.96416849015317285</v>
      </c>
    </row>
    <row r="60" spans="1:7" x14ac:dyDescent="0.25">
      <c r="A60" s="66" t="s">
        <v>149</v>
      </c>
      <c r="B60" s="67" t="s">
        <v>156</v>
      </c>
      <c r="C60" s="68" t="s">
        <v>143</v>
      </c>
      <c r="D60" s="69">
        <v>702</v>
      </c>
      <c r="E60" s="70">
        <v>365.6</v>
      </c>
      <c r="F60" s="70">
        <v>352.5</v>
      </c>
      <c r="G60" s="71">
        <v>0.96416849015317285</v>
      </c>
    </row>
    <row r="61" spans="1:7" x14ac:dyDescent="0.25">
      <c r="A61" s="66" t="s">
        <v>157</v>
      </c>
      <c r="B61" s="67" t="s">
        <v>158</v>
      </c>
      <c r="C61" s="68" t="s">
        <v>122</v>
      </c>
      <c r="D61" s="69">
        <v>0</v>
      </c>
      <c r="E61" s="70">
        <v>15</v>
      </c>
      <c r="F61" s="70">
        <v>0</v>
      </c>
      <c r="G61" s="71">
        <v>0</v>
      </c>
    </row>
    <row r="62" spans="1:7" ht="31.5" x14ac:dyDescent="0.25">
      <c r="A62" s="66" t="s">
        <v>129</v>
      </c>
      <c r="B62" s="67" t="s">
        <v>158</v>
      </c>
      <c r="C62" s="68" t="s">
        <v>130</v>
      </c>
      <c r="D62" s="69">
        <v>0</v>
      </c>
      <c r="E62" s="70">
        <v>15</v>
      </c>
      <c r="F62" s="70">
        <v>0</v>
      </c>
      <c r="G62" s="71">
        <v>0</v>
      </c>
    </row>
    <row r="63" spans="1:7" x14ac:dyDescent="0.25">
      <c r="A63" s="66" t="s">
        <v>149</v>
      </c>
      <c r="B63" s="67" t="s">
        <v>158</v>
      </c>
      <c r="C63" s="68" t="s">
        <v>130</v>
      </c>
      <c r="D63" s="69">
        <v>702</v>
      </c>
      <c r="E63" s="70">
        <v>15</v>
      </c>
      <c r="F63" s="70">
        <v>0</v>
      </c>
      <c r="G63" s="71">
        <v>0</v>
      </c>
    </row>
    <row r="64" spans="1:7" ht="31.5" x14ac:dyDescent="0.25">
      <c r="A64" s="66" t="s">
        <v>159</v>
      </c>
      <c r="B64" s="67" t="s">
        <v>160</v>
      </c>
      <c r="C64" s="68" t="s">
        <v>122</v>
      </c>
      <c r="D64" s="69">
        <v>0</v>
      </c>
      <c r="E64" s="70">
        <v>321.89999999999998</v>
      </c>
      <c r="F64" s="70">
        <v>248.7</v>
      </c>
      <c r="G64" s="71">
        <v>0.77260018639328987</v>
      </c>
    </row>
    <row r="65" spans="1:7" ht="31.5" x14ac:dyDescent="0.25">
      <c r="A65" s="66" t="s">
        <v>129</v>
      </c>
      <c r="B65" s="67" t="s">
        <v>160</v>
      </c>
      <c r="C65" s="68" t="s">
        <v>130</v>
      </c>
      <c r="D65" s="69">
        <v>0</v>
      </c>
      <c r="E65" s="70">
        <v>321.89999999999998</v>
      </c>
      <c r="F65" s="70">
        <v>248.7</v>
      </c>
      <c r="G65" s="71">
        <v>0.77260018639328987</v>
      </c>
    </row>
    <row r="66" spans="1:7" x14ac:dyDescent="0.25">
      <c r="A66" s="66" t="s">
        <v>149</v>
      </c>
      <c r="B66" s="67" t="s">
        <v>160</v>
      </c>
      <c r="C66" s="68" t="s">
        <v>130</v>
      </c>
      <c r="D66" s="69">
        <v>702</v>
      </c>
      <c r="E66" s="70">
        <v>321.89999999999998</v>
      </c>
      <c r="F66" s="70">
        <v>248.7</v>
      </c>
      <c r="G66" s="71">
        <v>0.77260018639328987</v>
      </c>
    </row>
    <row r="67" spans="1:7" ht="31.5" x14ac:dyDescent="0.25">
      <c r="A67" s="66" t="s">
        <v>134</v>
      </c>
      <c r="B67" s="67" t="s">
        <v>161</v>
      </c>
      <c r="C67" s="68" t="s">
        <v>122</v>
      </c>
      <c r="D67" s="69">
        <v>0</v>
      </c>
      <c r="E67" s="70">
        <v>182</v>
      </c>
      <c r="F67" s="70">
        <v>170.3</v>
      </c>
      <c r="G67" s="71">
        <v>0.93571428571428583</v>
      </c>
    </row>
    <row r="68" spans="1:7" ht="31.5" x14ac:dyDescent="0.25">
      <c r="A68" s="66" t="s">
        <v>129</v>
      </c>
      <c r="B68" s="67" t="s">
        <v>161</v>
      </c>
      <c r="C68" s="68" t="s">
        <v>130</v>
      </c>
      <c r="D68" s="69">
        <v>0</v>
      </c>
      <c r="E68" s="70">
        <v>182</v>
      </c>
      <c r="F68" s="70">
        <v>170.3</v>
      </c>
      <c r="G68" s="71">
        <v>0.93571428571428583</v>
      </c>
    </row>
    <row r="69" spans="1:7" ht="31.5" x14ac:dyDescent="0.25">
      <c r="A69" s="66" t="s">
        <v>136</v>
      </c>
      <c r="B69" s="67" t="s">
        <v>161</v>
      </c>
      <c r="C69" s="68" t="s">
        <v>130</v>
      </c>
      <c r="D69" s="69">
        <v>705</v>
      </c>
      <c r="E69" s="70">
        <v>182</v>
      </c>
      <c r="F69" s="70">
        <v>170.3</v>
      </c>
      <c r="G69" s="71">
        <v>0.93571428571428583</v>
      </c>
    </row>
    <row r="70" spans="1:7" x14ac:dyDescent="0.25">
      <c r="A70" s="66" t="s">
        <v>137</v>
      </c>
      <c r="B70" s="67" t="s">
        <v>162</v>
      </c>
      <c r="C70" s="68" t="s">
        <v>122</v>
      </c>
      <c r="D70" s="69">
        <v>0</v>
      </c>
      <c r="E70" s="70">
        <v>59617.8</v>
      </c>
      <c r="F70" s="70">
        <v>41445</v>
      </c>
      <c r="G70" s="71">
        <v>0.69517828567978013</v>
      </c>
    </row>
    <row r="71" spans="1:7" ht="78.75" x14ac:dyDescent="0.25">
      <c r="A71" s="66" t="s">
        <v>142</v>
      </c>
      <c r="B71" s="67" t="s">
        <v>162</v>
      </c>
      <c r="C71" s="68" t="s">
        <v>143</v>
      </c>
      <c r="D71" s="69">
        <v>0</v>
      </c>
      <c r="E71" s="70">
        <v>31.3</v>
      </c>
      <c r="F71" s="70">
        <v>0</v>
      </c>
      <c r="G71" s="71">
        <v>0</v>
      </c>
    </row>
    <row r="72" spans="1:7" x14ac:dyDescent="0.25">
      <c r="A72" s="66" t="s">
        <v>149</v>
      </c>
      <c r="B72" s="67" t="s">
        <v>162</v>
      </c>
      <c r="C72" s="68" t="s">
        <v>143</v>
      </c>
      <c r="D72" s="69">
        <v>702</v>
      </c>
      <c r="E72" s="70">
        <v>31.3</v>
      </c>
      <c r="F72" s="70">
        <v>0</v>
      </c>
      <c r="G72" s="71">
        <v>0</v>
      </c>
    </row>
    <row r="73" spans="1:7" ht="31.5" x14ac:dyDescent="0.25">
      <c r="A73" s="66" t="s">
        <v>129</v>
      </c>
      <c r="B73" s="67" t="s">
        <v>162</v>
      </c>
      <c r="C73" s="68" t="s">
        <v>130</v>
      </c>
      <c r="D73" s="69">
        <v>0</v>
      </c>
      <c r="E73" s="70">
        <v>58318.8</v>
      </c>
      <c r="F73" s="70">
        <v>40719.4</v>
      </c>
      <c r="G73" s="71">
        <v>0.69822081387134161</v>
      </c>
    </row>
    <row r="74" spans="1:7" x14ac:dyDescent="0.25">
      <c r="A74" s="66" t="s">
        <v>149</v>
      </c>
      <c r="B74" s="67" t="s">
        <v>162</v>
      </c>
      <c r="C74" s="68" t="s">
        <v>130</v>
      </c>
      <c r="D74" s="69">
        <v>702</v>
      </c>
      <c r="E74" s="70">
        <v>58318.8</v>
      </c>
      <c r="F74" s="70">
        <v>40719.4</v>
      </c>
      <c r="G74" s="71">
        <v>0.69822081387134161</v>
      </c>
    </row>
    <row r="75" spans="1:7" x14ac:dyDescent="0.25">
      <c r="A75" s="66" t="s">
        <v>139</v>
      </c>
      <c r="B75" s="67" t="s">
        <v>162</v>
      </c>
      <c r="C75" s="68" t="s">
        <v>140</v>
      </c>
      <c r="D75" s="69">
        <v>0</v>
      </c>
      <c r="E75" s="70">
        <v>1267.7</v>
      </c>
      <c r="F75" s="70">
        <v>725.6</v>
      </c>
      <c r="G75" s="71">
        <v>0.57237516762641005</v>
      </c>
    </row>
    <row r="76" spans="1:7" x14ac:dyDescent="0.25">
      <c r="A76" s="66" t="s">
        <v>149</v>
      </c>
      <c r="B76" s="67" t="s">
        <v>162</v>
      </c>
      <c r="C76" s="68" t="s">
        <v>140</v>
      </c>
      <c r="D76" s="69">
        <v>702</v>
      </c>
      <c r="E76" s="70">
        <v>1267.7</v>
      </c>
      <c r="F76" s="70">
        <v>725.6</v>
      </c>
      <c r="G76" s="71">
        <v>0.57237516762641005</v>
      </c>
    </row>
    <row r="77" spans="1:7" ht="95.25" customHeight="1" x14ac:dyDescent="0.25">
      <c r="A77" s="66" t="s">
        <v>612</v>
      </c>
      <c r="B77" s="67" t="s">
        <v>163</v>
      </c>
      <c r="C77" s="68" t="s">
        <v>122</v>
      </c>
      <c r="D77" s="69">
        <v>0</v>
      </c>
      <c r="E77" s="70">
        <v>802589.5</v>
      </c>
      <c r="F77" s="70">
        <v>585002.30000000005</v>
      </c>
      <c r="G77" s="71">
        <v>0.72889353773006005</v>
      </c>
    </row>
    <row r="78" spans="1:7" ht="78.75" x14ac:dyDescent="0.25">
      <c r="A78" s="66" t="s">
        <v>142</v>
      </c>
      <c r="B78" s="67" t="s">
        <v>163</v>
      </c>
      <c r="C78" s="68" t="s">
        <v>143</v>
      </c>
      <c r="D78" s="69">
        <v>0</v>
      </c>
      <c r="E78" s="70">
        <v>785562.8</v>
      </c>
      <c r="F78" s="70">
        <v>582509.19999999995</v>
      </c>
      <c r="G78" s="71">
        <v>0.74151831018474901</v>
      </c>
    </row>
    <row r="79" spans="1:7" x14ac:dyDescent="0.25">
      <c r="A79" s="66" t="s">
        <v>149</v>
      </c>
      <c r="B79" s="67" t="s">
        <v>163</v>
      </c>
      <c r="C79" s="68" t="s">
        <v>143</v>
      </c>
      <c r="D79" s="69">
        <v>702</v>
      </c>
      <c r="E79" s="70">
        <v>785562.8</v>
      </c>
      <c r="F79" s="70">
        <v>582509.19999999995</v>
      </c>
      <c r="G79" s="71">
        <v>0.74151831018474901</v>
      </c>
    </row>
    <row r="80" spans="1:7" ht="31.5" x14ac:dyDescent="0.25">
      <c r="A80" s="66" t="s">
        <v>129</v>
      </c>
      <c r="B80" s="67" t="s">
        <v>163</v>
      </c>
      <c r="C80" s="68" t="s">
        <v>130</v>
      </c>
      <c r="D80" s="69">
        <v>0</v>
      </c>
      <c r="E80" s="70">
        <v>16724.7</v>
      </c>
      <c r="F80" s="70">
        <v>2369.4</v>
      </c>
      <c r="G80" s="71">
        <v>0.14167070261349979</v>
      </c>
    </row>
    <row r="81" spans="1:7" x14ac:dyDescent="0.25">
      <c r="A81" s="66" t="s">
        <v>149</v>
      </c>
      <c r="B81" s="67" t="s">
        <v>163</v>
      </c>
      <c r="C81" s="68" t="s">
        <v>130</v>
      </c>
      <c r="D81" s="69">
        <v>702</v>
      </c>
      <c r="E81" s="70">
        <v>12702</v>
      </c>
      <c r="F81" s="70">
        <v>1580</v>
      </c>
      <c r="G81" s="71">
        <v>0.12438985986458825</v>
      </c>
    </row>
    <row r="82" spans="1:7" ht="31.5" x14ac:dyDescent="0.25">
      <c r="A82" s="66" t="s">
        <v>136</v>
      </c>
      <c r="B82" s="67" t="s">
        <v>163</v>
      </c>
      <c r="C82" s="68" t="s">
        <v>130</v>
      </c>
      <c r="D82" s="69">
        <v>705</v>
      </c>
      <c r="E82" s="70">
        <v>4022.7</v>
      </c>
      <c r="F82" s="70">
        <v>789.4</v>
      </c>
      <c r="G82" s="71">
        <v>0.19623635866457853</v>
      </c>
    </row>
    <row r="83" spans="1:7" x14ac:dyDescent="0.25">
      <c r="A83" s="66" t="s">
        <v>164</v>
      </c>
      <c r="B83" s="67" t="s">
        <v>163</v>
      </c>
      <c r="C83" s="68" t="s">
        <v>165</v>
      </c>
      <c r="D83" s="69">
        <v>0</v>
      </c>
      <c r="E83" s="70">
        <v>302</v>
      </c>
      <c r="F83" s="70">
        <v>123.7</v>
      </c>
      <c r="G83" s="71">
        <v>0.40960264900662252</v>
      </c>
    </row>
    <row r="84" spans="1:7" x14ac:dyDescent="0.25">
      <c r="A84" s="66" t="s">
        <v>149</v>
      </c>
      <c r="B84" s="67" t="s">
        <v>163</v>
      </c>
      <c r="C84" s="68" t="s">
        <v>165</v>
      </c>
      <c r="D84" s="69">
        <v>702</v>
      </c>
      <c r="E84" s="70">
        <v>302</v>
      </c>
      <c r="F84" s="70">
        <v>123.7</v>
      </c>
      <c r="G84" s="71">
        <v>0.40960264900662252</v>
      </c>
    </row>
    <row r="85" spans="1:7" ht="47.25" x14ac:dyDescent="0.25">
      <c r="A85" s="66" t="s">
        <v>613</v>
      </c>
      <c r="B85" s="67" t="s">
        <v>166</v>
      </c>
      <c r="C85" s="68" t="s">
        <v>122</v>
      </c>
      <c r="D85" s="69">
        <v>0</v>
      </c>
      <c r="E85" s="70">
        <v>11778.7</v>
      </c>
      <c r="F85" s="70">
        <v>6373.5</v>
      </c>
      <c r="G85" s="71">
        <v>0.54110385696214347</v>
      </c>
    </row>
    <row r="86" spans="1:7" ht="31.5" x14ac:dyDescent="0.25">
      <c r="A86" s="66" t="s">
        <v>129</v>
      </c>
      <c r="B86" s="67" t="s">
        <v>166</v>
      </c>
      <c r="C86" s="68" t="s">
        <v>130</v>
      </c>
      <c r="D86" s="69">
        <v>0</v>
      </c>
      <c r="E86" s="70">
        <v>11778.7</v>
      </c>
      <c r="F86" s="70">
        <v>6373.5</v>
      </c>
      <c r="G86" s="71">
        <v>0.54110385696214347</v>
      </c>
    </row>
    <row r="87" spans="1:7" x14ac:dyDescent="0.25">
      <c r="A87" s="66" t="s">
        <v>167</v>
      </c>
      <c r="B87" s="67" t="s">
        <v>166</v>
      </c>
      <c r="C87" s="68" t="s">
        <v>130</v>
      </c>
      <c r="D87" s="69">
        <v>1004</v>
      </c>
      <c r="E87" s="70">
        <v>11778.7</v>
      </c>
      <c r="F87" s="70">
        <v>6373.5</v>
      </c>
      <c r="G87" s="71">
        <v>0.54110385696214347</v>
      </c>
    </row>
    <row r="88" spans="1:7" ht="47.25" x14ac:dyDescent="0.25">
      <c r="A88" s="66" t="s">
        <v>168</v>
      </c>
      <c r="B88" s="67" t="s">
        <v>169</v>
      </c>
      <c r="C88" s="68" t="s">
        <v>122</v>
      </c>
      <c r="D88" s="69">
        <v>0</v>
      </c>
      <c r="E88" s="70">
        <v>517.29999999999995</v>
      </c>
      <c r="F88" s="70">
        <v>146.6</v>
      </c>
      <c r="G88" s="71">
        <v>0.28339454861782332</v>
      </c>
    </row>
    <row r="89" spans="1:7" ht="31.5" x14ac:dyDescent="0.25">
      <c r="A89" s="66" t="s">
        <v>129</v>
      </c>
      <c r="B89" s="67" t="s">
        <v>169</v>
      </c>
      <c r="C89" s="68" t="s">
        <v>130</v>
      </c>
      <c r="D89" s="69">
        <v>0</v>
      </c>
      <c r="E89" s="70">
        <v>483.5</v>
      </c>
      <c r="F89" s="70">
        <v>129.30000000000001</v>
      </c>
      <c r="G89" s="71">
        <v>0.26742502585315409</v>
      </c>
    </row>
    <row r="90" spans="1:7" x14ac:dyDescent="0.25">
      <c r="A90" s="66" t="s">
        <v>149</v>
      </c>
      <c r="B90" s="67" t="s">
        <v>169</v>
      </c>
      <c r="C90" s="68" t="s">
        <v>130</v>
      </c>
      <c r="D90" s="69">
        <v>702</v>
      </c>
      <c r="E90" s="70">
        <v>483.5</v>
      </c>
      <c r="F90" s="70">
        <v>129.30000000000001</v>
      </c>
      <c r="G90" s="71">
        <v>0.26742502585315409</v>
      </c>
    </row>
    <row r="91" spans="1:7" x14ac:dyDescent="0.25">
      <c r="A91" s="66" t="s">
        <v>164</v>
      </c>
      <c r="B91" s="67" t="s">
        <v>169</v>
      </c>
      <c r="C91" s="68" t="s">
        <v>165</v>
      </c>
      <c r="D91" s="69">
        <v>0</v>
      </c>
      <c r="E91" s="70">
        <v>33.799999999999997</v>
      </c>
      <c r="F91" s="70">
        <v>17.3</v>
      </c>
      <c r="G91" s="71">
        <v>0.51183431952662728</v>
      </c>
    </row>
    <row r="92" spans="1:7" x14ac:dyDescent="0.25">
      <c r="A92" s="66" t="s">
        <v>149</v>
      </c>
      <c r="B92" s="67" t="s">
        <v>169</v>
      </c>
      <c r="C92" s="68" t="s">
        <v>165</v>
      </c>
      <c r="D92" s="69">
        <v>702</v>
      </c>
      <c r="E92" s="70">
        <v>33.799999999999997</v>
      </c>
      <c r="F92" s="70">
        <v>17.3</v>
      </c>
      <c r="G92" s="71">
        <v>0.51183431952662728</v>
      </c>
    </row>
    <row r="93" spans="1:7" ht="63" x14ac:dyDescent="0.25">
      <c r="A93" s="66" t="s">
        <v>170</v>
      </c>
      <c r="B93" s="67" t="s">
        <v>171</v>
      </c>
      <c r="C93" s="68" t="s">
        <v>122</v>
      </c>
      <c r="D93" s="69">
        <v>0</v>
      </c>
      <c r="E93" s="70">
        <v>25608.400000000001</v>
      </c>
      <c r="F93" s="70">
        <v>11622.5</v>
      </c>
      <c r="G93" s="71">
        <v>0.45385498508301964</v>
      </c>
    </row>
    <row r="94" spans="1:7" ht="31.5" x14ac:dyDescent="0.25">
      <c r="A94" s="66" t="s">
        <v>129</v>
      </c>
      <c r="B94" s="67" t="s">
        <v>171</v>
      </c>
      <c r="C94" s="68" t="s">
        <v>130</v>
      </c>
      <c r="D94" s="69">
        <v>0</v>
      </c>
      <c r="E94" s="70">
        <v>25608.400000000001</v>
      </c>
      <c r="F94" s="70">
        <v>11622.5</v>
      </c>
      <c r="G94" s="71">
        <v>0.45385498508301964</v>
      </c>
    </row>
    <row r="95" spans="1:7" x14ac:dyDescent="0.25">
      <c r="A95" s="66" t="s">
        <v>149</v>
      </c>
      <c r="B95" s="67" t="s">
        <v>171</v>
      </c>
      <c r="C95" s="68" t="s">
        <v>130</v>
      </c>
      <c r="D95" s="69">
        <v>702</v>
      </c>
      <c r="E95" s="70">
        <v>25608.400000000001</v>
      </c>
      <c r="F95" s="70">
        <v>11622.5</v>
      </c>
      <c r="G95" s="71">
        <v>0.45385498508301964</v>
      </c>
    </row>
    <row r="96" spans="1:7" ht="31.5" x14ac:dyDescent="0.25">
      <c r="A96" s="66" t="s">
        <v>144</v>
      </c>
      <c r="B96" s="67" t="s">
        <v>172</v>
      </c>
      <c r="C96" s="68" t="s">
        <v>122</v>
      </c>
      <c r="D96" s="69">
        <v>0</v>
      </c>
      <c r="E96" s="70">
        <v>2774.4</v>
      </c>
      <c r="F96" s="70">
        <v>2304.4</v>
      </c>
      <c r="G96" s="71">
        <v>0.83059400230680513</v>
      </c>
    </row>
    <row r="97" spans="1:7" ht="31.5" x14ac:dyDescent="0.25">
      <c r="A97" s="66" t="s">
        <v>129</v>
      </c>
      <c r="B97" s="67" t="s">
        <v>172</v>
      </c>
      <c r="C97" s="68" t="s">
        <v>130</v>
      </c>
      <c r="D97" s="69">
        <v>0</v>
      </c>
      <c r="E97" s="70">
        <v>2774.4</v>
      </c>
      <c r="F97" s="70">
        <v>2304.4</v>
      </c>
      <c r="G97" s="71">
        <v>0.83059400230680513</v>
      </c>
    </row>
    <row r="98" spans="1:7" x14ac:dyDescent="0.25">
      <c r="A98" s="66" t="s">
        <v>149</v>
      </c>
      <c r="B98" s="67" t="s">
        <v>172</v>
      </c>
      <c r="C98" s="68" t="s">
        <v>130</v>
      </c>
      <c r="D98" s="69">
        <v>702</v>
      </c>
      <c r="E98" s="70">
        <v>2774.4</v>
      </c>
      <c r="F98" s="70">
        <v>2304.4</v>
      </c>
      <c r="G98" s="71">
        <v>0.83059400230680513</v>
      </c>
    </row>
    <row r="99" spans="1:7" ht="93.75" customHeight="1" x14ac:dyDescent="0.25">
      <c r="A99" s="66" t="s">
        <v>614</v>
      </c>
      <c r="B99" s="67" t="s">
        <v>173</v>
      </c>
      <c r="C99" s="68" t="s">
        <v>122</v>
      </c>
      <c r="D99" s="69">
        <v>0</v>
      </c>
      <c r="E99" s="70">
        <v>3365.9</v>
      </c>
      <c r="F99" s="70">
        <v>0</v>
      </c>
      <c r="G99" s="71">
        <v>0</v>
      </c>
    </row>
    <row r="100" spans="1:7" ht="31.5" x14ac:dyDescent="0.25">
      <c r="A100" s="66" t="s">
        <v>129</v>
      </c>
      <c r="B100" s="67" t="s">
        <v>173</v>
      </c>
      <c r="C100" s="68" t="s">
        <v>130</v>
      </c>
      <c r="D100" s="69">
        <v>0</v>
      </c>
      <c r="E100" s="70">
        <v>3365.9</v>
      </c>
      <c r="F100" s="70">
        <v>0</v>
      </c>
      <c r="G100" s="71">
        <v>0</v>
      </c>
    </row>
    <row r="101" spans="1:7" x14ac:dyDescent="0.25">
      <c r="A101" s="66" t="s">
        <v>149</v>
      </c>
      <c r="B101" s="67" t="s">
        <v>173</v>
      </c>
      <c r="C101" s="68" t="s">
        <v>130</v>
      </c>
      <c r="D101" s="69">
        <v>702</v>
      </c>
      <c r="E101" s="70">
        <v>3365.9</v>
      </c>
      <c r="F101" s="70">
        <v>0</v>
      </c>
      <c r="G101" s="71">
        <v>0</v>
      </c>
    </row>
    <row r="102" spans="1:7" ht="63" x14ac:dyDescent="0.25">
      <c r="A102" s="66" t="s">
        <v>174</v>
      </c>
      <c r="B102" s="67" t="s">
        <v>175</v>
      </c>
      <c r="C102" s="68" t="s">
        <v>122</v>
      </c>
      <c r="D102" s="69">
        <v>0</v>
      </c>
      <c r="E102" s="70">
        <v>12815.1</v>
      </c>
      <c r="F102" s="70">
        <v>10115.5</v>
      </c>
      <c r="G102" s="71">
        <v>0.78934226030229959</v>
      </c>
    </row>
    <row r="103" spans="1:7" ht="31.5" x14ac:dyDescent="0.25">
      <c r="A103" s="66" t="s">
        <v>129</v>
      </c>
      <c r="B103" s="67" t="s">
        <v>175</v>
      </c>
      <c r="C103" s="68" t="s">
        <v>130</v>
      </c>
      <c r="D103" s="69">
        <v>0</v>
      </c>
      <c r="E103" s="70">
        <v>11711.8</v>
      </c>
      <c r="F103" s="70">
        <v>9436.4</v>
      </c>
      <c r="G103" s="71">
        <v>0.80571731074642672</v>
      </c>
    </row>
    <row r="104" spans="1:7" x14ac:dyDescent="0.25">
      <c r="A104" s="66" t="s">
        <v>149</v>
      </c>
      <c r="B104" s="67" t="s">
        <v>175</v>
      </c>
      <c r="C104" s="68" t="s">
        <v>130</v>
      </c>
      <c r="D104" s="69">
        <v>702</v>
      </c>
      <c r="E104" s="70">
        <v>11711.8</v>
      </c>
      <c r="F104" s="70">
        <v>9436.4</v>
      </c>
      <c r="G104" s="71">
        <v>0.80571731074642672</v>
      </c>
    </row>
    <row r="105" spans="1:7" x14ac:dyDescent="0.25">
      <c r="A105" s="66" t="s">
        <v>164</v>
      </c>
      <c r="B105" s="67" t="s">
        <v>175</v>
      </c>
      <c r="C105" s="68" t="s">
        <v>165</v>
      </c>
      <c r="D105" s="69">
        <v>0</v>
      </c>
      <c r="E105" s="70">
        <v>1103.3</v>
      </c>
      <c r="F105" s="70">
        <v>679</v>
      </c>
      <c r="G105" s="71">
        <v>0.61542644792894052</v>
      </c>
    </row>
    <row r="106" spans="1:7" x14ac:dyDescent="0.25">
      <c r="A106" s="66" t="s">
        <v>149</v>
      </c>
      <c r="B106" s="67" t="s">
        <v>175</v>
      </c>
      <c r="C106" s="68" t="s">
        <v>165</v>
      </c>
      <c r="D106" s="69">
        <v>702</v>
      </c>
      <c r="E106" s="70">
        <v>1103.3</v>
      </c>
      <c r="F106" s="70">
        <v>679</v>
      </c>
      <c r="G106" s="71">
        <v>0.61542644792894052</v>
      </c>
    </row>
    <row r="107" spans="1:7" ht="31.5" x14ac:dyDescent="0.25">
      <c r="A107" s="66" t="s">
        <v>176</v>
      </c>
      <c r="B107" s="67" t="s">
        <v>177</v>
      </c>
      <c r="C107" s="68" t="s">
        <v>122</v>
      </c>
      <c r="D107" s="69">
        <v>0</v>
      </c>
      <c r="E107" s="70">
        <v>87789.1</v>
      </c>
      <c r="F107" s="70">
        <v>62283.6</v>
      </c>
      <c r="G107" s="71">
        <v>0.70946848754572034</v>
      </c>
    </row>
    <row r="108" spans="1:7" ht="31.5" x14ac:dyDescent="0.25">
      <c r="A108" s="66" t="s">
        <v>127</v>
      </c>
      <c r="B108" s="67" t="s">
        <v>178</v>
      </c>
      <c r="C108" s="68" t="s">
        <v>122</v>
      </c>
      <c r="D108" s="69">
        <v>0</v>
      </c>
      <c r="E108" s="70">
        <v>142</v>
      </c>
      <c r="F108" s="70">
        <v>56</v>
      </c>
      <c r="G108" s="71">
        <v>0.39436619718309857</v>
      </c>
    </row>
    <row r="109" spans="1:7" ht="31.5" x14ac:dyDescent="0.25">
      <c r="A109" s="66" t="s">
        <v>129</v>
      </c>
      <c r="B109" s="67" t="s">
        <v>178</v>
      </c>
      <c r="C109" s="68" t="s">
        <v>130</v>
      </c>
      <c r="D109" s="69">
        <v>0</v>
      </c>
      <c r="E109" s="70">
        <v>142</v>
      </c>
      <c r="F109" s="70">
        <v>56</v>
      </c>
      <c r="G109" s="71">
        <v>0.39436619718309857</v>
      </c>
    </row>
    <row r="110" spans="1:7" x14ac:dyDescent="0.25">
      <c r="A110" s="66" t="s">
        <v>179</v>
      </c>
      <c r="B110" s="67" t="s">
        <v>178</v>
      </c>
      <c r="C110" s="68" t="s">
        <v>130</v>
      </c>
      <c r="D110" s="69">
        <v>703</v>
      </c>
      <c r="E110" s="70">
        <v>142</v>
      </c>
      <c r="F110" s="70">
        <v>56</v>
      </c>
      <c r="G110" s="71">
        <v>0.39436619718309857</v>
      </c>
    </row>
    <row r="111" spans="1:7" ht="31.5" x14ac:dyDescent="0.25">
      <c r="A111" s="66" t="s">
        <v>134</v>
      </c>
      <c r="B111" s="67" t="s">
        <v>180</v>
      </c>
      <c r="C111" s="68" t="s">
        <v>122</v>
      </c>
      <c r="D111" s="69">
        <v>0</v>
      </c>
      <c r="E111" s="70">
        <v>18.399999999999999</v>
      </c>
      <c r="F111" s="70">
        <v>7.2</v>
      </c>
      <c r="G111" s="71">
        <v>0.39130434782608697</v>
      </c>
    </row>
    <row r="112" spans="1:7" ht="31.5" x14ac:dyDescent="0.25">
      <c r="A112" s="66" t="s">
        <v>129</v>
      </c>
      <c r="B112" s="67" t="s">
        <v>180</v>
      </c>
      <c r="C112" s="68" t="s">
        <v>130</v>
      </c>
      <c r="D112" s="69">
        <v>0</v>
      </c>
      <c r="E112" s="70">
        <v>18.399999999999999</v>
      </c>
      <c r="F112" s="70">
        <v>7.2</v>
      </c>
      <c r="G112" s="71">
        <v>0.39130434782608697</v>
      </c>
    </row>
    <row r="113" spans="1:7" ht="31.5" x14ac:dyDescent="0.25">
      <c r="A113" s="66" t="s">
        <v>136</v>
      </c>
      <c r="B113" s="67" t="s">
        <v>180</v>
      </c>
      <c r="C113" s="68" t="s">
        <v>130</v>
      </c>
      <c r="D113" s="69">
        <v>705</v>
      </c>
      <c r="E113" s="70">
        <v>18.399999999999999</v>
      </c>
      <c r="F113" s="70">
        <v>7.2</v>
      </c>
      <c r="G113" s="71">
        <v>0.39130434782608697</v>
      </c>
    </row>
    <row r="114" spans="1:7" x14ac:dyDescent="0.25">
      <c r="A114" s="66" t="s">
        <v>137</v>
      </c>
      <c r="B114" s="67" t="s">
        <v>181</v>
      </c>
      <c r="C114" s="68" t="s">
        <v>122</v>
      </c>
      <c r="D114" s="69">
        <v>0</v>
      </c>
      <c r="E114" s="70">
        <v>83876.5</v>
      </c>
      <c r="F114" s="70">
        <v>58977.7</v>
      </c>
      <c r="G114" s="71">
        <v>0.70314927303833608</v>
      </c>
    </row>
    <row r="115" spans="1:7" ht="78.75" x14ac:dyDescent="0.25">
      <c r="A115" s="66" t="s">
        <v>142</v>
      </c>
      <c r="B115" s="67" t="s">
        <v>181</v>
      </c>
      <c r="C115" s="68" t="s">
        <v>143</v>
      </c>
      <c r="D115" s="69">
        <v>0</v>
      </c>
      <c r="E115" s="70">
        <v>78764.7</v>
      </c>
      <c r="F115" s="70">
        <v>55324</v>
      </c>
      <c r="G115" s="71">
        <v>0.70239587023120764</v>
      </c>
    </row>
    <row r="116" spans="1:7" x14ac:dyDescent="0.25">
      <c r="A116" s="66" t="s">
        <v>179</v>
      </c>
      <c r="B116" s="67" t="s">
        <v>181</v>
      </c>
      <c r="C116" s="68" t="s">
        <v>143</v>
      </c>
      <c r="D116" s="69">
        <v>703</v>
      </c>
      <c r="E116" s="70">
        <v>78764.7</v>
      </c>
      <c r="F116" s="70">
        <v>55324</v>
      </c>
      <c r="G116" s="71">
        <v>0.70239587023120764</v>
      </c>
    </row>
    <row r="117" spans="1:7" ht="31.5" x14ac:dyDescent="0.25">
      <c r="A117" s="66" t="s">
        <v>129</v>
      </c>
      <c r="B117" s="67" t="s">
        <v>181</v>
      </c>
      <c r="C117" s="68" t="s">
        <v>130</v>
      </c>
      <c r="D117" s="69">
        <v>0</v>
      </c>
      <c r="E117" s="70">
        <v>5084.2</v>
      </c>
      <c r="F117" s="70">
        <v>3638.9</v>
      </c>
      <c r="G117" s="71">
        <v>0.71572715471460613</v>
      </c>
    </row>
    <row r="118" spans="1:7" x14ac:dyDescent="0.25">
      <c r="A118" s="66" t="s">
        <v>179</v>
      </c>
      <c r="B118" s="67" t="s">
        <v>181</v>
      </c>
      <c r="C118" s="68" t="s">
        <v>130</v>
      </c>
      <c r="D118" s="69">
        <v>703</v>
      </c>
      <c r="E118" s="70">
        <v>5084.2</v>
      </c>
      <c r="F118" s="70">
        <v>3638.9</v>
      </c>
      <c r="G118" s="71">
        <v>0.71572715471460613</v>
      </c>
    </row>
    <row r="119" spans="1:7" x14ac:dyDescent="0.25">
      <c r="A119" s="66" t="s">
        <v>139</v>
      </c>
      <c r="B119" s="67" t="s">
        <v>181</v>
      </c>
      <c r="C119" s="68" t="s">
        <v>140</v>
      </c>
      <c r="D119" s="69">
        <v>0</v>
      </c>
      <c r="E119" s="70">
        <v>27.6</v>
      </c>
      <c r="F119" s="70">
        <v>14.8</v>
      </c>
      <c r="G119" s="71">
        <v>0.53623188405797106</v>
      </c>
    </row>
    <row r="120" spans="1:7" x14ac:dyDescent="0.25">
      <c r="A120" s="66" t="s">
        <v>179</v>
      </c>
      <c r="B120" s="67" t="s">
        <v>181</v>
      </c>
      <c r="C120" s="68" t="s">
        <v>140</v>
      </c>
      <c r="D120" s="69">
        <v>703</v>
      </c>
      <c r="E120" s="70">
        <v>27.6</v>
      </c>
      <c r="F120" s="70">
        <v>14.8</v>
      </c>
      <c r="G120" s="71">
        <v>0.53623188405797106</v>
      </c>
    </row>
    <row r="121" spans="1:7" ht="31.5" x14ac:dyDescent="0.25">
      <c r="A121" s="66" t="s">
        <v>144</v>
      </c>
      <c r="B121" s="67" t="s">
        <v>182</v>
      </c>
      <c r="C121" s="68" t="s">
        <v>122</v>
      </c>
      <c r="D121" s="69">
        <v>0</v>
      </c>
      <c r="E121" s="70">
        <v>3451.7</v>
      </c>
      <c r="F121" s="70">
        <v>2942.2</v>
      </c>
      <c r="G121" s="71">
        <v>0.85239157516586028</v>
      </c>
    </row>
    <row r="122" spans="1:7" ht="31.5" x14ac:dyDescent="0.25">
      <c r="A122" s="66" t="s">
        <v>129</v>
      </c>
      <c r="B122" s="67" t="s">
        <v>182</v>
      </c>
      <c r="C122" s="68" t="s">
        <v>130</v>
      </c>
      <c r="D122" s="69">
        <v>0</v>
      </c>
      <c r="E122" s="70">
        <v>3451.7</v>
      </c>
      <c r="F122" s="70">
        <v>2942.2</v>
      </c>
      <c r="G122" s="71">
        <v>0.85239157516586028</v>
      </c>
    </row>
    <row r="123" spans="1:7" x14ac:dyDescent="0.25">
      <c r="A123" s="66" t="s">
        <v>179</v>
      </c>
      <c r="B123" s="67" t="s">
        <v>182</v>
      </c>
      <c r="C123" s="68" t="s">
        <v>130</v>
      </c>
      <c r="D123" s="69">
        <v>703</v>
      </c>
      <c r="E123" s="70">
        <v>3451.7</v>
      </c>
      <c r="F123" s="70">
        <v>2942.2</v>
      </c>
      <c r="G123" s="71">
        <v>0.85239157516586028</v>
      </c>
    </row>
    <row r="124" spans="1:7" ht="63" x14ac:dyDescent="0.25">
      <c r="A124" s="66" t="s">
        <v>443</v>
      </c>
      <c r="B124" s="67" t="s">
        <v>660</v>
      </c>
      <c r="C124" s="68" t="s">
        <v>122</v>
      </c>
      <c r="D124" s="69">
        <v>0</v>
      </c>
      <c r="E124" s="70">
        <v>300.5</v>
      </c>
      <c r="F124" s="70">
        <v>300.5</v>
      </c>
      <c r="G124" s="71">
        <v>1</v>
      </c>
    </row>
    <row r="125" spans="1:7" ht="31.5" x14ac:dyDescent="0.25">
      <c r="A125" s="66" t="s">
        <v>129</v>
      </c>
      <c r="B125" s="67" t="s">
        <v>660</v>
      </c>
      <c r="C125" s="68" t="s">
        <v>130</v>
      </c>
      <c r="D125" s="69">
        <v>0</v>
      </c>
      <c r="E125" s="70">
        <v>300.5</v>
      </c>
      <c r="F125" s="70">
        <v>300.5</v>
      </c>
      <c r="G125" s="71">
        <v>1</v>
      </c>
    </row>
    <row r="126" spans="1:7" x14ac:dyDescent="0.25">
      <c r="A126" s="66" t="s">
        <v>179</v>
      </c>
      <c r="B126" s="67" t="s">
        <v>660</v>
      </c>
      <c r="C126" s="68" t="s">
        <v>130</v>
      </c>
      <c r="D126" s="69">
        <v>703</v>
      </c>
      <c r="E126" s="70">
        <v>300.5</v>
      </c>
      <c r="F126" s="70">
        <v>300.5</v>
      </c>
      <c r="G126" s="71">
        <v>1</v>
      </c>
    </row>
    <row r="127" spans="1:7" x14ac:dyDescent="0.25">
      <c r="A127" s="66" t="s">
        <v>661</v>
      </c>
      <c r="B127" s="67" t="s">
        <v>662</v>
      </c>
      <c r="C127" s="68" t="s">
        <v>122</v>
      </c>
      <c r="D127" s="69">
        <v>0</v>
      </c>
      <c r="E127" s="70">
        <v>42081.2</v>
      </c>
      <c r="F127" s="70">
        <v>37206.6</v>
      </c>
      <c r="G127" s="71">
        <v>0.88416204861078107</v>
      </c>
    </row>
    <row r="128" spans="1:7" ht="32.25" customHeight="1" x14ac:dyDescent="0.25">
      <c r="A128" s="66" t="s">
        <v>663</v>
      </c>
      <c r="B128" s="67" t="s">
        <v>664</v>
      </c>
      <c r="C128" s="68" t="s">
        <v>122</v>
      </c>
      <c r="D128" s="69">
        <v>0</v>
      </c>
      <c r="E128" s="70">
        <v>2463.5</v>
      </c>
      <c r="F128" s="70">
        <v>506.7</v>
      </c>
      <c r="G128" s="71">
        <v>0.20568297138217981</v>
      </c>
    </row>
    <row r="129" spans="1:7" ht="31.5" x14ac:dyDescent="0.25">
      <c r="A129" s="66" t="s">
        <v>129</v>
      </c>
      <c r="B129" s="67" t="s">
        <v>664</v>
      </c>
      <c r="C129" s="68" t="s">
        <v>130</v>
      </c>
      <c r="D129" s="69">
        <v>0</v>
      </c>
      <c r="E129" s="70">
        <v>2463.5</v>
      </c>
      <c r="F129" s="70">
        <v>506.7</v>
      </c>
      <c r="G129" s="71">
        <v>0.20568297138217981</v>
      </c>
    </row>
    <row r="130" spans="1:7" x14ac:dyDescent="0.25">
      <c r="A130" s="66" t="s">
        <v>149</v>
      </c>
      <c r="B130" s="67" t="s">
        <v>664</v>
      </c>
      <c r="C130" s="68" t="s">
        <v>130</v>
      </c>
      <c r="D130" s="69">
        <v>702</v>
      </c>
      <c r="E130" s="70">
        <v>2463.5</v>
      </c>
      <c r="F130" s="70">
        <v>506.7</v>
      </c>
      <c r="G130" s="71">
        <v>0.20568297138217981</v>
      </c>
    </row>
    <row r="131" spans="1:7" ht="63" x14ac:dyDescent="0.25">
      <c r="A131" s="66" t="s">
        <v>665</v>
      </c>
      <c r="B131" s="67" t="s">
        <v>666</v>
      </c>
      <c r="C131" s="68" t="s">
        <v>122</v>
      </c>
      <c r="D131" s="69">
        <v>0</v>
      </c>
      <c r="E131" s="70">
        <v>39617.699999999997</v>
      </c>
      <c r="F131" s="70">
        <v>36699.9</v>
      </c>
      <c r="G131" s="71">
        <v>0.92635110064440906</v>
      </c>
    </row>
    <row r="132" spans="1:7" ht="31.5" x14ac:dyDescent="0.25">
      <c r="A132" s="66" t="s">
        <v>129</v>
      </c>
      <c r="B132" s="67" t="s">
        <v>666</v>
      </c>
      <c r="C132" s="68" t="s">
        <v>130</v>
      </c>
      <c r="D132" s="69">
        <v>0</v>
      </c>
      <c r="E132" s="70">
        <v>39617.699999999997</v>
      </c>
      <c r="F132" s="70">
        <v>36699.9</v>
      </c>
      <c r="G132" s="71">
        <v>0.92635110064440906</v>
      </c>
    </row>
    <row r="133" spans="1:7" x14ac:dyDescent="0.25">
      <c r="A133" s="66" t="s">
        <v>149</v>
      </c>
      <c r="B133" s="67" t="s">
        <v>666</v>
      </c>
      <c r="C133" s="68" t="s">
        <v>130</v>
      </c>
      <c r="D133" s="69">
        <v>702</v>
      </c>
      <c r="E133" s="70">
        <v>39617.699999999997</v>
      </c>
      <c r="F133" s="70">
        <v>36699.9</v>
      </c>
      <c r="G133" s="71">
        <v>0.92635110064440906</v>
      </c>
    </row>
    <row r="134" spans="1:7" x14ac:dyDescent="0.25">
      <c r="A134" s="66" t="s">
        <v>667</v>
      </c>
      <c r="B134" s="67" t="s">
        <v>668</v>
      </c>
      <c r="C134" s="68" t="s">
        <v>122</v>
      </c>
      <c r="D134" s="69">
        <v>0</v>
      </c>
      <c r="E134" s="70">
        <v>76916</v>
      </c>
      <c r="F134" s="70">
        <v>51336</v>
      </c>
      <c r="G134" s="71">
        <v>0.66742940350512248</v>
      </c>
    </row>
    <row r="135" spans="1:7" ht="78.75" x14ac:dyDescent="0.25">
      <c r="A135" s="66" t="s">
        <v>669</v>
      </c>
      <c r="B135" s="67" t="s">
        <v>670</v>
      </c>
      <c r="C135" s="68" t="s">
        <v>122</v>
      </c>
      <c r="D135" s="69">
        <v>0</v>
      </c>
      <c r="E135" s="70">
        <v>2109.1999999999998</v>
      </c>
      <c r="F135" s="70">
        <v>1341.4</v>
      </c>
      <c r="G135" s="71">
        <v>0.63597572539351421</v>
      </c>
    </row>
    <row r="136" spans="1:7" ht="78.75" x14ac:dyDescent="0.25">
      <c r="A136" s="66" t="s">
        <v>142</v>
      </c>
      <c r="B136" s="67" t="s">
        <v>670</v>
      </c>
      <c r="C136" s="68" t="s">
        <v>143</v>
      </c>
      <c r="D136" s="69">
        <v>0</v>
      </c>
      <c r="E136" s="70">
        <v>2109.1999999999998</v>
      </c>
      <c r="F136" s="70">
        <v>1341.4</v>
      </c>
      <c r="G136" s="71">
        <v>0.63597572539351421</v>
      </c>
    </row>
    <row r="137" spans="1:7" x14ac:dyDescent="0.25">
      <c r="A137" s="66" t="s">
        <v>190</v>
      </c>
      <c r="B137" s="67" t="s">
        <v>670</v>
      </c>
      <c r="C137" s="68" t="s">
        <v>143</v>
      </c>
      <c r="D137" s="69">
        <v>709</v>
      </c>
      <c r="E137" s="70">
        <v>2109.1999999999998</v>
      </c>
      <c r="F137" s="70">
        <v>1341.4</v>
      </c>
      <c r="G137" s="71">
        <v>0.63597572539351421</v>
      </c>
    </row>
    <row r="138" spans="1:7" ht="111.75" customHeight="1" x14ac:dyDescent="0.25">
      <c r="A138" s="66" t="s">
        <v>671</v>
      </c>
      <c r="B138" s="67" t="s">
        <v>672</v>
      </c>
      <c r="C138" s="68" t="s">
        <v>122</v>
      </c>
      <c r="D138" s="69">
        <v>0</v>
      </c>
      <c r="E138" s="70">
        <v>74806.8</v>
      </c>
      <c r="F138" s="70">
        <v>49994.5</v>
      </c>
      <c r="G138" s="71">
        <v>0.66831491254805708</v>
      </c>
    </row>
    <row r="139" spans="1:7" ht="78.75" x14ac:dyDescent="0.25">
      <c r="A139" s="66" t="s">
        <v>142</v>
      </c>
      <c r="B139" s="67" t="s">
        <v>672</v>
      </c>
      <c r="C139" s="68" t="s">
        <v>143</v>
      </c>
      <c r="D139" s="69">
        <v>0</v>
      </c>
      <c r="E139" s="70">
        <v>74806.8</v>
      </c>
      <c r="F139" s="70">
        <v>49994.5</v>
      </c>
      <c r="G139" s="71">
        <v>0.66831491254805708</v>
      </c>
    </row>
    <row r="140" spans="1:7" x14ac:dyDescent="0.25">
      <c r="A140" s="66" t="s">
        <v>149</v>
      </c>
      <c r="B140" s="67" t="s">
        <v>672</v>
      </c>
      <c r="C140" s="68" t="s">
        <v>143</v>
      </c>
      <c r="D140" s="69">
        <v>702</v>
      </c>
      <c r="E140" s="70">
        <v>74806.8</v>
      </c>
      <c r="F140" s="70">
        <v>49994.5</v>
      </c>
      <c r="G140" s="71">
        <v>0.66831491254805708</v>
      </c>
    </row>
    <row r="141" spans="1:7" ht="33" customHeight="1" x14ac:dyDescent="0.25">
      <c r="A141" s="66" t="s">
        <v>183</v>
      </c>
      <c r="B141" s="67" t="s">
        <v>184</v>
      </c>
      <c r="C141" s="68" t="s">
        <v>122</v>
      </c>
      <c r="D141" s="69">
        <v>0</v>
      </c>
      <c r="E141" s="70">
        <v>44903.9</v>
      </c>
      <c r="F141" s="70">
        <v>33386.199999999997</v>
      </c>
      <c r="G141" s="71">
        <v>0.74350334826150954</v>
      </c>
    </row>
    <row r="142" spans="1:7" ht="31.5" x14ac:dyDescent="0.25">
      <c r="A142" s="66" t="s">
        <v>185</v>
      </c>
      <c r="B142" s="67" t="s">
        <v>186</v>
      </c>
      <c r="C142" s="68" t="s">
        <v>122</v>
      </c>
      <c r="D142" s="69">
        <v>0</v>
      </c>
      <c r="E142" s="70">
        <v>24685.200000000001</v>
      </c>
      <c r="F142" s="70">
        <v>17868.5</v>
      </c>
      <c r="G142" s="71">
        <v>0.72385477938197784</v>
      </c>
    </row>
    <row r="143" spans="1:7" ht="31.5" x14ac:dyDescent="0.25">
      <c r="A143" s="66" t="s">
        <v>134</v>
      </c>
      <c r="B143" s="67" t="s">
        <v>187</v>
      </c>
      <c r="C143" s="68" t="s">
        <v>122</v>
      </c>
      <c r="D143" s="69">
        <v>0</v>
      </c>
      <c r="E143" s="70">
        <v>4</v>
      </c>
      <c r="F143" s="70">
        <v>0</v>
      </c>
      <c r="G143" s="71">
        <v>0</v>
      </c>
    </row>
    <row r="144" spans="1:7" ht="31.5" x14ac:dyDescent="0.25">
      <c r="A144" s="66" t="s">
        <v>129</v>
      </c>
      <c r="B144" s="67" t="s">
        <v>187</v>
      </c>
      <c r="C144" s="68" t="s">
        <v>130</v>
      </c>
      <c r="D144" s="69">
        <v>0</v>
      </c>
      <c r="E144" s="70">
        <v>4</v>
      </c>
      <c r="F144" s="70">
        <v>0</v>
      </c>
      <c r="G144" s="71">
        <v>0</v>
      </c>
    </row>
    <row r="145" spans="1:7" ht="31.5" x14ac:dyDescent="0.25">
      <c r="A145" s="66" t="s">
        <v>136</v>
      </c>
      <c r="B145" s="67" t="s">
        <v>187</v>
      </c>
      <c r="C145" s="68" t="s">
        <v>130</v>
      </c>
      <c r="D145" s="69">
        <v>705</v>
      </c>
      <c r="E145" s="70">
        <v>4</v>
      </c>
      <c r="F145" s="70">
        <v>0</v>
      </c>
      <c r="G145" s="71">
        <v>0</v>
      </c>
    </row>
    <row r="146" spans="1:7" ht="31.5" x14ac:dyDescent="0.25">
      <c r="A146" s="66" t="s">
        <v>188</v>
      </c>
      <c r="B146" s="67" t="s">
        <v>189</v>
      </c>
      <c r="C146" s="68" t="s">
        <v>122</v>
      </c>
      <c r="D146" s="69">
        <v>0</v>
      </c>
      <c r="E146" s="70">
        <v>6467.8</v>
      </c>
      <c r="F146" s="70">
        <v>4474.1000000000004</v>
      </c>
      <c r="G146" s="71">
        <v>0.69174989950214916</v>
      </c>
    </row>
    <row r="147" spans="1:7" ht="78.75" x14ac:dyDescent="0.25">
      <c r="A147" s="66" t="s">
        <v>142</v>
      </c>
      <c r="B147" s="67" t="s">
        <v>189</v>
      </c>
      <c r="C147" s="68" t="s">
        <v>143</v>
      </c>
      <c r="D147" s="69">
        <v>0</v>
      </c>
      <c r="E147" s="70">
        <v>5802.7</v>
      </c>
      <c r="F147" s="70">
        <v>4040.2</v>
      </c>
      <c r="G147" s="71">
        <v>0.69626208489151598</v>
      </c>
    </row>
    <row r="148" spans="1:7" x14ac:dyDescent="0.25">
      <c r="A148" s="66" t="s">
        <v>190</v>
      </c>
      <c r="B148" s="67" t="s">
        <v>189</v>
      </c>
      <c r="C148" s="68" t="s">
        <v>143</v>
      </c>
      <c r="D148" s="69">
        <v>709</v>
      </c>
      <c r="E148" s="70">
        <v>5802.7</v>
      </c>
      <c r="F148" s="70">
        <v>4040.2</v>
      </c>
      <c r="G148" s="71">
        <v>0.69626208489151598</v>
      </c>
    </row>
    <row r="149" spans="1:7" ht="31.5" x14ac:dyDescent="0.25">
      <c r="A149" s="66" t="s">
        <v>129</v>
      </c>
      <c r="B149" s="67" t="s">
        <v>189</v>
      </c>
      <c r="C149" s="68" t="s">
        <v>130</v>
      </c>
      <c r="D149" s="69">
        <v>0</v>
      </c>
      <c r="E149" s="70">
        <v>662.5</v>
      </c>
      <c r="F149" s="70">
        <v>432.6</v>
      </c>
      <c r="G149" s="71">
        <v>0.6529811320754717</v>
      </c>
    </row>
    <row r="150" spans="1:7" x14ac:dyDescent="0.25">
      <c r="A150" s="66" t="s">
        <v>190</v>
      </c>
      <c r="B150" s="67" t="s">
        <v>189</v>
      </c>
      <c r="C150" s="68" t="s">
        <v>130</v>
      </c>
      <c r="D150" s="69">
        <v>709</v>
      </c>
      <c r="E150" s="70">
        <v>662.5</v>
      </c>
      <c r="F150" s="70">
        <v>432.6</v>
      </c>
      <c r="G150" s="71">
        <v>0.6529811320754717</v>
      </c>
    </row>
    <row r="151" spans="1:7" x14ac:dyDescent="0.25">
      <c r="A151" s="66" t="s">
        <v>139</v>
      </c>
      <c r="B151" s="67" t="s">
        <v>189</v>
      </c>
      <c r="C151" s="68" t="s">
        <v>140</v>
      </c>
      <c r="D151" s="69">
        <v>0</v>
      </c>
      <c r="E151" s="70">
        <v>2.6</v>
      </c>
      <c r="F151" s="70">
        <v>1.3</v>
      </c>
      <c r="G151" s="71">
        <v>0.5</v>
      </c>
    </row>
    <row r="152" spans="1:7" x14ac:dyDescent="0.25">
      <c r="A152" s="66" t="s">
        <v>190</v>
      </c>
      <c r="B152" s="67" t="s">
        <v>189</v>
      </c>
      <c r="C152" s="68" t="s">
        <v>140</v>
      </c>
      <c r="D152" s="69">
        <v>709</v>
      </c>
      <c r="E152" s="70">
        <v>2.6</v>
      </c>
      <c r="F152" s="70">
        <v>1.3</v>
      </c>
      <c r="G152" s="71">
        <v>0.5</v>
      </c>
    </row>
    <row r="153" spans="1:7" x14ac:dyDescent="0.25">
      <c r="A153" s="66" t="s">
        <v>137</v>
      </c>
      <c r="B153" s="67" t="s">
        <v>191</v>
      </c>
      <c r="C153" s="68" t="s">
        <v>122</v>
      </c>
      <c r="D153" s="69">
        <v>0</v>
      </c>
      <c r="E153" s="70">
        <v>18213.400000000001</v>
      </c>
      <c r="F153" s="70">
        <v>13394.4</v>
      </c>
      <c r="G153" s="71">
        <v>0.73541458486608757</v>
      </c>
    </row>
    <row r="154" spans="1:7" ht="78.75" x14ac:dyDescent="0.25">
      <c r="A154" s="66" t="s">
        <v>142</v>
      </c>
      <c r="B154" s="67" t="s">
        <v>191</v>
      </c>
      <c r="C154" s="68" t="s">
        <v>143</v>
      </c>
      <c r="D154" s="69">
        <v>0</v>
      </c>
      <c r="E154" s="70">
        <v>18027.5</v>
      </c>
      <c r="F154" s="70">
        <v>13381.9</v>
      </c>
      <c r="G154" s="71">
        <v>0.74230481209263621</v>
      </c>
    </row>
    <row r="155" spans="1:7" x14ac:dyDescent="0.25">
      <c r="A155" s="66" t="s">
        <v>190</v>
      </c>
      <c r="B155" s="67" t="s">
        <v>191</v>
      </c>
      <c r="C155" s="68" t="s">
        <v>143</v>
      </c>
      <c r="D155" s="69">
        <v>709</v>
      </c>
      <c r="E155" s="70">
        <v>18027.5</v>
      </c>
      <c r="F155" s="70">
        <v>13381.9</v>
      </c>
      <c r="G155" s="71">
        <v>0.74230481209263621</v>
      </c>
    </row>
    <row r="156" spans="1:7" ht="31.5" x14ac:dyDescent="0.25">
      <c r="A156" s="66" t="s">
        <v>129</v>
      </c>
      <c r="B156" s="67" t="s">
        <v>191</v>
      </c>
      <c r="C156" s="68" t="s">
        <v>130</v>
      </c>
      <c r="D156" s="69">
        <v>0</v>
      </c>
      <c r="E156" s="70">
        <v>183.2</v>
      </c>
      <c r="F156" s="70">
        <v>9.8000000000000007</v>
      </c>
      <c r="G156" s="71">
        <v>5.3493449781659395E-2</v>
      </c>
    </row>
    <row r="157" spans="1:7" x14ac:dyDescent="0.25">
      <c r="A157" s="66" t="s">
        <v>190</v>
      </c>
      <c r="B157" s="67" t="s">
        <v>191</v>
      </c>
      <c r="C157" s="68" t="s">
        <v>130</v>
      </c>
      <c r="D157" s="69">
        <v>709</v>
      </c>
      <c r="E157" s="70">
        <v>183.2</v>
      </c>
      <c r="F157" s="70">
        <v>9.8000000000000007</v>
      </c>
      <c r="G157" s="71">
        <v>5.3493449781659395E-2</v>
      </c>
    </row>
    <row r="158" spans="1:7" x14ac:dyDescent="0.25">
      <c r="A158" s="66" t="s">
        <v>164</v>
      </c>
      <c r="B158" s="67" t="s">
        <v>191</v>
      </c>
      <c r="C158" s="68" t="s">
        <v>165</v>
      </c>
      <c r="D158" s="69">
        <v>0</v>
      </c>
      <c r="E158" s="70">
        <v>2.7</v>
      </c>
      <c r="F158" s="70">
        <v>2.7</v>
      </c>
      <c r="G158" s="71">
        <v>1</v>
      </c>
    </row>
    <row r="159" spans="1:7" x14ac:dyDescent="0.25">
      <c r="A159" s="66" t="s">
        <v>190</v>
      </c>
      <c r="B159" s="67" t="s">
        <v>191</v>
      </c>
      <c r="C159" s="68" t="s">
        <v>165</v>
      </c>
      <c r="D159" s="69">
        <v>709</v>
      </c>
      <c r="E159" s="70">
        <v>2.7</v>
      </c>
      <c r="F159" s="70">
        <v>2.7</v>
      </c>
      <c r="G159" s="71">
        <v>1</v>
      </c>
    </row>
    <row r="160" spans="1:7" ht="31.5" x14ac:dyDescent="0.25">
      <c r="A160" s="66" t="s">
        <v>192</v>
      </c>
      <c r="B160" s="67" t="s">
        <v>193</v>
      </c>
      <c r="C160" s="68" t="s">
        <v>122</v>
      </c>
      <c r="D160" s="69">
        <v>0</v>
      </c>
      <c r="E160" s="70">
        <v>18</v>
      </c>
      <c r="F160" s="70">
        <v>0</v>
      </c>
      <c r="G160" s="71">
        <v>0</v>
      </c>
    </row>
    <row r="161" spans="1:7" ht="63" x14ac:dyDescent="0.25">
      <c r="A161" s="66" t="s">
        <v>194</v>
      </c>
      <c r="B161" s="67" t="s">
        <v>195</v>
      </c>
      <c r="C161" s="68" t="s">
        <v>122</v>
      </c>
      <c r="D161" s="69">
        <v>0</v>
      </c>
      <c r="E161" s="70">
        <v>18</v>
      </c>
      <c r="F161" s="70">
        <v>0</v>
      </c>
      <c r="G161" s="71">
        <v>0</v>
      </c>
    </row>
    <row r="162" spans="1:7" ht="31.5" x14ac:dyDescent="0.25">
      <c r="A162" s="66" t="s">
        <v>129</v>
      </c>
      <c r="B162" s="67" t="s">
        <v>195</v>
      </c>
      <c r="C162" s="68" t="s">
        <v>130</v>
      </c>
      <c r="D162" s="69">
        <v>0</v>
      </c>
      <c r="E162" s="70">
        <v>18</v>
      </c>
      <c r="F162" s="70">
        <v>0</v>
      </c>
      <c r="G162" s="71">
        <v>0</v>
      </c>
    </row>
    <row r="163" spans="1:7" x14ac:dyDescent="0.25">
      <c r="A163" s="66" t="s">
        <v>190</v>
      </c>
      <c r="B163" s="67" t="s">
        <v>195</v>
      </c>
      <c r="C163" s="68" t="s">
        <v>130</v>
      </c>
      <c r="D163" s="69">
        <v>709</v>
      </c>
      <c r="E163" s="70">
        <v>18</v>
      </c>
      <c r="F163" s="70">
        <v>0</v>
      </c>
      <c r="G163" s="71">
        <v>0</v>
      </c>
    </row>
    <row r="164" spans="1:7" ht="47.25" x14ac:dyDescent="0.25">
      <c r="A164" s="66" t="s">
        <v>196</v>
      </c>
      <c r="B164" s="67" t="s">
        <v>197</v>
      </c>
      <c r="C164" s="68" t="s">
        <v>122</v>
      </c>
      <c r="D164" s="69">
        <v>0</v>
      </c>
      <c r="E164" s="70">
        <v>418.9</v>
      </c>
      <c r="F164" s="70">
        <v>239.6</v>
      </c>
      <c r="G164" s="71">
        <v>0.57197421819049898</v>
      </c>
    </row>
    <row r="165" spans="1:7" ht="63" x14ac:dyDescent="0.25">
      <c r="A165" s="66" t="s">
        <v>194</v>
      </c>
      <c r="B165" s="67" t="s">
        <v>198</v>
      </c>
      <c r="C165" s="68" t="s">
        <v>122</v>
      </c>
      <c r="D165" s="69">
        <v>0</v>
      </c>
      <c r="E165" s="70">
        <v>418.9</v>
      </c>
      <c r="F165" s="70">
        <v>239.6</v>
      </c>
      <c r="G165" s="71">
        <v>0.57197421819049898</v>
      </c>
    </row>
    <row r="166" spans="1:7" ht="31.5" x14ac:dyDescent="0.25">
      <c r="A166" s="66" t="s">
        <v>129</v>
      </c>
      <c r="B166" s="67" t="s">
        <v>198</v>
      </c>
      <c r="C166" s="68" t="s">
        <v>130</v>
      </c>
      <c r="D166" s="69">
        <v>0</v>
      </c>
      <c r="E166" s="70">
        <v>389.9</v>
      </c>
      <c r="F166" s="70">
        <v>215.6</v>
      </c>
      <c r="G166" s="71">
        <v>0.55296229802513464</v>
      </c>
    </row>
    <row r="167" spans="1:7" x14ac:dyDescent="0.25">
      <c r="A167" s="66" t="s">
        <v>190</v>
      </c>
      <c r="B167" s="67" t="s">
        <v>198</v>
      </c>
      <c r="C167" s="68" t="s">
        <v>130</v>
      </c>
      <c r="D167" s="69">
        <v>709</v>
      </c>
      <c r="E167" s="70">
        <v>389.9</v>
      </c>
      <c r="F167" s="70">
        <v>215.6</v>
      </c>
      <c r="G167" s="71">
        <v>0.55296229802513464</v>
      </c>
    </row>
    <row r="168" spans="1:7" x14ac:dyDescent="0.25">
      <c r="A168" s="66" t="s">
        <v>164</v>
      </c>
      <c r="B168" s="67" t="s">
        <v>198</v>
      </c>
      <c r="C168" s="68" t="s">
        <v>165</v>
      </c>
      <c r="D168" s="69">
        <v>0</v>
      </c>
      <c r="E168" s="70">
        <v>29</v>
      </c>
      <c r="F168" s="70">
        <v>24</v>
      </c>
      <c r="G168" s="71">
        <v>0.82758620689655171</v>
      </c>
    </row>
    <row r="169" spans="1:7" x14ac:dyDescent="0.25">
      <c r="A169" s="66" t="s">
        <v>149</v>
      </c>
      <c r="B169" s="67" t="s">
        <v>198</v>
      </c>
      <c r="C169" s="68" t="s">
        <v>165</v>
      </c>
      <c r="D169" s="69">
        <v>702</v>
      </c>
      <c r="E169" s="70">
        <v>9</v>
      </c>
      <c r="F169" s="70">
        <v>5</v>
      </c>
      <c r="G169" s="71">
        <v>0.55555555555555558</v>
      </c>
    </row>
    <row r="170" spans="1:7" x14ac:dyDescent="0.25">
      <c r="A170" s="66" t="s">
        <v>190</v>
      </c>
      <c r="B170" s="67" t="s">
        <v>198</v>
      </c>
      <c r="C170" s="68" t="s">
        <v>165</v>
      </c>
      <c r="D170" s="69">
        <v>709</v>
      </c>
      <c r="E170" s="70">
        <v>20</v>
      </c>
      <c r="F170" s="70">
        <v>19</v>
      </c>
      <c r="G170" s="71">
        <v>0.95</v>
      </c>
    </row>
    <row r="171" spans="1:7" ht="31.5" x14ac:dyDescent="0.25">
      <c r="A171" s="66" t="s">
        <v>199</v>
      </c>
      <c r="B171" s="67" t="s">
        <v>200</v>
      </c>
      <c r="C171" s="68" t="s">
        <v>122</v>
      </c>
      <c r="D171" s="69">
        <v>0</v>
      </c>
      <c r="E171" s="70">
        <v>3835.9</v>
      </c>
      <c r="F171" s="70">
        <v>3457.8</v>
      </c>
      <c r="G171" s="71">
        <v>0.90143121562084516</v>
      </c>
    </row>
    <row r="172" spans="1:7" ht="15.75" customHeight="1" x14ac:dyDescent="0.25">
      <c r="A172" s="66" t="s">
        <v>132</v>
      </c>
      <c r="B172" s="67" t="s">
        <v>201</v>
      </c>
      <c r="C172" s="68" t="s">
        <v>122</v>
      </c>
      <c r="D172" s="69">
        <v>0</v>
      </c>
      <c r="E172" s="70">
        <v>163.9</v>
      </c>
      <c r="F172" s="70">
        <v>0</v>
      </c>
      <c r="G172" s="71">
        <v>0</v>
      </c>
    </row>
    <row r="173" spans="1:7" ht="31.5" x14ac:dyDescent="0.25">
      <c r="A173" s="66" t="s">
        <v>129</v>
      </c>
      <c r="B173" s="67" t="s">
        <v>201</v>
      </c>
      <c r="C173" s="68" t="s">
        <v>130</v>
      </c>
      <c r="D173" s="69">
        <v>0</v>
      </c>
      <c r="E173" s="70">
        <v>163.9</v>
      </c>
      <c r="F173" s="70">
        <v>0</v>
      </c>
      <c r="G173" s="71">
        <v>0</v>
      </c>
    </row>
    <row r="174" spans="1:7" x14ac:dyDescent="0.25">
      <c r="A174" s="66" t="s">
        <v>190</v>
      </c>
      <c r="B174" s="67" t="s">
        <v>201</v>
      </c>
      <c r="C174" s="68" t="s">
        <v>130</v>
      </c>
      <c r="D174" s="69">
        <v>709</v>
      </c>
      <c r="E174" s="70">
        <v>163.9</v>
      </c>
      <c r="F174" s="70">
        <v>0</v>
      </c>
      <c r="G174" s="71">
        <v>0</v>
      </c>
    </row>
    <row r="175" spans="1:7" ht="78.75" x14ac:dyDescent="0.25">
      <c r="A175" s="66" t="s">
        <v>202</v>
      </c>
      <c r="B175" s="67" t="s">
        <v>203</v>
      </c>
      <c r="C175" s="68" t="s">
        <v>122</v>
      </c>
      <c r="D175" s="69">
        <v>0</v>
      </c>
      <c r="E175" s="70">
        <v>3672</v>
      </c>
      <c r="F175" s="70">
        <v>3457.8</v>
      </c>
      <c r="G175" s="71">
        <v>0.94166666666666676</v>
      </c>
    </row>
    <row r="176" spans="1:7" ht="31.5" x14ac:dyDescent="0.25">
      <c r="A176" s="66" t="s">
        <v>129</v>
      </c>
      <c r="B176" s="67" t="s">
        <v>203</v>
      </c>
      <c r="C176" s="68" t="s">
        <v>130</v>
      </c>
      <c r="D176" s="69">
        <v>0</v>
      </c>
      <c r="E176" s="70">
        <v>3672</v>
      </c>
      <c r="F176" s="70">
        <v>3457.8</v>
      </c>
      <c r="G176" s="71">
        <v>0.94166666666666676</v>
      </c>
    </row>
    <row r="177" spans="1:7" x14ac:dyDescent="0.25">
      <c r="A177" s="66" t="s">
        <v>190</v>
      </c>
      <c r="B177" s="67" t="s">
        <v>203</v>
      </c>
      <c r="C177" s="68" t="s">
        <v>130</v>
      </c>
      <c r="D177" s="69">
        <v>709</v>
      </c>
      <c r="E177" s="70">
        <v>3672</v>
      </c>
      <c r="F177" s="70">
        <v>3457.8</v>
      </c>
      <c r="G177" s="71">
        <v>0.94166666666666676</v>
      </c>
    </row>
    <row r="178" spans="1:7" ht="47.25" x14ac:dyDescent="0.25">
      <c r="A178" s="66" t="s">
        <v>615</v>
      </c>
      <c r="B178" s="67" t="s">
        <v>204</v>
      </c>
      <c r="C178" s="68" t="s">
        <v>122</v>
      </c>
      <c r="D178" s="69">
        <v>0</v>
      </c>
      <c r="E178" s="70">
        <v>9809</v>
      </c>
      <c r="F178" s="70">
        <v>7640</v>
      </c>
      <c r="G178" s="71">
        <v>0.77887654195126921</v>
      </c>
    </row>
    <row r="179" spans="1:7" ht="47.25" x14ac:dyDescent="0.25">
      <c r="A179" s="66" t="s">
        <v>673</v>
      </c>
      <c r="B179" s="67" t="s">
        <v>616</v>
      </c>
      <c r="C179" s="68" t="s">
        <v>122</v>
      </c>
      <c r="D179" s="69">
        <v>0</v>
      </c>
      <c r="E179" s="70">
        <v>2000</v>
      </c>
      <c r="F179" s="70">
        <v>856.5</v>
      </c>
      <c r="G179" s="71">
        <v>0.42825000000000002</v>
      </c>
    </row>
    <row r="180" spans="1:7" ht="31.5" x14ac:dyDescent="0.25">
      <c r="A180" s="66" t="s">
        <v>129</v>
      </c>
      <c r="B180" s="67" t="s">
        <v>616</v>
      </c>
      <c r="C180" s="68" t="s">
        <v>130</v>
      </c>
      <c r="D180" s="69">
        <v>0</v>
      </c>
      <c r="E180" s="70">
        <v>2000</v>
      </c>
      <c r="F180" s="70">
        <v>856.5</v>
      </c>
      <c r="G180" s="71">
        <v>0.42825000000000002</v>
      </c>
    </row>
    <row r="181" spans="1:7" x14ac:dyDescent="0.25">
      <c r="A181" s="66" t="s">
        <v>190</v>
      </c>
      <c r="B181" s="67" t="s">
        <v>616</v>
      </c>
      <c r="C181" s="68" t="s">
        <v>130</v>
      </c>
      <c r="D181" s="69">
        <v>709</v>
      </c>
      <c r="E181" s="70">
        <v>2000</v>
      </c>
      <c r="F181" s="70">
        <v>856.5</v>
      </c>
      <c r="G181" s="71">
        <v>0.42825000000000002</v>
      </c>
    </row>
    <row r="182" spans="1:7" ht="47.25" x14ac:dyDescent="0.25">
      <c r="A182" s="66" t="s">
        <v>674</v>
      </c>
      <c r="B182" s="67" t="s">
        <v>617</v>
      </c>
      <c r="C182" s="68" t="s">
        <v>122</v>
      </c>
      <c r="D182" s="69">
        <v>0</v>
      </c>
      <c r="E182" s="70">
        <v>1994.8</v>
      </c>
      <c r="F182" s="70">
        <v>1994.8</v>
      </c>
      <c r="G182" s="71">
        <v>1</v>
      </c>
    </row>
    <row r="183" spans="1:7" ht="31.5" x14ac:dyDescent="0.25">
      <c r="A183" s="66" t="s">
        <v>129</v>
      </c>
      <c r="B183" s="67" t="s">
        <v>617</v>
      </c>
      <c r="C183" s="68" t="s">
        <v>130</v>
      </c>
      <c r="D183" s="69">
        <v>0</v>
      </c>
      <c r="E183" s="70">
        <v>1994.8</v>
      </c>
      <c r="F183" s="70">
        <v>1994.8</v>
      </c>
      <c r="G183" s="71">
        <v>1</v>
      </c>
    </row>
    <row r="184" spans="1:7" x14ac:dyDescent="0.25">
      <c r="A184" s="66" t="s">
        <v>190</v>
      </c>
      <c r="B184" s="67" t="s">
        <v>617</v>
      </c>
      <c r="C184" s="68" t="s">
        <v>130</v>
      </c>
      <c r="D184" s="69">
        <v>709</v>
      </c>
      <c r="E184" s="70">
        <v>1994.8</v>
      </c>
      <c r="F184" s="70">
        <v>1994.8</v>
      </c>
      <c r="G184" s="71">
        <v>1</v>
      </c>
    </row>
    <row r="185" spans="1:7" ht="47.25" x14ac:dyDescent="0.25">
      <c r="A185" s="66" t="s">
        <v>675</v>
      </c>
      <c r="B185" s="67" t="s">
        <v>205</v>
      </c>
      <c r="C185" s="68" t="s">
        <v>122</v>
      </c>
      <c r="D185" s="69">
        <v>0</v>
      </c>
      <c r="E185" s="70">
        <v>2000</v>
      </c>
      <c r="F185" s="70">
        <v>2000</v>
      </c>
      <c r="G185" s="71">
        <v>1</v>
      </c>
    </row>
    <row r="186" spans="1:7" ht="31.5" x14ac:dyDescent="0.25">
      <c r="A186" s="66" t="s">
        <v>129</v>
      </c>
      <c r="B186" s="67" t="s">
        <v>205</v>
      </c>
      <c r="C186" s="68" t="s">
        <v>130</v>
      </c>
      <c r="D186" s="69">
        <v>0</v>
      </c>
      <c r="E186" s="70">
        <v>2000</v>
      </c>
      <c r="F186" s="70">
        <v>2000</v>
      </c>
      <c r="G186" s="71">
        <v>1</v>
      </c>
    </row>
    <row r="187" spans="1:7" x14ac:dyDescent="0.25">
      <c r="A187" s="66" t="s">
        <v>190</v>
      </c>
      <c r="B187" s="67" t="s">
        <v>205</v>
      </c>
      <c r="C187" s="68" t="s">
        <v>130</v>
      </c>
      <c r="D187" s="69">
        <v>709</v>
      </c>
      <c r="E187" s="70">
        <v>2000</v>
      </c>
      <c r="F187" s="70">
        <v>2000</v>
      </c>
      <c r="G187" s="71">
        <v>1</v>
      </c>
    </row>
    <row r="188" spans="1:7" ht="47.25" x14ac:dyDescent="0.25">
      <c r="A188" s="66" t="s">
        <v>676</v>
      </c>
      <c r="B188" s="67" t="s">
        <v>206</v>
      </c>
      <c r="C188" s="68" t="s">
        <v>122</v>
      </c>
      <c r="D188" s="69">
        <v>0</v>
      </c>
      <c r="E188" s="70">
        <v>1814.2</v>
      </c>
      <c r="F188" s="70">
        <v>1814.2</v>
      </c>
      <c r="G188" s="71">
        <v>1</v>
      </c>
    </row>
    <row r="189" spans="1:7" ht="31.5" x14ac:dyDescent="0.25">
      <c r="A189" s="66" t="s">
        <v>129</v>
      </c>
      <c r="B189" s="67" t="s">
        <v>206</v>
      </c>
      <c r="C189" s="68" t="s">
        <v>130</v>
      </c>
      <c r="D189" s="69">
        <v>0</v>
      </c>
      <c r="E189" s="70">
        <v>1814.2</v>
      </c>
      <c r="F189" s="70">
        <v>1814.2</v>
      </c>
      <c r="G189" s="71">
        <v>1</v>
      </c>
    </row>
    <row r="190" spans="1:7" x14ac:dyDescent="0.25">
      <c r="A190" s="66" t="s">
        <v>190</v>
      </c>
      <c r="B190" s="67" t="s">
        <v>206</v>
      </c>
      <c r="C190" s="68" t="s">
        <v>130</v>
      </c>
      <c r="D190" s="69">
        <v>709</v>
      </c>
      <c r="E190" s="70">
        <v>1814.2</v>
      </c>
      <c r="F190" s="70">
        <v>1814.2</v>
      </c>
      <c r="G190" s="71">
        <v>1</v>
      </c>
    </row>
    <row r="191" spans="1:7" ht="47.25" x14ac:dyDescent="0.25">
      <c r="A191" s="66" t="s">
        <v>677</v>
      </c>
      <c r="B191" s="67" t="s">
        <v>678</v>
      </c>
      <c r="C191" s="68" t="s">
        <v>122</v>
      </c>
      <c r="D191" s="69">
        <v>0</v>
      </c>
      <c r="E191" s="70">
        <v>2000</v>
      </c>
      <c r="F191" s="70">
        <v>974.5</v>
      </c>
      <c r="G191" s="71">
        <v>0.48725000000000002</v>
      </c>
    </row>
    <row r="192" spans="1:7" ht="31.5" x14ac:dyDescent="0.25">
      <c r="A192" s="66" t="s">
        <v>129</v>
      </c>
      <c r="B192" s="67" t="s">
        <v>678</v>
      </c>
      <c r="C192" s="68" t="s">
        <v>130</v>
      </c>
      <c r="D192" s="69">
        <v>0</v>
      </c>
      <c r="E192" s="70">
        <v>2000</v>
      </c>
      <c r="F192" s="70">
        <v>974.5</v>
      </c>
      <c r="G192" s="71">
        <v>0.48725000000000002</v>
      </c>
    </row>
    <row r="193" spans="1:7" x14ac:dyDescent="0.25">
      <c r="A193" s="66" t="s">
        <v>190</v>
      </c>
      <c r="B193" s="67" t="s">
        <v>678</v>
      </c>
      <c r="C193" s="68" t="s">
        <v>130</v>
      </c>
      <c r="D193" s="69">
        <v>709</v>
      </c>
      <c r="E193" s="70">
        <v>2000</v>
      </c>
      <c r="F193" s="70">
        <v>974.5</v>
      </c>
      <c r="G193" s="71">
        <v>0.48725000000000002</v>
      </c>
    </row>
    <row r="194" spans="1:7" ht="47.25" x14ac:dyDescent="0.25">
      <c r="A194" s="66" t="s">
        <v>679</v>
      </c>
      <c r="B194" s="67" t="s">
        <v>680</v>
      </c>
      <c r="C194" s="68" t="s">
        <v>122</v>
      </c>
      <c r="D194" s="69">
        <v>0</v>
      </c>
      <c r="E194" s="70">
        <v>78</v>
      </c>
      <c r="F194" s="70">
        <v>54</v>
      </c>
      <c r="G194" s="71">
        <v>0.69230769230769229</v>
      </c>
    </row>
    <row r="195" spans="1:7" x14ac:dyDescent="0.25">
      <c r="A195" s="66" t="s">
        <v>681</v>
      </c>
      <c r="B195" s="67" t="s">
        <v>682</v>
      </c>
      <c r="C195" s="68" t="s">
        <v>122</v>
      </c>
      <c r="D195" s="69">
        <v>0</v>
      </c>
      <c r="E195" s="70">
        <v>78</v>
      </c>
      <c r="F195" s="70">
        <v>54</v>
      </c>
      <c r="G195" s="71">
        <v>0.69230769230769229</v>
      </c>
    </row>
    <row r="196" spans="1:7" x14ac:dyDescent="0.25">
      <c r="A196" s="66" t="s">
        <v>164</v>
      </c>
      <c r="B196" s="67" t="s">
        <v>682</v>
      </c>
      <c r="C196" s="68" t="s">
        <v>165</v>
      </c>
      <c r="D196" s="69">
        <v>0</v>
      </c>
      <c r="E196" s="70">
        <v>78</v>
      </c>
      <c r="F196" s="70">
        <v>54</v>
      </c>
      <c r="G196" s="71">
        <v>0.69230769230769229</v>
      </c>
    </row>
    <row r="197" spans="1:7" x14ac:dyDescent="0.25">
      <c r="A197" s="66" t="s">
        <v>190</v>
      </c>
      <c r="B197" s="67" t="s">
        <v>682</v>
      </c>
      <c r="C197" s="68" t="s">
        <v>165</v>
      </c>
      <c r="D197" s="69">
        <v>709</v>
      </c>
      <c r="E197" s="70">
        <v>78</v>
      </c>
      <c r="F197" s="70">
        <v>54</v>
      </c>
      <c r="G197" s="71">
        <v>0.69230769230769229</v>
      </c>
    </row>
    <row r="198" spans="1:7" x14ac:dyDescent="0.25">
      <c r="A198" s="66" t="s">
        <v>667</v>
      </c>
      <c r="B198" s="67" t="s">
        <v>683</v>
      </c>
      <c r="C198" s="68" t="s">
        <v>122</v>
      </c>
      <c r="D198" s="69">
        <v>0</v>
      </c>
      <c r="E198" s="70">
        <v>6058.9</v>
      </c>
      <c r="F198" s="70">
        <v>4126.3</v>
      </c>
      <c r="G198" s="71">
        <v>0.68103121028569547</v>
      </c>
    </row>
    <row r="199" spans="1:7" ht="78.75" x14ac:dyDescent="0.25">
      <c r="A199" s="66" t="s">
        <v>684</v>
      </c>
      <c r="B199" s="67" t="s">
        <v>685</v>
      </c>
      <c r="C199" s="68" t="s">
        <v>122</v>
      </c>
      <c r="D199" s="69">
        <v>0</v>
      </c>
      <c r="E199" s="70">
        <v>6058.9</v>
      </c>
      <c r="F199" s="70">
        <v>4126.3</v>
      </c>
      <c r="G199" s="71">
        <v>0.68103121028569547</v>
      </c>
    </row>
    <row r="200" spans="1:7" ht="78.75" x14ac:dyDescent="0.25">
      <c r="A200" s="66" t="s">
        <v>142</v>
      </c>
      <c r="B200" s="67" t="s">
        <v>685</v>
      </c>
      <c r="C200" s="68" t="s">
        <v>143</v>
      </c>
      <c r="D200" s="69">
        <v>0</v>
      </c>
      <c r="E200" s="70">
        <v>6058.9</v>
      </c>
      <c r="F200" s="70">
        <v>4126.3</v>
      </c>
      <c r="G200" s="71">
        <v>0.68103121028569547</v>
      </c>
    </row>
    <row r="201" spans="1:7" x14ac:dyDescent="0.25">
      <c r="A201" s="66" t="s">
        <v>190</v>
      </c>
      <c r="B201" s="67" t="s">
        <v>685</v>
      </c>
      <c r="C201" s="68" t="s">
        <v>143</v>
      </c>
      <c r="D201" s="69">
        <v>709</v>
      </c>
      <c r="E201" s="70">
        <v>6058.9</v>
      </c>
      <c r="F201" s="70">
        <v>4126.3</v>
      </c>
      <c r="G201" s="71">
        <v>0.68103121028569547</v>
      </c>
    </row>
    <row r="202" spans="1:7" ht="47.25" x14ac:dyDescent="0.25">
      <c r="A202" s="60" t="s">
        <v>207</v>
      </c>
      <c r="B202" s="61" t="s">
        <v>208</v>
      </c>
      <c r="C202" s="62" t="s">
        <v>122</v>
      </c>
      <c r="D202" s="63">
        <v>0</v>
      </c>
      <c r="E202" s="64">
        <v>93330</v>
      </c>
      <c r="F202" s="64">
        <v>64652.2</v>
      </c>
      <c r="G202" s="65">
        <v>0.69272688310296793</v>
      </c>
    </row>
    <row r="203" spans="1:7" ht="47.25" x14ac:dyDescent="0.25">
      <c r="A203" s="66" t="s">
        <v>209</v>
      </c>
      <c r="B203" s="67" t="s">
        <v>210</v>
      </c>
      <c r="C203" s="68" t="s">
        <v>122</v>
      </c>
      <c r="D203" s="69">
        <v>0</v>
      </c>
      <c r="E203" s="70">
        <v>90595.7</v>
      </c>
      <c r="F203" s="70">
        <v>62701</v>
      </c>
      <c r="G203" s="71">
        <v>0.69209686552452276</v>
      </c>
    </row>
    <row r="204" spans="1:7" x14ac:dyDescent="0.25">
      <c r="A204" s="66" t="s">
        <v>211</v>
      </c>
      <c r="B204" s="67" t="s">
        <v>212</v>
      </c>
      <c r="C204" s="68" t="s">
        <v>122</v>
      </c>
      <c r="D204" s="69">
        <v>0</v>
      </c>
      <c r="E204" s="70">
        <v>6542.7</v>
      </c>
      <c r="F204" s="70">
        <v>4534.5</v>
      </c>
      <c r="G204" s="71">
        <v>0.69306249713421064</v>
      </c>
    </row>
    <row r="205" spans="1:7" ht="31.5" x14ac:dyDescent="0.25">
      <c r="A205" s="66" t="s">
        <v>134</v>
      </c>
      <c r="B205" s="67" t="s">
        <v>213</v>
      </c>
      <c r="C205" s="68" t="s">
        <v>122</v>
      </c>
      <c r="D205" s="69">
        <v>0</v>
      </c>
      <c r="E205" s="70">
        <v>11.2</v>
      </c>
      <c r="F205" s="70">
        <v>11.2</v>
      </c>
      <c r="G205" s="71">
        <v>1</v>
      </c>
    </row>
    <row r="206" spans="1:7" ht="31.5" x14ac:dyDescent="0.25">
      <c r="A206" s="66" t="s">
        <v>129</v>
      </c>
      <c r="B206" s="67" t="s">
        <v>213</v>
      </c>
      <c r="C206" s="68" t="s">
        <v>130</v>
      </c>
      <c r="D206" s="69">
        <v>0</v>
      </c>
      <c r="E206" s="70">
        <v>11.2</v>
      </c>
      <c r="F206" s="70">
        <v>11.2</v>
      </c>
      <c r="G206" s="71">
        <v>1</v>
      </c>
    </row>
    <row r="207" spans="1:7" ht="31.5" x14ac:dyDescent="0.25">
      <c r="A207" s="66" t="s">
        <v>136</v>
      </c>
      <c r="B207" s="67" t="s">
        <v>213</v>
      </c>
      <c r="C207" s="68" t="s">
        <v>130</v>
      </c>
      <c r="D207" s="69">
        <v>705</v>
      </c>
      <c r="E207" s="70">
        <v>11.2</v>
      </c>
      <c r="F207" s="70">
        <v>11.2</v>
      </c>
      <c r="G207" s="71">
        <v>1</v>
      </c>
    </row>
    <row r="208" spans="1:7" x14ac:dyDescent="0.25">
      <c r="A208" s="66" t="s">
        <v>137</v>
      </c>
      <c r="B208" s="67" t="s">
        <v>214</v>
      </c>
      <c r="C208" s="68" t="s">
        <v>122</v>
      </c>
      <c r="D208" s="69">
        <v>0</v>
      </c>
      <c r="E208" s="70">
        <v>5031.5</v>
      </c>
      <c r="F208" s="70">
        <v>3612.5</v>
      </c>
      <c r="G208" s="71">
        <v>0.71797674649706844</v>
      </c>
    </row>
    <row r="209" spans="1:7" ht="78.75" x14ac:dyDescent="0.25">
      <c r="A209" s="66" t="s">
        <v>142</v>
      </c>
      <c r="B209" s="67" t="s">
        <v>214</v>
      </c>
      <c r="C209" s="68" t="s">
        <v>143</v>
      </c>
      <c r="D209" s="69">
        <v>0</v>
      </c>
      <c r="E209" s="70">
        <v>4415.3</v>
      </c>
      <c r="F209" s="70">
        <v>3177.8</v>
      </c>
      <c r="G209" s="71">
        <v>0.71972459402532107</v>
      </c>
    </row>
    <row r="210" spans="1:7" x14ac:dyDescent="0.25">
      <c r="A210" s="66" t="s">
        <v>215</v>
      </c>
      <c r="B210" s="67" t="s">
        <v>214</v>
      </c>
      <c r="C210" s="68" t="s">
        <v>143</v>
      </c>
      <c r="D210" s="69">
        <v>801</v>
      </c>
      <c r="E210" s="70">
        <v>4415.3</v>
      </c>
      <c r="F210" s="70">
        <v>3177.8</v>
      </c>
      <c r="G210" s="71">
        <v>0.71972459402532107</v>
      </c>
    </row>
    <row r="211" spans="1:7" ht="31.5" x14ac:dyDescent="0.25">
      <c r="A211" s="66" t="s">
        <v>129</v>
      </c>
      <c r="B211" s="67" t="s">
        <v>214</v>
      </c>
      <c r="C211" s="68" t="s">
        <v>130</v>
      </c>
      <c r="D211" s="69">
        <v>0</v>
      </c>
      <c r="E211" s="70">
        <v>612.79999999999995</v>
      </c>
      <c r="F211" s="70">
        <v>433</v>
      </c>
      <c r="G211" s="71">
        <v>0.70659268929503927</v>
      </c>
    </row>
    <row r="212" spans="1:7" x14ac:dyDescent="0.25">
      <c r="A212" s="66" t="s">
        <v>215</v>
      </c>
      <c r="B212" s="67" t="s">
        <v>214</v>
      </c>
      <c r="C212" s="68" t="s">
        <v>130</v>
      </c>
      <c r="D212" s="69">
        <v>801</v>
      </c>
      <c r="E212" s="70">
        <v>612.79999999999995</v>
      </c>
      <c r="F212" s="70">
        <v>433</v>
      </c>
      <c r="G212" s="71">
        <v>0.70659268929503927</v>
      </c>
    </row>
    <row r="213" spans="1:7" x14ac:dyDescent="0.25">
      <c r="A213" s="66" t="s">
        <v>139</v>
      </c>
      <c r="B213" s="67" t="s">
        <v>214</v>
      </c>
      <c r="C213" s="68" t="s">
        <v>140</v>
      </c>
      <c r="D213" s="69">
        <v>0</v>
      </c>
      <c r="E213" s="70">
        <v>3.4</v>
      </c>
      <c r="F213" s="70">
        <v>1.7</v>
      </c>
      <c r="G213" s="71">
        <v>0.5</v>
      </c>
    </row>
    <row r="214" spans="1:7" x14ac:dyDescent="0.25">
      <c r="A214" s="66" t="s">
        <v>215</v>
      </c>
      <c r="B214" s="67" t="s">
        <v>214</v>
      </c>
      <c r="C214" s="68" t="s">
        <v>140</v>
      </c>
      <c r="D214" s="69">
        <v>801</v>
      </c>
      <c r="E214" s="70">
        <v>3.4</v>
      </c>
      <c r="F214" s="70">
        <v>1.7</v>
      </c>
      <c r="G214" s="71">
        <v>0.5</v>
      </c>
    </row>
    <row r="215" spans="1:7" ht="47.25" x14ac:dyDescent="0.25">
      <c r="A215" s="66" t="s">
        <v>686</v>
      </c>
      <c r="B215" s="67" t="s">
        <v>687</v>
      </c>
      <c r="C215" s="68" t="s">
        <v>122</v>
      </c>
      <c r="D215" s="69">
        <v>0</v>
      </c>
      <c r="E215" s="70">
        <v>1500</v>
      </c>
      <c r="F215" s="70">
        <v>910.7</v>
      </c>
      <c r="G215" s="71">
        <v>0.60713333333333341</v>
      </c>
    </row>
    <row r="216" spans="1:7" ht="31.5" x14ac:dyDescent="0.25">
      <c r="A216" s="66" t="s">
        <v>129</v>
      </c>
      <c r="B216" s="67" t="s">
        <v>687</v>
      </c>
      <c r="C216" s="68" t="s">
        <v>130</v>
      </c>
      <c r="D216" s="69">
        <v>0</v>
      </c>
      <c r="E216" s="70">
        <v>1500</v>
      </c>
      <c r="F216" s="70">
        <v>910.7</v>
      </c>
      <c r="G216" s="71">
        <v>0.60713333333333341</v>
      </c>
    </row>
    <row r="217" spans="1:7" x14ac:dyDescent="0.25">
      <c r="A217" s="66" t="s">
        <v>215</v>
      </c>
      <c r="B217" s="67" t="s">
        <v>687</v>
      </c>
      <c r="C217" s="68" t="s">
        <v>130</v>
      </c>
      <c r="D217" s="69">
        <v>801</v>
      </c>
      <c r="E217" s="70">
        <v>1500</v>
      </c>
      <c r="F217" s="70">
        <v>910.7</v>
      </c>
      <c r="G217" s="71">
        <v>0.60713333333333341</v>
      </c>
    </row>
    <row r="218" spans="1:7" ht="31.5" x14ac:dyDescent="0.25">
      <c r="A218" s="66" t="s">
        <v>216</v>
      </c>
      <c r="B218" s="67" t="s">
        <v>217</v>
      </c>
      <c r="C218" s="68" t="s">
        <v>122</v>
      </c>
      <c r="D218" s="69">
        <v>0</v>
      </c>
      <c r="E218" s="70">
        <v>39165.599999999999</v>
      </c>
      <c r="F218" s="70">
        <v>26750.1</v>
      </c>
      <c r="G218" s="71">
        <v>0.68299987744347079</v>
      </c>
    </row>
    <row r="219" spans="1:7" x14ac:dyDescent="0.25">
      <c r="A219" s="66" t="s">
        <v>137</v>
      </c>
      <c r="B219" s="67" t="s">
        <v>218</v>
      </c>
      <c r="C219" s="68" t="s">
        <v>122</v>
      </c>
      <c r="D219" s="69">
        <v>0</v>
      </c>
      <c r="E219" s="70">
        <v>38915.800000000003</v>
      </c>
      <c r="F219" s="70">
        <v>26500.3</v>
      </c>
      <c r="G219" s="71">
        <v>0.68096505789422279</v>
      </c>
    </row>
    <row r="220" spans="1:7" ht="78.75" x14ac:dyDescent="0.25">
      <c r="A220" s="66" t="s">
        <v>142</v>
      </c>
      <c r="B220" s="67" t="s">
        <v>218</v>
      </c>
      <c r="C220" s="68" t="s">
        <v>143</v>
      </c>
      <c r="D220" s="69">
        <v>0</v>
      </c>
      <c r="E220" s="70">
        <v>34218.9</v>
      </c>
      <c r="F220" s="70">
        <v>23331.8</v>
      </c>
      <c r="G220" s="71">
        <v>0.6818395681918471</v>
      </c>
    </row>
    <row r="221" spans="1:7" x14ac:dyDescent="0.25">
      <c r="A221" s="66" t="s">
        <v>215</v>
      </c>
      <c r="B221" s="67" t="s">
        <v>218</v>
      </c>
      <c r="C221" s="68" t="s">
        <v>143</v>
      </c>
      <c r="D221" s="69">
        <v>801</v>
      </c>
      <c r="E221" s="70">
        <v>34218.9</v>
      </c>
      <c r="F221" s="70">
        <v>23331.8</v>
      </c>
      <c r="G221" s="71">
        <v>0.6818395681918471</v>
      </c>
    </row>
    <row r="222" spans="1:7" ht="31.5" x14ac:dyDescent="0.25">
      <c r="A222" s="66" t="s">
        <v>129</v>
      </c>
      <c r="B222" s="67" t="s">
        <v>218</v>
      </c>
      <c r="C222" s="68" t="s">
        <v>130</v>
      </c>
      <c r="D222" s="69">
        <v>0</v>
      </c>
      <c r="E222" s="70">
        <v>4691.6000000000004</v>
      </c>
      <c r="F222" s="70">
        <v>3165.4</v>
      </c>
      <c r="G222" s="71">
        <v>0.67469519993179294</v>
      </c>
    </row>
    <row r="223" spans="1:7" x14ac:dyDescent="0.25">
      <c r="A223" s="66" t="s">
        <v>215</v>
      </c>
      <c r="B223" s="67" t="s">
        <v>218</v>
      </c>
      <c r="C223" s="68" t="s">
        <v>130</v>
      </c>
      <c r="D223" s="69">
        <v>801</v>
      </c>
      <c r="E223" s="70">
        <v>4691.6000000000004</v>
      </c>
      <c r="F223" s="70">
        <v>3165.4</v>
      </c>
      <c r="G223" s="71">
        <v>0.67469519993179294</v>
      </c>
    </row>
    <row r="224" spans="1:7" x14ac:dyDescent="0.25">
      <c r="A224" s="66" t="s">
        <v>139</v>
      </c>
      <c r="B224" s="67" t="s">
        <v>218</v>
      </c>
      <c r="C224" s="68" t="s">
        <v>140</v>
      </c>
      <c r="D224" s="69">
        <v>0</v>
      </c>
      <c r="E224" s="70">
        <v>5.3</v>
      </c>
      <c r="F224" s="70">
        <v>3.1</v>
      </c>
      <c r="G224" s="71">
        <v>0.58490566037735847</v>
      </c>
    </row>
    <row r="225" spans="1:7" x14ac:dyDescent="0.25">
      <c r="A225" s="66" t="s">
        <v>215</v>
      </c>
      <c r="B225" s="67" t="s">
        <v>218</v>
      </c>
      <c r="C225" s="68" t="s">
        <v>140</v>
      </c>
      <c r="D225" s="69">
        <v>801</v>
      </c>
      <c r="E225" s="70">
        <v>5.3</v>
      </c>
      <c r="F225" s="70">
        <v>3.1</v>
      </c>
      <c r="G225" s="71">
        <v>0.58490566037735847</v>
      </c>
    </row>
    <row r="226" spans="1:7" ht="63" x14ac:dyDescent="0.25">
      <c r="A226" s="66" t="s">
        <v>618</v>
      </c>
      <c r="B226" s="67" t="s">
        <v>219</v>
      </c>
      <c r="C226" s="68" t="s">
        <v>122</v>
      </c>
      <c r="D226" s="69">
        <v>0</v>
      </c>
      <c r="E226" s="70">
        <v>249.8</v>
      </c>
      <c r="F226" s="70">
        <v>249.8</v>
      </c>
      <c r="G226" s="71">
        <v>1</v>
      </c>
    </row>
    <row r="227" spans="1:7" ht="31.5" x14ac:dyDescent="0.25">
      <c r="A227" s="66" t="s">
        <v>129</v>
      </c>
      <c r="B227" s="67" t="s">
        <v>219</v>
      </c>
      <c r="C227" s="68" t="s">
        <v>130</v>
      </c>
      <c r="D227" s="69">
        <v>0</v>
      </c>
      <c r="E227" s="70">
        <v>249.8</v>
      </c>
      <c r="F227" s="70">
        <v>249.8</v>
      </c>
      <c r="G227" s="71">
        <v>1</v>
      </c>
    </row>
    <row r="228" spans="1:7" x14ac:dyDescent="0.25">
      <c r="A228" s="66" t="s">
        <v>215</v>
      </c>
      <c r="B228" s="67" t="s">
        <v>219</v>
      </c>
      <c r="C228" s="68" t="s">
        <v>130</v>
      </c>
      <c r="D228" s="69">
        <v>801</v>
      </c>
      <c r="E228" s="70">
        <v>249.8</v>
      </c>
      <c r="F228" s="70">
        <v>249.8</v>
      </c>
      <c r="G228" s="71">
        <v>1</v>
      </c>
    </row>
    <row r="229" spans="1:7" ht="31.5" x14ac:dyDescent="0.25">
      <c r="A229" s="66" t="s">
        <v>220</v>
      </c>
      <c r="B229" s="67" t="s">
        <v>221</v>
      </c>
      <c r="C229" s="68" t="s">
        <v>122</v>
      </c>
      <c r="D229" s="69">
        <v>0</v>
      </c>
      <c r="E229" s="70">
        <v>26830.400000000001</v>
      </c>
      <c r="F229" s="70">
        <v>18448.5</v>
      </c>
      <c r="G229" s="71">
        <v>0.68759690500327986</v>
      </c>
    </row>
    <row r="230" spans="1:7" ht="47.25" x14ac:dyDescent="0.25">
      <c r="A230" s="66" t="s">
        <v>222</v>
      </c>
      <c r="B230" s="67" t="s">
        <v>223</v>
      </c>
      <c r="C230" s="68" t="s">
        <v>122</v>
      </c>
      <c r="D230" s="69">
        <v>0</v>
      </c>
      <c r="E230" s="70">
        <v>243</v>
      </c>
      <c r="F230" s="70">
        <v>86.3</v>
      </c>
      <c r="G230" s="71">
        <v>0.35514403292181068</v>
      </c>
    </row>
    <row r="231" spans="1:7" ht="31.5" x14ac:dyDescent="0.25">
      <c r="A231" s="66" t="s">
        <v>129</v>
      </c>
      <c r="B231" s="67" t="s">
        <v>223</v>
      </c>
      <c r="C231" s="68" t="s">
        <v>130</v>
      </c>
      <c r="D231" s="69">
        <v>0</v>
      </c>
      <c r="E231" s="70">
        <v>243</v>
      </c>
      <c r="F231" s="70">
        <v>86.3</v>
      </c>
      <c r="G231" s="71">
        <v>0.35514403292181068</v>
      </c>
    </row>
    <row r="232" spans="1:7" x14ac:dyDescent="0.25">
      <c r="A232" s="66" t="s">
        <v>215</v>
      </c>
      <c r="B232" s="67" t="s">
        <v>223</v>
      </c>
      <c r="C232" s="68" t="s">
        <v>130</v>
      </c>
      <c r="D232" s="69">
        <v>801</v>
      </c>
      <c r="E232" s="70">
        <v>243</v>
      </c>
      <c r="F232" s="70">
        <v>86.3</v>
      </c>
      <c r="G232" s="71">
        <v>0.35514403292181068</v>
      </c>
    </row>
    <row r="233" spans="1:7" ht="31.5" x14ac:dyDescent="0.25">
      <c r="A233" s="66" t="s">
        <v>134</v>
      </c>
      <c r="B233" s="67" t="s">
        <v>224</v>
      </c>
      <c r="C233" s="68" t="s">
        <v>122</v>
      </c>
      <c r="D233" s="69">
        <v>0</v>
      </c>
      <c r="E233" s="70">
        <v>17</v>
      </c>
      <c r="F233" s="70">
        <v>9</v>
      </c>
      <c r="G233" s="71">
        <v>0.52941176470588236</v>
      </c>
    </row>
    <row r="234" spans="1:7" ht="31.5" x14ac:dyDescent="0.25">
      <c r="A234" s="66" t="s">
        <v>129</v>
      </c>
      <c r="B234" s="67" t="s">
        <v>224</v>
      </c>
      <c r="C234" s="68" t="s">
        <v>130</v>
      </c>
      <c r="D234" s="69">
        <v>0</v>
      </c>
      <c r="E234" s="70">
        <v>17</v>
      </c>
      <c r="F234" s="70">
        <v>9</v>
      </c>
      <c r="G234" s="71">
        <v>0.52941176470588236</v>
      </c>
    </row>
    <row r="235" spans="1:7" ht="31.5" x14ac:dyDescent="0.25">
      <c r="A235" s="66" t="s">
        <v>136</v>
      </c>
      <c r="B235" s="67" t="s">
        <v>224</v>
      </c>
      <c r="C235" s="68" t="s">
        <v>130</v>
      </c>
      <c r="D235" s="69">
        <v>705</v>
      </c>
      <c r="E235" s="70">
        <v>17</v>
      </c>
      <c r="F235" s="70">
        <v>9</v>
      </c>
      <c r="G235" s="71">
        <v>0.52941176470588236</v>
      </c>
    </row>
    <row r="236" spans="1:7" x14ac:dyDescent="0.25">
      <c r="A236" s="66" t="s">
        <v>137</v>
      </c>
      <c r="B236" s="67" t="s">
        <v>225</v>
      </c>
      <c r="C236" s="68" t="s">
        <v>122</v>
      </c>
      <c r="D236" s="69">
        <v>0</v>
      </c>
      <c r="E236" s="70">
        <v>22952.2</v>
      </c>
      <c r="F236" s="70">
        <v>14735</v>
      </c>
      <c r="G236" s="71">
        <v>0.64198638910431238</v>
      </c>
    </row>
    <row r="237" spans="1:7" ht="78.75" x14ac:dyDescent="0.25">
      <c r="A237" s="66" t="s">
        <v>142</v>
      </c>
      <c r="B237" s="67" t="s">
        <v>225</v>
      </c>
      <c r="C237" s="68" t="s">
        <v>143</v>
      </c>
      <c r="D237" s="69">
        <v>0</v>
      </c>
      <c r="E237" s="70">
        <v>20114.3</v>
      </c>
      <c r="F237" s="70">
        <v>12890.3</v>
      </c>
      <c r="G237" s="71">
        <v>0.64085252780360236</v>
      </c>
    </row>
    <row r="238" spans="1:7" x14ac:dyDescent="0.25">
      <c r="A238" s="66" t="s">
        <v>215</v>
      </c>
      <c r="B238" s="67" t="s">
        <v>225</v>
      </c>
      <c r="C238" s="68" t="s">
        <v>143</v>
      </c>
      <c r="D238" s="69">
        <v>801</v>
      </c>
      <c r="E238" s="70">
        <v>20114.3</v>
      </c>
      <c r="F238" s="70">
        <v>12890.3</v>
      </c>
      <c r="G238" s="71">
        <v>0.64085252780360236</v>
      </c>
    </row>
    <row r="239" spans="1:7" ht="31.5" x14ac:dyDescent="0.25">
      <c r="A239" s="66" t="s">
        <v>129</v>
      </c>
      <c r="B239" s="67" t="s">
        <v>225</v>
      </c>
      <c r="C239" s="68" t="s">
        <v>130</v>
      </c>
      <c r="D239" s="69">
        <v>0</v>
      </c>
      <c r="E239" s="70">
        <v>2829.5</v>
      </c>
      <c r="F239" s="70">
        <v>1840.3</v>
      </c>
      <c r="G239" s="71">
        <v>0.65039759674854214</v>
      </c>
    </row>
    <row r="240" spans="1:7" x14ac:dyDescent="0.25">
      <c r="A240" s="66" t="s">
        <v>215</v>
      </c>
      <c r="B240" s="67" t="s">
        <v>225</v>
      </c>
      <c r="C240" s="68" t="s">
        <v>130</v>
      </c>
      <c r="D240" s="69">
        <v>801</v>
      </c>
      <c r="E240" s="70">
        <v>2829.5</v>
      </c>
      <c r="F240" s="70">
        <v>1840.3</v>
      </c>
      <c r="G240" s="71">
        <v>0.65039759674854214</v>
      </c>
    </row>
    <row r="241" spans="1:7" x14ac:dyDescent="0.25">
      <c r="A241" s="66" t="s">
        <v>139</v>
      </c>
      <c r="B241" s="67" t="s">
        <v>225</v>
      </c>
      <c r="C241" s="68" t="s">
        <v>140</v>
      </c>
      <c r="D241" s="69">
        <v>0</v>
      </c>
      <c r="E241" s="70">
        <v>8.4</v>
      </c>
      <c r="F241" s="70">
        <v>4.4000000000000004</v>
      </c>
      <c r="G241" s="71">
        <v>0.52380952380952384</v>
      </c>
    </row>
    <row r="242" spans="1:7" x14ac:dyDescent="0.25">
      <c r="A242" s="66" t="s">
        <v>215</v>
      </c>
      <c r="B242" s="67" t="s">
        <v>225</v>
      </c>
      <c r="C242" s="68" t="s">
        <v>140</v>
      </c>
      <c r="D242" s="69">
        <v>801</v>
      </c>
      <c r="E242" s="70">
        <v>8.4</v>
      </c>
      <c r="F242" s="70">
        <v>4.4000000000000004</v>
      </c>
      <c r="G242" s="71">
        <v>0.52380952380952384</v>
      </c>
    </row>
    <row r="243" spans="1:7" ht="31.5" x14ac:dyDescent="0.25">
      <c r="A243" s="66" t="s">
        <v>232</v>
      </c>
      <c r="B243" s="67" t="s">
        <v>688</v>
      </c>
      <c r="C243" s="68" t="s">
        <v>122</v>
      </c>
      <c r="D243" s="69">
        <v>0</v>
      </c>
      <c r="E243" s="70">
        <v>135.1</v>
      </c>
      <c r="F243" s="70">
        <v>135.1</v>
      </c>
      <c r="G243" s="71">
        <v>1</v>
      </c>
    </row>
    <row r="244" spans="1:7" ht="31.5" x14ac:dyDescent="0.25">
      <c r="A244" s="66" t="s">
        <v>129</v>
      </c>
      <c r="B244" s="67" t="s">
        <v>688</v>
      </c>
      <c r="C244" s="68" t="s">
        <v>130</v>
      </c>
      <c r="D244" s="69">
        <v>0</v>
      </c>
      <c r="E244" s="70">
        <v>135.1</v>
      </c>
      <c r="F244" s="70">
        <v>135.1</v>
      </c>
      <c r="G244" s="71">
        <v>1</v>
      </c>
    </row>
    <row r="245" spans="1:7" x14ac:dyDescent="0.25">
      <c r="A245" s="66" t="s">
        <v>215</v>
      </c>
      <c r="B245" s="67" t="s">
        <v>688</v>
      </c>
      <c r="C245" s="68" t="s">
        <v>130</v>
      </c>
      <c r="D245" s="69">
        <v>801</v>
      </c>
      <c r="E245" s="70">
        <v>135.1</v>
      </c>
      <c r="F245" s="70">
        <v>135.1</v>
      </c>
      <c r="G245" s="71">
        <v>1</v>
      </c>
    </row>
    <row r="246" spans="1:7" ht="31.5" x14ac:dyDescent="0.25">
      <c r="A246" s="66" t="s">
        <v>689</v>
      </c>
      <c r="B246" s="67" t="s">
        <v>690</v>
      </c>
      <c r="C246" s="68" t="s">
        <v>122</v>
      </c>
      <c r="D246" s="69">
        <v>0</v>
      </c>
      <c r="E246" s="70">
        <v>67.599999999999994</v>
      </c>
      <c r="F246" s="70">
        <v>67.599999999999994</v>
      </c>
      <c r="G246" s="71">
        <v>1</v>
      </c>
    </row>
    <row r="247" spans="1:7" x14ac:dyDescent="0.25">
      <c r="A247" s="66" t="s">
        <v>164</v>
      </c>
      <c r="B247" s="67" t="s">
        <v>690</v>
      </c>
      <c r="C247" s="68" t="s">
        <v>165</v>
      </c>
      <c r="D247" s="69">
        <v>0</v>
      </c>
      <c r="E247" s="70">
        <v>67.599999999999994</v>
      </c>
      <c r="F247" s="70">
        <v>67.599999999999994</v>
      </c>
      <c r="G247" s="71">
        <v>1</v>
      </c>
    </row>
    <row r="248" spans="1:7" x14ac:dyDescent="0.25">
      <c r="A248" s="66" t="s">
        <v>215</v>
      </c>
      <c r="B248" s="67" t="s">
        <v>690</v>
      </c>
      <c r="C248" s="68" t="s">
        <v>165</v>
      </c>
      <c r="D248" s="69">
        <v>801</v>
      </c>
      <c r="E248" s="70">
        <v>67.599999999999994</v>
      </c>
      <c r="F248" s="70">
        <v>67.599999999999994</v>
      </c>
      <c r="G248" s="71">
        <v>1</v>
      </c>
    </row>
    <row r="249" spans="1:7" ht="31.5" x14ac:dyDescent="0.25">
      <c r="A249" s="66" t="s">
        <v>144</v>
      </c>
      <c r="B249" s="67" t="s">
        <v>226</v>
      </c>
      <c r="C249" s="68" t="s">
        <v>122</v>
      </c>
      <c r="D249" s="69">
        <v>0</v>
      </c>
      <c r="E249" s="70">
        <v>440.3</v>
      </c>
      <c r="F249" s="70">
        <v>440.3</v>
      </c>
      <c r="G249" s="71">
        <v>1</v>
      </c>
    </row>
    <row r="250" spans="1:7" ht="31.5" x14ac:dyDescent="0.25">
      <c r="A250" s="66" t="s">
        <v>129</v>
      </c>
      <c r="B250" s="67" t="s">
        <v>226</v>
      </c>
      <c r="C250" s="68" t="s">
        <v>130</v>
      </c>
      <c r="D250" s="69">
        <v>0</v>
      </c>
      <c r="E250" s="70">
        <v>440.3</v>
      </c>
      <c r="F250" s="70">
        <v>440.3</v>
      </c>
      <c r="G250" s="71">
        <v>1</v>
      </c>
    </row>
    <row r="251" spans="1:7" x14ac:dyDescent="0.25">
      <c r="A251" s="66" t="s">
        <v>215</v>
      </c>
      <c r="B251" s="67" t="s">
        <v>226</v>
      </c>
      <c r="C251" s="68" t="s">
        <v>130</v>
      </c>
      <c r="D251" s="69">
        <v>801</v>
      </c>
      <c r="E251" s="70">
        <v>440.3</v>
      </c>
      <c r="F251" s="70">
        <v>440.3</v>
      </c>
      <c r="G251" s="71">
        <v>1</v>
      </c>
    </row>
    <row r="252" spans="1:7" ht="47.25" x14ac:dyDescent="0.25">
      <c r="A252" s="66" t="s">
        <v>691</v>
      </c>
      <c r="B252" s="67" t="s">
        <v>692</v>
      </c>
      <c r="C252" s="68" t="s">
        <v>122</v>
      </c>
      <c r="D252" s="69">
        <v>0</v>
      </c>
      <c r="E252" s="70">
        <v>2000</v>
      </c>
      <c r="F252" s="70">
        <v>2000</v>
      </c>
      <c r="G252" s="71">
        <v>1</v>
      </c>
    </row>
    <row r="253" spans="1:7" ht="31.5" x14ac:dyDescent="0.25">
      <c r="A253" s="66" t="s">
        <v>129</v>
      </c>
      <c r="B253" s="67" t="s">
        <v>692</v>
      </c>
      <c r="C253" s="68" t="s">
        <v>130</v>
      </c>
      <c r="D253" s="69">
        <v>0</v>
      </c>
      <c r="E253" s="70">
        <v>2000</v>
      </c>
      <c r="F253" s="70">
        <v>2000</v>
      </c>
      <c r="G253" s="71">
        <v>1</v>
      </c>
    </row>
    <row r="254" spans="1:7" x14ac:dyDescent="0.25">
      <c r="A254" s="66" t="s">
        <v>215</v>
      </c>
      <c r="B254" s="67" t="s">
        <v>692</v>
      </c>
      <c r="C254" s="68" t="s">
        <v>130</v>
      </c>
      <c r="D254" s="69">
        <v>801</v>
      </c>
      <c r="E254" s="70">
        <v>2000</v>
      </c>
      <c r="F254" s="70">
        <v>2000</v>
      </c>
      <c r="G254" s="71">
        <v>1</v>
      </c>
    </row>
    <row r="255" spans="1:7" ht="47.25" x14ac:dyDescent="0.25">
      <c r="A255" s="66" t="s">
        <v>619</v>
      </c>
      <c r="B255" s="67" t="s">
        <v>620</v>
      </c>
      <c r="C255" s="68" t="s">
        <v>122</v>
      </c>
      <c r="D255" s="69">
        <v>0</v>
      </c>
      <c r="E255" s="70">
        <v>975.2</v>
      </c>
      <c r="F255" s="70">
        <v>975.2</v>
      </c>
      <c r="G255" s="71">
        <v>1</v>
      </c>
    </row>
    <row r="256" spans="1:7" ht="31.5" x14ac:dyDescent="0.25">
      <c r="A256" s="66" t="s">
        <v>129</v>
      </c>
      <c r="B256" s="67" t="s">
        <v>620</v>
      </c>
      <c r="C256" s="68" t="s">
        <v>130</v>
      </c>
      <c r="D256" s="69">
        <v>0</v>
      </c>
      <c r="E256" s="70">
        <v>975.2</v>
      </c>
      <c r="F256" s="70">
        <v>975.2</v>
      </c>
      <c r="G256" s="71">
        <v>1</v>
      </c>
    </row>
    <row r="257" spans="1:7" x14ac:dyDescent="0.25">
      <c r="A257" s="66" t="s">
        <v>215</v>
      </c>
      <c r="B257" s="67" t="s">
        <v>620</v>
      </c>
      <c r="C257" s="68" t="s">
        <v>130</v>
      </c>
      <c r="D257" s="69">
        <v>801</v>
      </c>
      <c r="E257" s="70">
        <v>975.2</v>
      </c>
      <c r="F257" s="70">
        <v>975.2</v>
      </c>
      <c r="G257" s="71">
        <v>1</v>
      </c>
    </row>
    <row r="258" spans="1:7" ht="31.5" x14ac:dyDescent="0.25">
      <c r="A258" s="66" t="s">
        <v>227</v>
      </c>
      <c r="B258" s="67" t="s">
        <v>228</v>
      </c>
      <c r="C258" s="68" t="s">
        <v>122</v>
      </c>
      <c r="D258" s="69">
        <v>0</v>
      </c>
      <c r="E258" s="70">
        <v>18057</v>
      </c>
      <c r="F258" s="70">
        <v>12967.9</v>
      </c>
      <c r="G258" s="71">
        <v>0.71816470067010019</v>
      </c>
    </row>
    <row r="259" spans="1:7" x14ac:dyDescent="0.25">
      <c r="A259" s="66" t="s">
        <v>229</v>
      </c>
      <c r="B259" s="67" t="s">
        <v>230</v>
      </c>
      <c r="C259" s="68" t="s">
        <v>122</v>
      </c>
      <c r="D259" s="69">
        <v>0</v>
      </c>
      <c r="E259" s="70">
        <v>21</v>
      </c>
      <c r="F259" s="70">
        <v>21</v>
      </c>
      <c r="G259" s="71">
        <v>1</v>
      </c>
    </row>
    <row r="260" spans="1:7" x14ac:dyDescent="0.25">
      <c r="A260" s="66" t="s">
        <v>164</v>
      </c>
      <c r="B260" s="67" t="s">
        <v>230</v>
      </c>
      <c r="C260" s="68" t="s">
        <v>165</v>
      </c>
      <c r="D260" s="69">
        <v>0</v>
      </c>
      <c r="E260" s="70">
        <v>21</v>
      </c>
      <c r="F260" s="70">
        <v>21</v>
      </c>
      <c r="G260" s="71">
        <v>1</v>
      </c>
    </row>
    <row r="261" spans="1:7" x14ac:dyDescent="0.25">
      <c r="A261" s="66" t="s">
        <v>179</v>
      </c>
      <c r="B261" s="67" t="s">
        <v>230</v>
      </c>
      <c r="C261" s="68" t="s">
        <v>165</v>
      </c>
      <c r="D261" s="69">
        <v>703</v>
      </c>
      <c r="E261" s="70">
        <v>21</v>
      </c>
      <c r="F261" s="70">
        <v>21</v>
      </c>
      <c r="G261" s="71">
        <v>1</v>
      </c>
    </row>
    <row r="262" spans="1:7" ht="31.5" x14ac:dyDescent="0.25">
      <c r="A262" s="66" t="s">
        <v>134</v>
      </c>
      <c r="B262" s="67" t="s">
        <v>621</v>
      </c>
      <c r="C262" s="68" t="s">
        <v>122</v>
      </c>
      <c r="D262" s="69">
        <v>0</v>
      </c>
      <c r="E262" s="70">
        <v>12.2</v>
      </c>
      <c r="F262" s="70">
        <v>0</v>
      </c>
      <c r="G262" s="71">
        <v>0</v>
      </c>
    </row>
    <row r="263" spans="1:7" ht="31.5" x14ac:dyDescent="0.25">
      <c r="A263" s="66" t="s">
        <v>129</v>
      </c>
      <c r="B263" s="67" t="s">
        <v>621</v>
      </c>
      <c r="C263" s="68" t="s">
        <v>130</v>
      </c>
      <c r="D263" s="69">
        <v>0</v>
      </c>
      <c r="E263" s="70">
        <v>12.2</v>
      </c>
      <c r="F263" s="70">
        <v>0</v>
      </c>
      <c r="G263" s="71">
        <v>0</v>
      </c>
    </row>
    <row r="264" spans="1:7" ht="31.5" x14ac:dyDescent="0.25">
      <c r="A264" s="66" t="s">
        <v>136</v>
      </c>
      <c r="B264" s="67" t="s">
        <v>621</v>
      </c>
      <c r="C264" s="68" t="s">
        <v>130</v>
      </c>
      <c r="D264" s="69">
        <v>705</v>
      </c>
      <c r="E264" s="70">
        <v>12.2</v>
      </c>
      <c r="F264" s="70">
        <v>0</v>
      </c>
      <c r="G264" s="71">
        <v>0</v>
      </c>
    </row>
    <row r="265" spans="1:7" x14ac:dyDescent="0.25">
      <c r="A265" s="66" t="s">
        <v>137</v>
      </c>
      <c r="B265" s="67" t="s">
        <v>231</v>
      </c>
      <c r="C265" s="68" t="s">
        <v>122</v>
      </c>
      <c r="D265" s="69">
        <v>0</v>
      </c>
      <c r="E265" s="70">
        <v>18023.8</v>
      </c>
      <c r="F265" s="70">
        <v>12946.9</v>
      </c>
      <c r="G265" s="71">
        <v>0.71832244032889847</v>
      </c>
    </row>
    <row r="266" spans="1:7" ht="78.75" x14ac:dyDescent="0.25">
      <c r="A266" s="66" t="s">
        <v>142</v>
      </c>
      <c r="B266" s="67" t="s">
        <v>231</v>
      </c>
      <c r="C266" s="68" t="s">
        <v>143</v>
      </c>
      <c r="D266" s="69">
        <v>0</v>
      </c>
      <c r="E266" s="70">
        <v>16935.8</v>
      </c>
      <c r="F266" s="70">
        <v>12474.8</v>
      </c>
      <c r="G266" s="71">
        <v>0.73659348835012217</v>
      </c>
    </row>
    <row r="267" spans="1:7" x14ac:dyDescent="0.25">
      <c r="A267" s="66" t="s">
        <v>179</v>
      </c>
      <c r="B267" s="67" t="s">
        <v>231</v>
      </c>
      <c r="C267" s="68" t="s">
        <v>143</v>
      </c>
      <c r="D267" s="69">
        <v>703</v>
      </c>
      <c r="E267" s="70">
        <v>16935.8</v>
      </c>
      <c r="F267" s="70">
        <v>12474.8</v>
      </c>
      <c r="G267" s="71">
        <v>0.73659348835012217</v>
      </c>
    </row>
    <row r="268" spans="1:7" ht="31.5" x14ac:dyDescent="0.25">
      <c r="A268" s="66" t="s">
        <v>129</v>
      </c>
      <c r="B268" s="67" t="s">
        <v>231</v>
      </c>
      <c r="C268" s="68" t="s">
        <v>130</v>
      </c>
      <c r="D268" s="69">
        <v>0</v>
      </c>
      <c r="E268" s="70">
        <v>823.3</v>
      </c>
      <c r="F268" s="70">
        <v>429.5</v>
      </c>
      <c r="G268" s="71">
        <v>0.52168103971820723</v>
      </c>
    </row>
    <row r="269" spans="1:7" x14ac:dyDescent="0.25">
      <c r="A269" s="66" t="s">
        <v>179</v>
      </c>
      <c r="B269" s="67" t="s">
        <v>231</v>
      </c>
      <c r="C269" s="68" t="s">
        <v>130</v>
      </c>
      <c r="D269" s="69">
        <v>703</v>
      </c>
      <c r="E269" s="70">
        <v>823.3</v>
      </c>
      <c r="F269" s="70">
        <v>429.5</v>
      </c>
      <c r="G269" s="71">
        <v>0.52168103971820723</v>
      </c>
    </row>
    <row r="270" spans="1:7" x14ac:dyDescent="0.25">
      <c r="A270" s="66" t="s">
        <v>164</v>
      </c>
      <c r="B270" s="67" t="s">
        <v>231</v>
      </c>
      <c r="C270" s="68" t="s">
        <v>165</v>
      </c>
      <c r="D270" s="69">
        <v>0</v>
      </c>
      <c r="E270" s="70">
        <v>180</v>
      </c>
      <c r="F270" s="70">
        <v>0</v>
      </c>
      <c r="G270" s="71">
        <v>0</v>
      </c>
    </row>
    <row r="271" spans="1:7" x14ac:dyDescent="0.25">
      <c r="A271" s="66" t="s">
        <v>179</v>
      </c>
      <c r="B271" s="67" t="s">
        <v>231</v>
      </c>
      <c r="C271" s="68" t="s">
        <v>165</v>
      </c>
      <c r="D271" s="69">
        <v>703</v>
      </c>
      <c r="E271" s="70">
        <v>180</v>
      </c>
      <c r="F271" s="70">
        <v>0</v>
      </c>
      <c r="G271" s="71">
        <v>0</v>
      </c>
    </row>
    <row r="272" spans="1:7" x14ac:dyDescent="0.25">
      <c r="A272" s="66" t="s">
        <v>139</v>
      </c>
      <c r="B272" s="67" t="s">
        <v>231</v>
      </c>
      <c r="C272" s="68" t="s">
        <v>140</v>
      </c>
      <c r="D272" s="69">
        <v>0</v>
      </c>
      <c r="E272" s="70">
        <v>84.7</v>
      </c>
      <c r="F272" s="70">
        <v>42.6</v>
      </c>
      <c r="G272" s="71">
        <v>0.50295159386068478</v>
      </c>
    </row>
    <row r="273" spans="1:7" x14ac:dyDescent="0.25">
      <c r="A273" s="66" t="s">
        <v>179</v>
      </c>
      <c r="B273" s="67" t="s">
        <v>231</v>
      </c>
      <c r="C273" s="68" t="s">
        <v>140</v>
      </c>
      <c r="D273" s="69">
        <v>703</v>
      </c>
      <c r="E273" s="70">
        <v>84.7</v>
      </c>
      <c r="F273" s="70">
        <v>42.6</v>
      </c>
      <c r="G273" s="71">
        <v>0.50295159386068478</v>
      </c>
    </row>
    <row r="274" spans="1:7" ht="30" customHeight="1" x14ac:dyDescent="0.25">
      <c r="A274" s="66" t="s">
        <v>233</v>
      </c>
      <c r="B274" s="67" t="s">
        <v>234</v>
      </c>
      <c r="C274" s="68" t="s">
        <v>122</v>
      </c>
      <c r="D274" s="69">
        <v>0</v>
      </c>
      <c r="E274" s="70">
        <v>2734.3</v>
      </c>
      <c r="F274" s="70">
        <v>1951.2</v>
      </c>
      <c r="G274" s="71">
        <v>0.71360128734959583</v>
      </c>
    </row>
    <row r="275" spans="1:7" ht="31.5" x14ac:dyDescent="0.25">
      <c r="A275" s="66" t="s">
        <v>235</v>
      </c>
      <c r="B275" s="67" t="s">
        <v>236</v>
      </c>
      <c r="C275" s="68" t="s">
        <v>122</v>
      </c>
      <c r="D275" s="69">
        <v>0</v>
      </c>
      <c r="E275" s="70">
        <v>2734.3</v>
      </c>
      <c r="F275" s="70">
        <v>1951.2</v>
      </c>
      <c r="G275" s="71">
        <v>0.71360128734959583</v>
      </c>
    </row>
    <row r="276" spans="1:7" ht="19.5" customHeight="1" x14ac:dyDescent="0.25">
      <c r="A276" s="66" t="s">
        <v>237</v>
      </c>
      <c r="B276" s="67" t="s">
        <v>238</v>
      </c>
      <c r="C276" s="68" t="s">
        <v>122</v>
      </c>
      <c r="D276" s="69">
        <v>0</v>
      </c>
      <c r="E276" s="70">
        <v>2734.3</v>
      </c>
      <c r="F276" s="70">
        <v>1951.2</v>
      </c>
      <c r="G276" s="71">
        <v>0.71360128734959583</v>
      </c>
    </row>
    <row r="277" spans="1:7" ht="78.75" x14ac:dyDescent="0.25">
      <c r="A277" s="66" t="s">
        <v>142</v>
      </c>
      <c r="B277" s="67" t="s">
        <v>238</v>
      </c>
      <c r="C277" s="68" t="s">
        <v>143</v>
      </c>
      <c r="D277" s="69">
        <v>0</v>
      </c>
      <c r="E277" s="70">
        <v>2713.5</v>
      </c>
      <c r="F277" s="70">
        <v>1945.4</v>
      </c>
      <c r="G277" s="71">
        <v>0.71693384927215775</v>
      </c>
    </row>
    <row r="278" spans="1:7" x14ac:dyDescent="0.25">
      <c r="A278" s="66" t="s">
        <v>239</v>
      </c>
      <c r="B278" s="67" t="s">
        <v>238</v>
      </c>
      <c r="C278" s="68" t="s">
        <v>143</v>
      </c>
      <c r="D278" s="69">
        <v>804</v>
      </c>
      <c r="E278" s="70">
        <v>2713.5</v>
      </c>
      <c r="F278" s="70">
        <v>1945.4</v>
      </c>
      <c r="G278" s="71">
        <v>0.71693384927215775</v>
      </c>
    </row>
    <row r="279" spans="1:7" ht="31.5" x14ac:dyDescent="0.25">
      <c r="A279" s="66" t="s">
        <v>129</v>
      </c>
      <c r="B279" s="67" t="s">
        <v>238</v>
      </c>
      <c r="C279" s="68" t="s">
        <v>130</v>
      </c>
      <c r="D279" s="69">
        <v>0</v>
      </c>
      <c r="E279" s="70">
        <v>20.7</v>
      </c>
      <c r="F279" s="70">
        <v>5.7</v>
      </c>
      <c r="G279" s="71">
        <v>0.27536231884057971</v>
      </c>
    </row>
    <row r="280" spans="1:7" x14ac:dyDescent="0.25">
      <c r="A280" s="66" t="s">
        <v>239</v>
      </c>
      <c r="B280" s="67" t="s">
        <v>238</v>
      </c>
      <c r="C280" s="68" t="s">
        <v>130</v>
      </c>
      <c r="D280" s="69">
        <v>804</v>
      </c>
      <c r="E280" s="70">
        <v>20.7</v>
      </c>
      <c r="F280" s="70">
        <v>5.7</v>
      </c>
      <c r="G280" s="71">
        <v>0.27536231884057971</v>
      </c>
    </row>
    <row r="281" spans="1:7" x14ac:dyDescent="0.25">
      <c r="A281" s="66" t="s">
        <v>139</v>
      </c>
      <c r="B281" s="67" t="s">
        <v>238</v>
      </c>
      <c r="C281" s="68" t="s">
        <v>140</v>
      </c>
      <c r="D281" s="69">
        <v>0</v>
      </c>
      <c r="E281" s="70">
        <v>0.1</v>
      </c>
      <c r="F281" s="70">
        <v>0.1</v>
      </c>
      <c r="G281" s="71">
        <v>1</v>
      </c>
    </row>
    <row r="282" spans="1:7" x14ac:dyDescent="0.25">
      <c r="A282" s="66" t="s">
        <v>239</v>
      </c>
      <c r="B282" s="67" t="s">
        <v>238</v>
      </c>
      <c r="C282" s="68" t="s">
        <v>140</v>
      </c>
      <c r="D282" s="69">
        <v>804</v>
      </c>
      <c r="E282" s="70">
        <v>0.1</v>
      </c>
      <c r="F282" s="70">
        <v>0.1</v>
      </c>
      <c r="G282" s="71">
        <v>1</v>
      </c>
    </row>
    <row r="283" spans="1:7" ht="63" x14ac:dyDescent="0.25">
      <c r="A283" s="60" t="s">
        <v>240</v>
      </c>
      <c r="B283" s="61" t="s">
        <v>241</v>
      </c>
      <c r="C283" s="62" t="s">
        <v>122</v>
      </c>
      <c r="D283" s="63">
        <v>0</v>
      </c>
      <c r="E283" s="64">
        <v>155162.5</v>
      </c>
      <c r="F283" s="64">
        <v>37124.6</v>
      </c>
      <c r="G283" s="65">
        <v>0.23926270845081768</v>
      </c>
    </row>
    <row r="284" spans="1:7" ht="47.25" x14ac:dyDescent="0.25">
      <c r="A284" s="66" t="s">
        <v>242</v>
      </c>
      <c r="B284" s="67" t="s">
        <v>243</v>
      </c>
      <c r="C284" s="68" t="s">
        <v>122</v>
      </c>
      <c r="D284" s="69">
        <v>0</v>
      </c>
      <c r="E284" s="70">
        <v>114709.9</v>
      </c>
      <c r="F284" s="70">
        <v>16592.7</v>
      </c>
      <c r="G284" s="71">
        <v>0.14464924125990872</v>
      </c>
    </row>
    <row r="285" spans="1:7" ht="47.25" x14ac:dyDescent="0.25">
      <c r="A285" s="66" t="s">
        <v>244</v>
      </c>
      <c r="B285" s="67" t="s">
        <v>245</v>
      </c>
      <c r="C285" s="68" t="s">
        <v>122</v>
      </c>
      <c r="D285" s="69">
        <v>0</v>
      </c>
      <c r="E285" s="70">
        <v>114240.9</v>
      </c>
      <c r="F285" s="70">
        <v>16225.8</v>
      </c>
      <c r="G285" s="71">
        <v>0.14203144408000987</v>
      </c>
    </row>
    <row r="286" spans="1:7" ht="31.5" x14ac:dyDescent="0.25">
      <c r="A286" s="66" t="s">
        <v>248</v>
      </c>
      <c r="B286" s="67" t="s">
        <v>249</v>
      </c>
      <c r="C286" s="68" t="s">
        <v>122</v>
      </c>
      <c r="D286" s="69">
        <v>0</v>
      </c>
      <c r="E286" s="70">
        <v>99699.9</v>
      </c>
      <c r="F286" s="70">
        <v>10439.200000000001</v>
      </c>
      <c r="G286" s="71">
        <v>0.10470622337635245</v>
      </c>
    </row>
    <row r="287" spans="1:7" ht="31.5" x14ac:dyDescent="0.25">
      <c r="A287" s="66" t="s">
        <v>129</v>
      </c>
      <c r="B287" s="67" t="s">
        <v>249</v>
      </c>
      <c r="C287" s="68" t="s">
        <v>130</v>
      </c>
      <c r="D287" s="69">
        <v>0</v>
      </c>
      <c r="E287" s="70">
        <v>99699.9</v>
      </c>
      <c r="F287" s="70">
        <v>10439.200000000001</v>
      </c>
      <c r="G287" s="71">
        <v>0.10470622337635245</v>
      </c>
    </row>
    <row r="288" spans="1:7" x14ac:dyDescent="0.25">
      <c r="A288" s="66" t="s">
        <v>250</v>
      </c>
      <c r="B288" s="67" t="s">
        <v>249</v>
      </c>
      <c r="C288" s="68" t="s">
        <v>130</v>
      </c>
      <c r="D288" s="69">
        <v>113</v>
      </c>
      <c r="E288" s="70">
        <v>99699.9</v>
      </c>
      <c r="F288" s="70">
        <v>10439.200000000001</v>
      </c>
      <c r="G288" s="71">
        <v>0.10470622337635245</v>
      </c>
    </row>
    <row r="289" spans="1:7" ht="94.5" x14ac:dyDescent="0.25">
      <c r="A289" s="66" t="s">
        <v>622</v>
      </c>
      <c r="B289" s="67" t="s">
        <v>623</v>
      </c>
      <c r="C289" s="68" t="s">
        <v>122</v>
      </c>
      <c r="D289" s="69">
        <v>0</v>
      </c>
      <c r="E289" s="70">
        <v>14541</v>
      </c>
      <c r="F289" s="70">
        <v>5786.6</v>
      </c>
      <c r="G289" s="71">
        <v>0.3979506223781033</v>
      </c>
    </row>
    <row r="290" spans="1:7" ht="31.5" x14ac:dyDescent="0.25">
      <c r="A290" s="66" t="s">
        <v>246</v>
      </c>
      <c r="B290" s="67" t="s">
        <v>623</v>
      </c>
      <c r="C290" s="68" t="s">
        <v>247</v>
      </c>
      <c r="D290" s="69">
        <v>0</v>
      </c>
      <c r="E290" s="70">
        <v>14541</v>
      </c>
      <c r="F290" s="70">
        <v>5786.6</v>
      </c>
      <c r="G290" s="71">
        <v>0.3979506223781033</v>
      </c>
    </row>
    <row r="291" spans="1:7" x14ac:dyDescent="0.25">
      <c r="A291" s="66" t="s">
        <v>215</v>
      </c>
      <c r="B291" s="67" t="s">
        <v>623</v>
      </c>
      <c r="C291" s="68" t="s">
        <v>247</v>
      </c>
      <c r="D291" s="69">
        <v>801</v>
      </c>
      <c r="E291" s="70">
        <v>14541</v>
      </c>
      <c r="F291" s="70">
        <v>5786.6</v>
      </c>
      <c r="G291" s="71">
        <v>0.3979506223781033</v>
      </c>
    </row>
    <row r="292" spans="1:7" ht="47.25" x14ac:dyDescent="0.25">
      <c r="A292" s="66" t="s">
        <v>624</v>
      </c>
      <c r="B292" s="67" t="s">
        <v>251</v>
      </c>
      <c r="C292" s="68" t="s">
        <v>122</v>
      </c>
      <c r="D292" s="69">
        <v>0</v>
      </c>
      <c r="E292" s="70">
        <v>344.8</v>
      </c>
      <c r="F292" s="70">
        <v>344.8</v>
      </c>
      <c r="G292" s="71">
        <v>1</v>
      </c>
    </row>
    <row r="293" spans="1:7" ht="51" customHeight="1" x14ac:dyDescent="0.25">
      <c r="A293" s="66" t="s">
        <v>252</v>
      </c>
      <c r="B293" s="67" t="s">
        <v>253</v>
      </c>
      <c r="C293" s="68" t="s">
        <v>122</v>
      </c>
      <c r="D293" s="69">
        <v>0</v>
      </c>
      <c r="E293" s="70">
        <v>344.8</v>
      </c>
      <c r="F293" s="70">
        <v>344.8</v>
      </c>
      <c r="G293" s="71">
        <v>1</v>
      </c>
    </row>
    <row r="294" spans="1:7" x14ac:dyDescent="0.25">
      <c r="A294" s="66" t="s">
        <v>164</v>
      </c>
      <c r="B294" s="67" t="s">
        <v>253</v>
      </c>
      <c r="C294" s="68" t="s">
        <v>165</v>
      </c>
      <c r="D294" s="69">
        <v>0</v>
      </c>
      <c r="E294" s="70">
        <v>344.8</v>
      </c>
      <c r="F294" s="70">
        <v>344.8</v>
      </c>
      <c r="G294" s="71">
        <v>1</v>
      </c>
    </row>
    <row r="295" spans="1:7" x14ac:dyDescent="0.25">
      <c r="A295" s="66" t="s">
        <v>250</v>
      </c>
      <c r="B295" s="67" t="s">
        <v>253</v>
      </c>
      <c r="C295" s="68" t="s">
        <v>165</v>
      </c>
      <c r="D295" s="69">
        <v>113</v>
      </c>
      <c r="E295" s="70">
        <v>344.8</v>
      </c>
      <c r="F295" s="70">
        <v>344.8</v>
      </c>
      <c r="G295" s="71">
        <v>1</v>
      </c>
    </row>
    <row r="296" spans="1:7" ht="47.25" x14ac:dyDescent="0.25">
      <c r="A296" s="66" t="s">
        <v>693</v>
      </c>
      <c r="B296" s="67" t="s">
        <v>694</v>
      </c>
      <c r="C296" s="68" t="s">
        <v>122</v>
      </c>
      <c r="D296" s="69">
        <v>0</v>
      </c>
      <c r="E296" s="70">
        <v>124.2</v>
      </c>
      <c r="F296" s="70">
        <v>22</v>
      </c>
      <c r="G296" s="71">
        <v>0.17713365539452497</v>
      </c>
    </row>
    <row r="297" spans="1:7" ht="31.5" x14ac:dyDescent="0.25">
      <c r="A297" s="66" t="s">
        <v>695</v>
      </c>
      <c r="B297" s="67" t="s">
        <v>696</v>
      </c>
      <c r="C297" s="68" t="s">
        <v>122</v>
      </c>
      <c r="D297" s="69">
        <v>0</v>
      </c>
      <c r="E297" s="70">
        <v>124.2</v>
      </c>
      <c r="F297" s="70">
        <v>22</v>
      </c>
      <c r="G297" s="71">
        <v>0.17713365539452497</v>
      </c>
    </row>
    <row r="298" spans="1:7" ht="31.5" x14ac:dyDescent="0.25">
      <c r="A298" s="66" t="s">
        <v>129</v>
      </c>
      <c r="B298" s="67" t="s">
        <v>696</v>
      </c>
      <c r="C298" s="68" t="s">
        <v>130</v>
      </c>
      <c r="D298" s="69">
        <v>0</v>
      </c>
      <c r="E298" s="70">
        <v>124.2</v>
      </c>
      <c r="F298" s="70">
        <v>22</v>
      </c>
      <c r="G298" s="71">
        <v>0.17713365539452497</v>
      </c>
    </row>
    <row r="299" spans="1:7" x14ac:dyDescent="0.25">
      <c r="A299" s="66" t="s">
        <v>250</v>
      </c>
      <c r="B299" s="67" t="s">
        <v>696</v>
      </c>
      <c r="C299" s="68" t="s">
        <v>130</v>
      </c>
      <c r="D299" s="69">
        <v>113</v>
      </c>
      <c r="E299" s="70">
        <v>124.2</v>
      </c>
      <c r="F299" s="70">
        <v>22</v>
      </c>
      <c r="G299" s="71">
        <v>0.17713365539452497</v>
      </c>
    </row>
    <row r="300" spans="1:7" ht="36" customHeight="1" x14ac:dyDescent="0.25">
      <c r="A300" s="66" t="s">
        <v>254</v>
      </c>
      <c r="B300" s="67" t="s">
        <v>255</v>
      </c>
      <c r="C300" s="68" t="s">
        <v>122</v>
      </c>
      <c r="D300" s="69">
        <v>0</v>
      </c>
      <c r="E300" s="70">
        <v>8395.9</v>
      </c>
      <c r="F300" s="70">
        <v>2708.7</v>
      </c>
      <c r="G300" s="71">
        <v>0.32262175585702546</v>
      </c>
    </row>
    <row r="301" spans="1:7" ht="31.5" x14ac:dyDescent="0.25">
      <c r="A301" s="66" t="s">
        <v>256</v>
      </c>
      <c r="B301" s="67" t="s">
        <v>257</v>
      </c>
      <c r="C301" s="68" t="s">
        <v>122</v>
      </c>
      <c r="D301" s="69">
        <v>0</v>
      </c>
      <c r="E301" s="70">
        <v>3806.5</v>
      </c>
      <c r="F301" s="70">
        <v>845</v>
      </c>
      <c r="G301" s="71">
        <v>0.22198870353342967</v>
      </c>
    </row>
    <row r="302" spans="1:7" ht="51.75" customHeight="1" x14ac:dyDescent="0.25">
      <c r="A302" s="66" t="s">
        <v>258</v>
      </c>
      <c r="B302" s="67" t="s">
        <v>259</v>
      </c>
      <c r="C302" s="68" t="s">
        <v>122</v>
      </c>
      <c r="D302" s="69">
        <v>0</v>
      </c>
      <c r="E302" s="70">
        <v>2684.6</v>
      </c>
      <c r="F302" s="70">
        <v>4</v>
      </c>
      <c r="G302" s="71">
        <v>1.489979885271549E-3</v>
      </c>
    </row>
    <row r="303" spans="1:7" ht="31.5" x14ac:dyDescent="0.25">
      <c r="A303" s="66" t="s">
        <v>129</v>
      </c>
      <c r="B303" s="67" t="s">
        <v>259</v>
      </c>
      <c r="C303" s="68" t="s">
        <v>130</v>
      </c>
      <c r="D303" s="69">
        <v>0</v>
      </c>
      <c r="E303" s="70">
        <v>2684.6</v>
      </c>
      <c r="F303" s="70">
        <v>4</v>
      </c>
      <c r="G303" s="71">
        <v>1.489979885271549E-3</v>
      </c>
    </row>
    <row r="304" spans="1:7" x14ac:dyDescent="0.25">
      <c r="A304" s="66" t="s">
        <v>260</v>
      </c>
      <c r="B304" s="67" t="s">
        <v>259</v>
      </c>
      <c r="C304" s="68" t="s">
        <v>130</v>
      </c>
      <c r="D304" s="69">
        <v>605</v>
      </c>
      <c r="E304" s="70">
        <v>2684.6</v>
      </c>
      <c r="F304" s="70">
        <v>4</v>
      </c>
      <c r="G304" s="71">
        <v>1.489979885271549E-3</v>
      </c>
    </row>
    <row r="305" spans="1:7" ht="78.75" x14ac:dyDescent="0.25">
      <c r="A305" s="66" t="s">
        <v>697</v>
      </c>
      <c r="B305" s="67" t="s">
        <v>698</v>
      </c>
      <c r="C305" s="68" t="s">
        <v>122</v>
      </c>
      <c r="D305" s="69">
        <v>0</v>
      </c>
      <c r="E305" s="70">
        <v>1121.9000000000001</v>
      </c>
      <c r="F305" s="70">
        <v>840.9</v>
      </c>
      <c r="G305" s="71">
        <v>0.74953204385417582</v>
      </c>
    </row>
    <row r="306" spans="1:7" x14ac:dyDescent="0.25">
      <c r="A306" s="66" t="s">
        <v>297</v>
      </c>
      <c r="B306" s="67" t="s">
        <v>698</v>
      </c>
      <c r="C306" s="68" t="s">
        <v>298</v>
      </c>
      <c r="D306" s="69">
        <v>0</v>
      </c>
      <c r="E306" s="70">
        <v>1121.9000000000001</v>
      </c>
      <c r="F306" s="70">
        <v>840.9</v>
      </c>
      <c r="G306" s="71">
        <v>0.74953204385417582</v>
      </c>
    </row>
    <row r="307" spans="1:7" x14ac:dyDescent="0.25">
      <c r="A307" s="66" t="s">
        <v>260</v>
      </c>
      <c r="B307" s="67" t="s">
        <v>698</v>
      </c>
      <c r="C307" s="68" t="s">
        <v>298</v>
      </c>
      <c r="D307" s="69">
        <v>605</v>
      </c>
      <c r="E307" s="70">
        <v>1121.9000000000001</v>
      </c>
      <c r="F307" s="70">
        <v>840.9</v>
      </c>
      <c r="G307" s="71">
        <v>0.74953204385417582</v>
      </c>
    </row>
    <row r="308" spans="1:7" ht="31.5" x14ac:dyDescent="0.25">
      <c r="A308" s="66" t="s">
        <v>261</v>
      </c>
      <c r="B308" s="67" t="s">
        <v>262</v>
      </c>
      <c r="C308" s="68" t="s">
        <v>122</v>
      </c>
      <c r="D308" s="69">
        <v>0</v>
      </c>
      <c r="E308" s="70">
        <v>2305.4</v>
      </c>
      <c r="F308" s="70">
        <v>1613.8</v>
      </c>
      <c r="G308" s="71">
        <v>0.70000867528411548</v>
      </c>
    </row>
    <row r="309" spans="1:7" ht="63" x14ac:dyDescent="0.25">
      <c r="A309" s="66" t="s">
        <v>625</v>
      </c>
      <c r="B309" s="67" t="s">
        <v>263</v>
      </c>
      <c r="C309" s="68" t="s">
        <v>122</v>
      </c>
      <c r="D309" s="69">
        <v>0</v>
      </c>
      <c r="E309" s="70">
        <v>2305.4</v>
      </c>
      <c r="F309" s="70">
        <v>1613.8</v>
      </c>
      <c r="G309" s="71">
        <v>0.70000867528411548</v>
      </c>
    </row>
    <row r="310" spans="1:7" ht="78.75" x14ac:dyDescent="0.25">
      <c r="A310" s="66" t="s">
        <v>142</v>
      </c>
      <c r="B310" s="67" t="s">
        <v>263</v>
      </c>
      <c r="C310" s="68" t="s">
        <v>143</v>
      </c>
      <c r="D310" s="69">
        <v>0</v>
      </c>
      <c r="E310" s="70">
        <v>209.6</v>
      </c>
      <c r="F310" s="70">
        <v>0</v>
      </c>
      <c r="G310" s="71">
        <v>0</v>
      </c>
    </row>
    <row r="311" spans="1:7" ht="31.5" x14ac:dyDescent="0.25">
      <c r="A311" s="66" t="s">
        <v>275</v>
      </c>
      <c r="B311" s="67" t="s">
        <v>263</v>
      </c>
      <c r="C311" s="68" t="s">
        <v>143</v>
      </c>
      <c r="D311" s="69">
        <v>505</v>
      </c>
      <c r="E311" s="70">
        <v>209.6</v>
      </c>
      <c r="F311" s="70">
        <v>0</v>
      </c>
      <c r="G311" s="71">
        <v>0</v>
      </c>
    </row>
    <row r="312" spans="1:7" ht="31.5" x14ac:dyDescent="0.25">
      <c r="A312" s="66" t="s">
        <v>129</v>
      </c>
      <c r="B312" s="67" t="s">
        <v>263</v>
      </c>
      <c r="C312" s="68" t="s">
        <v>130</v>
      </c>
      <c r="D312" s="69">
        <v>0</v>
      </c>
      <c r="E312" s="70">
        <v>2095.8000000000002</v>
      </c>
      <c r="F312" s="70">
        <v>1613.8</v>
      </c>
      <c r="G312" s="71">
        <v>0.77001622292203442</v>
      </c>
    </row>
    <row r="313" spans="1:7" x14ac:dyDescent="0.25">
      <c r="A313" s="66" t="s">
        <v>264</v>
      </c>
      <c r="B313" s="67" t="s">
        <v>263</v>
      </c>
      <c r="C313" s="68" t="s">
        <v>130</v>
      </c>
      <c r="D313" s="69">
        <v>405</v>
      </c>
      <c r="E313" s="70">
        <v>2095.8000000000002</v>
      </c>
      <c r="F313" s="70">
        <v>1613.8</v>
      </c>
      <c r="G313" s="71">
        <v>0.77001622292203442</v>
      </c>
    </row>
    <row r="314" spans="1:7" ht="31.5" x14ac:dyDescent="0.25">
      <c r="A314" s="66" t="s">
        <v>626</v>
      </c>
      <c r="B314" s="67" t="s">
        <v>627</v>
      </c>
      <c r="C314" s="68" t="s">
        <v>122</v>
      </c>
      <c r="D314" s="69">
        <v>0</v>
      </c>
      <c r="E314" s="70">
        <v>2284</v>
      </c>
      <c r="F314" s="70">
        <v>250</v>
      </c>
      <c r="G314" s="71">
        <v>0.10945709281961472</v>
      </c>
    </row>
    <row r="315" spans="1:7" ht="36.75" customHeight="1" x14ac:dyDescent="0.25">
      <c r="A315" s="66" t="s">
        <v>628</v>
      </c>
      <c r="B315" s="67" t="s">
        <v>629</v>
      </c>
      <c r="C315" s="68" t="s">
        <v>122</v>
      </c>
      <c r="D315" s="69">
        <v>0</v>
      </c>
      <c r="E315" s="70">
        <v>1784</v>
      </c>
      <c r="F315" s="70">
        <v>250</v>
      </c>
      <c r="G315" s="71">
        <v>0.14013452914798205</v>
      </c>
    </row>
    <row r="316" spans="1:7" ht="31.5" x14ac:dyDescent="0.25">
      <c r="A316" s="66" t="s">
        <v>129</v>
      </c>
      <c r="B316" s="67" t="s">
        <v>629</v>
      </c>
      <c r="C316" s="68" t="s">
        <v>130</v>
      </c>
      <c r="D316" s="69">
        <v>0</v>
      </c>
      <c r="E316" s="70">
        <v>1784</v>
      </c>
      <c r="F316" s="70">
        <v>250</v>
      </c>
      <c r="G316" s="71">
        <v>0.14013452914798205</v>
      </c>
    </row>
    <row r="317" spans="1:7" x14ac:dyDescent="0.25">
      <c r="A317" s="66" t="s">
        <v>630</v>
      </c>
      <c r="B317" s="67" t="s">
        <v>629</v>
      </c>
      <c r="C317" s="68" t="s">
        <v>130</v>
      </c>
      <c r="D317" s="69">
        <v>406</v>
      </c>
      <c r="E317" s="70">
        <v>1784</v>
      </c>
      <c r="F317" s="70">
        <v>250</v>
      </c>
      <c r="G317" s="71">
        <v>0.14013452914798205</v>
      </c>
    </row>
    <row r="318" spans="1:7" ht="31.5" x14ac:dyDescent="0.25">
      <c r="A318" s="66" t="s">
        <v>699</v>
      </c>
      <c r="B318" s="67" t="s">
        <v>700</v>
      </c>
      <c r="C318" s="68" t="s">
        <v>122</v>
      </c>
      <c r="D318" s="69">
        <v>0</v>
      </c>
      <c r="E318" s="70">
        <v>500</v>
      </c>
      <c r="F318" s="70">
        <v>0</v>
      </c>
      <c r="G318" s="71">
        <v>0</v>
      </c>
    </row>
    <row r="319" spans="1:7" ht="31.5" x14ac:dyDescent="0.25">
      <c r="A319" s="66" t="s">
        <v>129</v>
      </c>
      <c r="B319" s="67" t="s">
        <v>700</v>
      </c>
      <c r="C319" s="68" t="s">
        <v>130</v>
      </c>
      <c r="D319" s="69">
        <v>0</v>
      </c>
      <c r="E319" s="70">
        <v>500</v>
      </c>
      <c r="F319" s="70">
        <v>0</v>
      </c>
      <c r="G319" s="71">
        <v>0</v>
      </c>
    </row>
    <row r="320" spans="1:7" x14ac:dyDescent="0.25">
      <c r="A320" s="66" t="s">
        <v>701</v>
      </c>
      <c r="B320" s="67" t="s">
        <v>700</v>
      </c>
      <c r="C320" s="68" t="s">
        <v>130</v>
      </c>
      <c r="D320" s="69">
        <v>502</v>
      </c>
      <c r="E320" s="70">
        <v>500</v>
      </c>
      <c r="F320" s="70">
        <v>0</v>
      </c>
      <c r="G320" s="71">
        <v>0</v>
      </c>
    </row>
    <row r="321" spans="1:7" ht="51" customHeight="1" x14ac:dyDescent="0.25">
      <c r="A321" s="66" t="s">
        <v>265</v>
      </c>
      <c r="B321" s="67" t="s">
        <v>266</v>
      </c>
      <c r="C321" s="68" t="s">
        <v>122</v>
      </c>
      <c r="D321" s="69">
        <v>0</v>
      </c>
      <c r="E321" s="70">
        <v>1050.7</v>
      </c>
      <c r="F321" s="70">
        <v>926</v>
      </c>
      <c r="G321" s="71">
        <v>0.8813172170933663</v>
      </c>
    </row>
    <row r="322" spans="1:7" ht="47.25" x14ac:dyDescent="0.25">
      <c r="A322" s="66" t="s">
        <v>267</v>
      </c>
      <c r="B322" s="67" t="s">
        <v>268</v>
      </c>
      <c r="C322" s="68" t="s">
        <v>122</v>
      </c>
      <c r="D322" s="69">
        <v>0</v>
      </c>
      <c r="E322" s="70">
        <v>1050.7</v>
      </c>
      <c r="F322" s="70">
        <v>926</v>
      </c>
      <c r="G322" s="71">
        <v>0.8813172170933663</v>
      </c>
    </row>
    <row r="323" spans="1:7" ht="63" x14ac:dyDescent="0.25">
      <c r="A323" s="66" t="s">
        <v>194</v>
      </c>
      <c r="B323" s="67" t="s">
        <v>269</v>
      </c>
      <c r="C323" s="68" t="s">
        <v>122</v>
      </c>
      <c r="D323" s="69">
        <v>0</v>
      </c>
      <c r="E323" s="70">
        <v>1050.7</v>
      </c>
      <c r="F323" s="70">
        <v>926</v>
      </c>
      <c r="G323" s="71">
        <v>0.8813172170933663</v>
      </c>
    </row>
    <row r="324" spans="1:7" ht="31.5" x14ac:dyDescent="0.25">
      <c r="A324" s="66" t="s">
        <v>129</v>
      </c>
      <c r="B324" s="67" t="s">
        <v>269</v>
      </c>
      <c r="C324" s="68" t="s">
        <v>130</v>
      </c>
      <c r="D324" s="69">
        <v>0</v>
      </c>
      <c r="E324" s="70">
        <v>1050.7</v>
      </c>
      <c r="F324" s="70">
        <v>926</v>
      </c>
      <c r="G324" s="71">
        <v>0.8813172170933663</v>
      </c>
    </row>
    <row r="325" spans="1:7" x14ac:dyDescent="0.25">
      <c r="A325" s="66" t="s">
        <v>131</v>
      </c>
      <c r="B325" s="67" t="s">
        <v>269</v>
      </c>
      <c r="C325" s="68" t="s">
        <v>130</v>
      </c>
      <c r="D325" s="69">
        <v>701</v>
      </c>
      <c r="E325" s="70">
        <v>25.7</v>
      </c>
      <c r="F325" s="70">
        <v>0</v>
      </c>
      <c r="G325" s="71">
        <v>0</v>
      </c>
    </row>
    <row r="326" spans="1:7" x14ac:dyDescent="0.25">
      <c r="A326" s="66" t="s">
        <v>149</v>
      </c>
      <c r="B326" s="67" t="s">
        <v>269</v>
      </c>
      <c r="C326" s="68" t="s">
        <v>130</v>
      </c>
      <c r="D326" s="69">
        <v>702</v>
      </c>
      <c r="E326" s="70">
        <v>164.4</v>
      </c>
      <c r="F326" s="70">
        <v>65.400000000000006</v>
      </c>
      <c r="G326" s="71">
        <v>0.3978102189781022</v>
      </c>
    </row>
    <row r="327" spans="1:7" x14ac:dyDescent="0.25">
      <c r="A327" s="66" t="s">
        <v>179</v>
      </c>
      <c r="B327" s="67" t="s">
        <v>269</v>
      </c>
      <c r="C327" s="68" t="s">
        <v>130</v>
      </c>
      <c r="D327" s="69">
        <v>703</v>
      </c>
      <c r="E327" s="70">
        <v>53.3</v>
      </c>
      <c r="F327" s="70">
        <v>53.3</v>
      </c>
      <c r="G327" s="71">
        <v>1</v>
      </c>
    </row>
    <row r="328" spans="1:7" x14ac:dyDescent="0.25">
      <c r="A328" s="66" t="s">
        <v>215</v>
      </c>
      <c r="B328" s="67" t="s">
        <v>269</v>
      </c>
      <c r="C328" s="68" t="s">
        <v>130</v>
      </c>
      <c r="D328" s="69">
        <v>801</v>
      </c>
      <c r="E328" s="70">
        <v>807.3</v>
      </c>
      <c r="F328" s="70">
        <v>807.3</v>
      </c>
      <c r="G328" s="71">
        <v>1</v>
      </c>
    </row>
    <row r="329" spans="1:7" ht="47.25" x14ac:dyDescent="0.25">
      <c r="A329" s="66" t="s">
        <v>270</v>
      </c>
      <c r="B329" s="67" t="s">
        <v>271</v>
      </c>
      <c r="C329" s="68" t="s">
        <v>122</v>
      </c>
      <c r="D329" s="69">
        <v>0</v>
      </c>
      <c r="E329" s="70">
        <v>17574.400000000001</v>
      </c>
      <c r="F329" s="70">
        <v>11751</v>
      </c>
      <c r="G329" s="71">
        <v>0.66864302621995619</v>
      </c>
    </row>
    <row r="330" spans="1:7" ht="31.5" x14ac:dyDescent="0.25">
      <c r="A330" s="66" t="s">
        <v>272</v>
      </c>
      <c r="B330" s="67" t="s">
        <v>273</v>
      </c>
      <c r="C330" s="68" t="s">
        <v>122</v>
      </c>
      <c r="D330" s="69">
        <v>0</v>
      </c>
      <c r="E330" s="70">
        <v>11751.5</v>
      </c>
      <c r="F330" s="70">
        <v>7732.4</v>
      </c>
      <c r="G330" s="71">
        <v>0.65799259668978427</v>
      </c>
    </row>
    <row r="331" spans="1:7" ht="31.5" x14ac:dyDescent="0.25">
      <c r="A331" s="66" t="s">
        <v>188</v>
      </c>
      <c r="B331" s="67" t="s">
        <v>274</v>
      </c>
      <c r="C331" s="68" t="s">
        <v>122</v>
      </c>
      <c r="D331" s="69">
        <v>0</v>
      </c>
      <c r="E331" s="70">
        <v>11751.5</v>
      </c>
      <c r="F331" s="70">
        <v>7732.4</v>
      </c>
      <c r="G331" s="71">
        <v>0.65799259668978427</v>
      </c>
    </row>
    <row r="332" spans="1:7" ht="78.75" x14ac:dyDescent="0.25">
      <c r="A332" s="66" t="s">
        <v>142</v>
      </c>
      <c r="B332" s="67" t="s">
        <v>274</v>
      </c>
      <c r="C332" s="68" t="s">
        <v>143</v>
      </c>
      <c r="D332" s="69">
        <v>0</v>
      </c>
      <c r="E332" s="70">
        <v>11734.2</v>
      </c>
      <c r="F332" s="70">
        <v>7722.1</v>
      </c>
      <c r="G332" s="71">
        <v>0.65808491418247517</v>
      </c>
    </row>
    <row r="333" spans="1:7" ht="31.5" x14ac:dyDescent="0.25">
      <c r="A333" s="66" t="s">
        <v>275</v>
      </c>
      <c r="B333" s="67" t="s">
        <v>274</v>
      </c>
      <c r="C333" s="68" t="s">
        <v>143</v>
      </c>
      <c r="D333" s="69">
        <v>505</v>
      </c>
      <c r="E333" s="70">
        <v>11734.2</v>
      </c>
      <c r="F333" s="70">
        <v>7722.1</v>
      </c>
      <c r="G333" s="71">
        <v>0.65808491418247517</v>
      </c>
    </row>
    <row r="334" spans="1:7" ht="31.5" x14ac:dyDescent="0.25">
      <c r="A334" s="66" t="s">
        <v>129</v>
      </c>
      <c r="B334" s="67" t="s">
        <v>274</v>
      </c>
      <c r="C334" s="68" t="s">
        <v>130</v>
      </c>
      <c r="D334" s="69">
        <v>0</v>
      </c>
      <c r="E334" s="70">
        <v>16.5</v>
      </c>
      <c r="F334" s="70">
        <v>10</v>
      </c>
      <c r="G334" s="71">
        <v>0.60606060606060608</v>
      </c>
    </row>
    <row r="335" spans="1:7" ht="31.5" x14ac:dyDescent="0.25">
      <c r="A335" s="66" t="s">
        <v>275</v>
      </c>
      <c r="B335" s="67" t="s">
        <v>274</v>
      </c>
      <c r="C335" s="68" t="s">
        <v>130</v>
      </c>
      <c r="D335" s="69">
        <v>505</v>
      </c>
      <c r="E335" s="70">
        <v>16.5</v>
      </c>
      <c r="F335" s="70">
        <v>10</v>
      </c>
      <c r="G335" s="71">
        <v>0.60606060606060608</v>
      </c>
    </row>
    <row r="336" spans="1:7" x14ac:dyDescent="0.25">
      <c r="A336" s="66" t="s">
        <v>139</v>
      </c>
      <c r="B336" s="67" t="s">
        <v>274</v>
      </c>
      <c r="C336" s="68" t="s">
        <v>140</v>
      </c>
      <c r="D336" s="69">
        <v>0</v>
      </c>
      <c r="E336" s="70">
        <v>0.8</v>
      </c>
      <c r="F336" s="70">
        <v>0.3</v>
      </c>
      <c r="G336" s="71">
        <v>0.37499999999999994</v>
      </c>
    </row>
    <row r="337" spans="1:7" ht="31.5" x14ac:dyDescent="0.25">
      <c r="A337" s="66" t="s">
        <v>275</v>
      </c>
      <c r="B337" s="67" t="s">
        <v>274</v>
      </c>
      <c r="C337" s="68" t="s">
        <v>140</v>
      </c>
      <c r="D337" s="69">
        <v>505</v>
      </c>
      <c r="E337" s="70">
        <v>0.8</v>
      </c>
      <c r="F337" s="70">
        <v>0.3</v>
      </c>
      <c r="G337" s="71">
        <v>0.37499999999999994</v>
      </c>
    </row>
    <row r="338" spans="1:7" ht="31.5" x14ac:dyDescent="0.25">
      <c r="A338" s="66" t="s">
        <v>276</v>
      </c>
      <c r="B338" s="67" t="s">
        <v>277</v>
      </c>
      <c r="C338" s="68" t="s">
        <v>122</v>
      </c>
      <c r="D338" s="69">
        <v>0</v>
      </c>
      <c r="E338" s="70">
        <v>5666.1</v>
      </c>
      <c r="F338" s="70">
        <v>4006.1</v>
      </c>
      <c r="G338" s="71">
        <v>0.70702952648205986</v>
      </c>
    </row>
    <row r="339" spans="1:7" x14ac:dyDescent="0.25">
      <c r="A339" s="66" t="s">
        <v>137</v>
      </c>
      <c r="B339" s="67" t="s">
        <v>278</v>
      </c>
      <c r="C339" s="68" t="s">
        <v>122</v>
      </c>
      <c r="D339" s="69">
        <v>0</v>
      </c>
      <c r="E339" s="70">
        <v>5666.1</v>
      </c>
      <c r="F339" s="70">
        <v>4006.1</v>
      </c>
      <c r="G339" s="71">
        <v>0.70702952648205986</v>
      </c>
    </row>
    <row r="340" spans="1:7" ht="78.75" x14ac:dyDescent="0.25">
      <c r="A340" s="66" t="s">
        <v>142</v>
      </c>
      <c r="B340" s="67" t="s">
        <v>278</v>
      </c>
      <c r="C340" s="68" t="s">
        <v>143</v>
      </c>
      <c r="D340" s="69">
        <v>0</v>
      </c>
      <c r="E340" s="70">
        <v>5514</v>
      </c>
      <c r="F340" s="70">
        <v>4006.1</v>
      </c>
      <c r="G340" s="71">
        <v>0.72653246282190787</v>
      </c>
    </row>
    <row r="341" spans="1:7" x14ac:dyDescent="0.25">
      <c r="A341" s="66" t="s">
        <v>250</v>
      </c>
      <c r="B341" s="67" t="s">
        <v>278</v>
      </c>
      <c r="C341" s="68" t="s">
        <v>143</v>
      </c>
      <c r="D341" s="69">
        <v>113</v>
      </c>
      <c r="E341" s="70">
        <v>5514</v>
      </c>
      <c r="F341" s="70">
        <v>4006.1</v>
      </c>
      <c r="G341" s="71">
        <v>0.72653246282190787</v>
      </c>
    </row>
    <row r="342" spans="1:7" ht="31.5" x14ac:dyDescent="0.25">
      <c r="A342" s="66" t="s">
        <v>129</v>
      </c>
      <c r="B342" s="67" t="s">
        <v>278</v>
      </c>
      <c r="C342" s="68" t="s">
        <v>130</v>
      </c>
      <c r="D342" s="69">
        <v>0</v>
      </c>
      <c r="E342" s="70">
        <v>152.1</v>
      </c>
      <c r="F342" s="70">
        <v>0</v>
      </c>
      <c r="G342" s="71">
        <v>0</v>
      </c>
    </row>
    <row r="343" spans="1:7" x14ac:dyDescent="0.25">
      <c r="A343" s="66" t="s">
        <v>250</v>
      </c>
      <c r="B343" s="67" t="s">
        <v>278</v>
      </c>
      <c r="C343" s="68" t="s">
        <v>130</v>
      </c>
      <c r="D343" s="69">
        <v>113</v>
      </c>
      <c r="E343" s="70">
        <v>152.1</v>
      </c>
      <c r="F343" s="70">
        <v>0</v>
      </c>
      <c r="G343" s="71">
        <v>0</v>
      </c>
    </row>
    <row r="344" spans="1:7" ht="50.25" customHeight="1" x14ac:dyDescent="0.25">
      <c r="A344" s="66" t="s">
        <v>631</v>
      </c>
      <c r="B344" s="67" t="s">
        <v>632</v>
      </c>
      <c r="C344" s="68" t="s">
        <v>122</v>
      </c>
      <c r="D344" s="69">
        <v>0</v>
      </c>
      <c r="E344" s="70">
        <v>156.80000000000001</v>
      </c>
      <c r="F344" s="70">
        <v>12.6</v>
      </c>
      <c r="G344" s="71">
        <v>8.0357142857142849E-2</v>
      </c>
    </row>
    <row r="345" spans="1:7" ht="47.25" x14ac:dyDescent="0.25">
      <c r="A345" s="66" t="s">
        <v>702</v>
      </c>
      <c r="B345" s="67" t="s">
        <v>633</v>
      </c>
      <c r="C345" s="68" t="s">
        <v>122</v>
      </c>
      <c r="D345" s="69">
        <v>0</v>
      </c>
      <c r="E345" s="70">
        <v>156.80000000000001</v>
      </c>
      <c r="F345" s="70">
        <v>12.6</v>
      </c>
      <c r="G345" s="71">
        <v>8.0357142857142849E-2</v>
      </c>
    </row>
    <row r="346" spans="1:7" ht="31.5" x14ac:dyDescent="0.25">
      <c r="A346" s="66" t="s">
        <v>129</v>
      </c>
      <c r="B346" s="67" t="s">
        <v>633</v>
      </c>
      <c r="C346" s="68" t="s">
        <v>130</v>
      </c>
      <c r="D346" s="69">
        <v>0</v>
      </c>
      <c r="E346" s="70">
        <v>156.80000000000001</v>
      </c>
      <c r="F346" s="70">
        <v>12.6</v>
      </c>
      <c r="G346" s="71">
        <v>8.0357142857142849E-2</v>
      </c>
    </row>
    <row r="347" spans="1:7" x14ac:dyDescent="0.25">
      <c r="A347" s="66" t="s">
        <v>701</v>
      </c>
      <c r="B347" s="67" t="s">
        <v>633</v>
      </c>
      <c r="C347" s="68" t="s">
        <v>130</v>
      </c>
      <c r="D347" s="69">
        <v>502</v>
      </c>
      <c r="E347" s="70">
        <v>156.80000000000001</v>
      </c>
      <c r="F347" s="70">
        <v>12.6</v>
      </c>
      <c r="G347" s="71">
        <v>8.0357142857142849E-2</v>
      </c>
    </row>
    <row r="348" spans="1:7" ht="47.25" x14ac:dyDescent="0.25">
      <c r="A348" s="66" t="s">
        <v>703</v>
      </c>
      <c r="B348" s="67" t="s">
        <v>704</v>
      </c>
      <c r="C348" s="68" t="s">
        <v>122</v>
      </c>
      <c r="D348" s="69">
        <v>0</v>
      </c>
      <c r="E348" s="70">
        <v>13431.6</v>
      </c>
      <c r="F348" s="70">
        <v>5146.2</v>
      </c>
      <c r="G348" s="71">
        <v>0.38314124899490754</v>
      </c>
    </row>
    <row r="349" spans="1:7" ht="47.25" x14ac:dyDescent="0.25">
      <c r="A349" s="66" t="s">
        <v>705</v>
      </c>
      <c r="B349" s="67" t="s">
        <v>706</v>
      </c>
      <c r="C349" s="68" t="s">
        <v>122</v>
      </c>
      <c r="D349" s="69">
        <v>0</v>
      </c>
      <c r="E349" s="70">
        <v>222</v>
      </c>
      <c r="F349" s="70">
        <v>95.8</v>
      </c>
      <c r="G349" s="71">
        <v>0.43153153153153151</v>
      </c>
    </row>
    <row r="350" spans="1:7" ht="31.5" x14ac:dyDescent="0.25">
      <c r="A350" s="66" t="s">
        <v>707</v>
      </c>
      <c r="B350" s="67" t="s">
        <v>708</v>
      </c>
      <c r="C350" s="68" t="s">
        <v>122</v>
      </c>
      <c r="D350" s="69">
        <v>0</v>
      </c>
      <c r="E350" s="70">
        <v>222</v>
      </c>
      <c r="F350" s="70">
        <v>95.8</v>
      </c>
      <c r="G350" s="71">
        <v>0.43153153153153151</v>
      </c>
    </row>
    <row r="351" spans="1:7" ht="31.5" x14ac:dyDescent="0.25">
      <c r="A351" s="66" t="s">
        <v>129</v>
      </c>
      <c r="B351" s="67" t="s">
        <v>708</v>
      </c>
      <c r="C351" s="68" t="s">
        <v>130</v>
      </c>
      <c r="D351" s="69">
        <v>0</v>
      </c>
      <c r="E351" s="70">
        <v>222</v>
      </c>
      <c r="F351" s="70">
        <v>95.8</v>
      </c>
      <c r="G351" s="71">
        <v>0.43153153153153151</v>
      </c>
    </row>
    <row r="352" spans="1:7" x14ac:dyDescent="0.25">
      <c r="A352" s="66" t="s">
        <v>701</v>
      </c>
      <c r="B352" s="67" t="s">
        <v>708</v>
      </c>
      <c r="C352" s="68" t="s">
        <v>130</v>
      </c>
      <c r="D352" s="69">
        <v>502</v>
      </c>
      <c r="E352" s="70">
        <v>222</v>
      </c>
      <c r="F352" s="70">
        <v>95.8</v>
      </c>
      <c r="G352" s="71">
        <v>0.43153153153153151</v>
      </c>
    </row>
    <row r="353" spans="1:7" ht="47.25" x14ac:dyDescent="0.25">
      <c r="A353" s="66" t="s">
        <v>709</v>
      </c>
      <c r="B353" s="67" t="s">
        <v>710</v>
      </c>
      <c r="C353" s="68" t="s">
        <v>122</v>
      </c>
      <c r="D353" s="69">
        <v>0</v>
      </c>
      <c r="E353" s="70">
        <v>10063</v>
      </c>
      <c r="F353" s="70">
        <v>2900.2</v>
      </c>
      <c r="G353" s="71">
        <v>0.28820431282917619</v>
      </c>
    </row>
    <row r="354" spans="1:7" ht="31.5" x14ac:dyDescent="0.25">
      <c r="A354" s="66" t="s">
        <v>711</v>
      </c>
      <c r="B354" s="67" t="s">
        <v>712</v>
      </c>
      <c r="C354" s="68" t="s">
        <v>122</v>
      </c>
      <c r="D354" s="69">
        <v>0</v>
      </c>
      <c r="E354" s="70">
        <v>10063</v>
      </c>
      <c r="F354" s="70">
        <v>2900.2</v>
      </c>
      <c r="G354" s="71">
        <v>0.28820431282917619</v>
      </c>
    </row>
    <row r="355" spans="1:7" ht="31.5" x14ac:dyDescent="0.25">
      <c r="A355" s="66" t="s">
        <v>129</v>
      </c>
      <c r="B355" s="67" t="s">
        <v>712</v>
      </c>
      <c r="C355" s="68" t="s">
        <v>130</v>
      </c>
      <c r="D355" s="69">
        <v>0</v>
      </c>
      <c r="E355" s="70">
        <v>10063</v>
      </c>
      <c r="F355" s="70">
        <v>2900.2</v>
      </c>
      <c r="G355" s="71">
        <v>0.28820431282917619</v>
      </c>
    </row>
    <row r="356" spans="1:7" x14ac:dyDescent="0.25">
      <c r="A356" s="66" t="s">
        <v>701</v>
      </c>
      <c r="B356" s="67" t="s">
        <v>712</v>
      </c>
      <c r="C356" s="68" t="s">
        <v>130</v>
      </c>
      <c r="D356" s="69">
        <v>502</v>
      </c>
      <c r="E356" s="70">
        <v>10063</v>
      </c>
      <c r="F356" s="70">
        <v>2900.2</v>
      </c>
      <c r="G356" s="71">
        <v>0.28820431282917619</v>
      </c>
    </row>
    <row r="357" spans="1:7" ht="47.25" x14ac:dyDescent="0.25">
      <c r="A357" s="66" t="s">
        <v>713</v>
      </c>
      <c r="B357" s="67" t="s">
        <v>714</v>
      </c>
      <c r="C357" s="68" t="s">
        <v>122</v>
      </c>
      <c r="D357" s="69">
        <v>0</v>
      </c>
      <c r="E357" s="70">
        <v>3146.6</v>
      </c>
      <c r="F357" s="70">
        <v>2150.1999999999998</v>
      </c>
      <c r="G357" s="71">
        <v>0.68334074874467676</v>
      </c>
    </row>
    <row r="358" spans="1:7" ht="47.25" x14ac:dyDescent="0.25">
      <c r="A358" s="66" t="s">
        <v>715</v>
      </c>
      <c r="B358" s="67" t="s">
        <v>716</v>
      </c>
      <c r="C358" s="68" t="s">
        <v>122</v>
      </c>
      <c r="D358" s="69">
        <v>0</v>
      </c>
      <c r="E358" s="70">
        <v>300</v>
      </c>
      <c r="F358" s="70">
        <v>0</v>
      </c>
      <c r="G358" s="71">
        <v>0</v>
      </c>
    </row>
    <row r="359" spans="1:7" ht="31.5" x14ac:dyDescent="0.25">
      <c r="A359" s="66" t="s">
        <v>129</v>
      </c>
      <c r="B359" s="67" t="s">
        <v>716</v>
      </c>
      <c r="C359" s="68" t="s">
        <v>130</v>
      </c>
      <c r="D359" s="69">
        <v>0</v>
      </c>
      <c r="E359" s="70">
        <v>300</v>
      </c>
      <c r="F359" s="70">
        <v>0</v>
      </c>
      <c r="G359" s="71">
        <v>0</v>
      </c>
    </row>
    <row r="360" spans="1:7" x14ac:dyDescent="0.25">
      <c r="A360" s="66" t="s">
        <v>701</v>
      </c>
      <c r="B360" s="67" t="s">
        <v>716</v>
      </c>
      <c r="C360" s="68" t="s">
        <v>130</v>
      </c>
      <c r="D360" s="69">
        <v>502</v>
      </c>
      <c r="E360" s="70">
        <v>300</v>
      </c>
      <c r="F360" s="70">
        <v>0</v>
      </c>
      <c r="G360" s="71">
        <v>0</v>
      </c>
    </row>
    <row r="361" spans="1:7" ht="78.75" x14ac:dyDescent="0.25">
      <c r="A361" s="66" t="s">
        <v>717</v>
      </c>
      <c r="B361" s="67" t="s">
        <v>718</v>
      </c>
      <c r="C361" s="68" t="s">
        <v>122</v>
      </c>
      <c r="D361" s="69">
        <v>0</v>
      </c>
      <c r="E361" s="70">
        <v>2846.6</v>
      </c>
      <c r="F361" s="70">
        <v>2150.1999999999998</v>
      </c>
      <c r="G361" s="71">
        <v>0.75535726832010108</v>
      </c>
    </row>
    <row r="362" spans="1:7" x14ac:dyDescent="0.25">
      <c r="A362" s="66" t="s">
        <v>297</v>
      </c>
      <c r="B362" s="67" t="s">
        <v>718</v>
      </c>
      <c r="C362" s="68" t="s">
        <v>298</v>
      </c>
      <c r="D362" s="69">
        <v>0</v>
      </c>
      <c r="E362" s="70">
        <v>2846.6</v>
      </c>
      <c r="F362" s="70">
        <v>2150.1999999999998</v>
      </c>
      <c r="G362" s="71">
        <v>0.75535726832010108</v>
      </c>
    </row>
    <row r="363" spans="1:7" x14ac:dyDescent="0.25">
      <c r="A363" s="66" t="s">
        <v>701</v>
      </c>
      <c r="B363" s="67" t="s">
        <v>718</v>
      </c>
      <c r="C363" s="68" t="s">
        <v>298</v>
      </c>
      <c r="D363" s="69">
        <v>502</v>
      </c>
      <c r="E363" s="70">
        <v>2846.6</v>
      </c>
      <c r="F363" s="70">
        <v>2150.1999999999998</v>
      </c>
      <c r="G363" s="71">
        <v>0.75535726832010108</v>
      </c>
    </row>
    <row r="364" spans="1:7" ht="47.25" x14ac:dyDescent="0.25">
      <c r="A364" s="60" t="s">
        <v>280</v>
      </c>
      <c r="B364" s="61" t="s">
        <v>281</v>
      </c>
      <c r="C364" s="62" t="s">
        <v>122</v>
      </c>
      <c r="D364" s="63">
        <v>0</v>
      </c>
      <c r="E364" s="64">
        <v>288410.7</v>
      </c>
      <c r="F364" s="64">
        <v>206606.9</v>
      </c>
      <c r="G364" s="65">
        <v>0.71636350523749637</v>
      </c>
    </row>
    <row r="365" spans="1:7" ht="63" x14ac:dyDescent="0.25">
      <c r="A365" s="66" t="s">
        <v>282</v>
      </c>
      <c r="B365" s="67" t="s">
        <v>283</v>
      </c>
      <c r="C365" s="68" t="s">
        <v>122</v>
      </c>
      <c r="D365" s="69">
        <v>0</v>
      </c>
      <c r="E365" s="70">
        <v>70192.800000000003</v>
      </c>
      <c r="F365" s="70">
        <v>51896.3</v>
      </c>
      <c r="G365" s="71">
        <v>0.73933936244173193</v>
      </c>
    </row>
    <row r="366" spans="1:7" ht="78.75" x14ac:dyDescent="0.25">
      <c r="A366" s="66" t="s">
        <v>284</v>
      </c>
      <c r="B366" s="67" t="s">
        <v>285</v>
      </c>
      <c r="C366" s="68" t="s">
        <v>122</v>
      </c>
      <c r="D366" s="69">
        <v>0</v>
      </c>
      <c r="E366" s="70">
        <v>70074</v>
      </c>
      <c r="F366" s="70">
        <v>51896.3</v>
      </c>
      <c r="G366" s="71">
        <v>0.74059280189513943</v>
      </c>
    </row>
    <row r="367" spans="1:7" ht="17.25" customHeight="1" x14ac:dyDescent="0.25">
      <c r="A367" s="66" t="s">
        <v>237</v>
      </c>
      <c r="B367" s="67" t="s">
        <v>286</v>
      </c>
      <c r="C367" s="68" t="s">
        <v>122</v>
      </c>
      <c r="D367" s="69">
        <v>0</v>
      </c>
      <c r="E367" s="70">
        <v>21024</v>
      </c>
      <c r="F367" s="70">
        <v>15457.4</v>
      </c>
      <c r="G367" s="71">
        <v>0.73522640791476401</v>
      </c>
    </row>
    <row r="368" spans="1:7" ht="78.75" x14ac:dyDescent="0.25">
      <c r="A368" s="66" t="s">
        <v>142</v>
      </c>
      <c r="B368" s="67" t="s">
        <v>286</v>
      </c>
      <c r="C368" s="68" t="s">
        <v>143</v>
      </c>
      <c r="D368" s="69">
        <v>0</v>
      </c>
      <c r="E368" s="70">
        <v>18382.5</v>
      </c>
      <c r="F368" s="70">
        <v>13707.2</v>
      </c>
      <c r="G368" s="71">
        <v>0.74566571467428266</v>
      </c>
    </row>
    <row r="369" spans="1:7" ht="47.25" x14ac:dyDescent="0.25">
      <c r="A369" s="66" t="s">
        <v>287</v>
      </c>
      <c r="B369" s="67" t="s">
        <v>286</v>
      </c>
      <c r="C369" s="68" t="s">
        <v>143</v>
      </c>
      <c r="D369" s="69">
        <v>106</v>
      </c>
      <c r="E369" s="70">
        <v>18382.5</v>
      </c>
      <c r="F369" s="70">
        <v>13707.2</v>
      </c>
      <c r="G369" s="71">
        <v>0.74566571467428266</v>
      </c>
    </row>
    <row r="370" spans="1:7" ht="31.5" x14ac:dyDescent="0.25">
      <c r="A370" s="66" t="s">
        <v>129</v>
      </c>
      <c r="B370" s="67" t="s">
        <v>286</v>
      </c>
      <c r="C370" s="68" t="s">
        <v>130</v>
      </c>
      <c r="D370" s="69">
        <v>0</v>
      </c>
      <c r="E370" s="70">
        <v>2641</v>
      </c>
      <c r="F370" s="70">
        <v>1750.2</v>
      </c>
      <c r="G370" s="71">
        <v>0.6627035213934116</v>
      </c>
    </row>
    <row r="371" spans="1:7" ht="47.25" x14ac:dyDescent="0.25">
      <c r="A371" s="66" t="s">
        <v>287</v>
      </c>
      <c r="B371" s="67" t="s">
        <v>286</v>
      </c>
      <c r="C371" s="68" t="s">
        <v>130</v>
      </c>
      <c r="D371" s="69">
        <v>106</v>
      </c>
      <c r="E371" s="70">
        <v>2641</v>
      </c>
      <c r="F371" s="70">
        <v>1750.2</v>
      </c>
      <c r="G371" s="71">
        <v>0.6627035213934116</v>
      </c>
    </row>
    <row r="372" spans="1:7" x14ac:dyDescent="0.25">
      <c r="A372" s="66" t="s">
        <v>139</v>
      </c>
      <c r="B372" s="67" t="s">
        <v>286</v>
      </c>
      <c r="C372" s="68" t="s">
        <v>140</v>
      </c>
      <c r="D372" s="69">
        <v>0</v>
      </c>
      <c r="E372" s="70">
        <v>0.5</v>
      </c>
      <c r="F372" s="70">
        <v>0</v>
      </c>
      <c r="G372" s="71">
        <v>0</v>
      </c>
    </row>
    <row r="373" spans="1:7" ht="47.25" x14ac:dyDescent="0.25">
      <c r="A373" s="66" t="s">
        <v>287</v>
      </c>
      <c r="B373" s="67" t="s">
        <v>286</v>
      </c>
      <c r="C373" s="68" t="s">
        <v>140</v>
      </c>
      <c r="D373" s="69">
        <v>106</v>
      </c>
      <c r="E373" s="70">
        <v>0.5</v>
      </c>
      <c r="F373" s="70">
        <v>0</v>
      </c>
      <c r="G373" s="71">
        <v>0</v>
      </c>
    </row>
    <row r="374" spans="1:7" x14ac:dyDescent="0.25">
      <c r="A374" s="66" t="s">
        <v>137</v>
      </c>
      <c r="B374" s="67" t="s">
        <v>288</v>
      </c>
      <c r="C374" s="68" t="s">
        <v>122</v>
      </c>
      <c r="D374" s="69">
        <v>0</v>
      </c>
      <c r="E374" s="70">
        <v>48971.8</v>
      </c>
      <c r="F374" s="70">
        <v>36438.9</v>
      </c>
      <c r="G374" s="71">
        <v>0.74407924560665528</v>
      </c>
    </row>
    <row r="375" spans="1:7" ht="78.75" x14ac:dyDescent="0.25">
      <c r="A375" s="66" t="s">
        <v>142</v>
      </c>
      <c r="B375" s="67" t="s">
        <v>288</v>
      </c>
      <c r="C375" s="68" t="s">
        <v>143</v>
      </c>
      <c r="D375" s="69">
        <v>0</v>
      </c>
      <c r="E375" s="70">
        <v>46617.9</v>
      </c>
      <c r="F375" s="70">
        <v>35051.5</v>
      </c>
      <c r="G375" s="71">
        <v>0.75188929574262242</v>
      </c>
    </row>
    <row r="376" spans="1:7" x14ac:dyDescent="0.25">
      <c r="A376" s="66" t="s">
        <v>250</v>
      </c>
      <c r="B376" s="67" t="s">
        <v>288</v>
      </c>
      <c r="C376" s="68" t="s">
        <v>143</v>
      </c>
      <c r="D376" s="69">
        <v>113</v>
      </c>
      <c r="E376" s="70">
        <v>46617.9</v>
      </c>
      <c r="F376" s="70">
        <v>35051.5</v>
      </c>
      <c r="G376" s="71">
        <v>0.75188929574262242</v>
      </c>
    </row>
    <row r="377" spans="1:7" ht="31.5" x14ac:dyDescent="0.25">
      <c r="A377" s="66" t="s">
        <v>129</v>
      </c>
      <c r="B377" s="67" t="s">
        <v>288</v>
      </c>
      <c r="C377" s="68" t="s">
        <v>130</v>
      </c>
      <c r="D377" s="69">
        <v>0</v>
      </c>
      <c r="E377" s="70">
        <v>2353</v>
      </c>
      <c r="F377" s="70">
        <v>1386.4</v>
      </c>
      <c r="G377" s="71">
        <v>0.58920526986825328</v>
      </c>
    </row>
    <row r="378" spans="1:7" x14ac:dyDescent="0.25">
      <c r="A378" s="66" t="s">
        <v>250</v>
      </c>
      <c r="B378" s="67" t="s">
        <v>288</v>
      </c>
      <c r="C378" s="68" t="s">
        <v>130</v>
      </c>
      <c r="D378" s="69">
        <v>113</v>
      </c>
      <c r="E378" s="70">
        <v>2353</v>
      </c>
      <c r="F378" s="70">
        <v>1386.4</v>
      </c>
      <c r="G378" s="71">
        <v>0.58920526986825328</v>
      </c>
    </row>
    <row r="379" spans="1:7" x14ac:dyDescent="0.25">
      <c r="A379" s="66" t="s">
        <v>139</v>
      </c>
      <c r="B379" s="67" t="s">
        <v>288</v>
      </c>
      <c r="C379" s="68" t="s">
        <v>140</v>
      </c>
      <c r="D379" s="69">
        <v>0</v>
      </c>
      <c r="E379" s="70">
        <v>0.9</v>
      </c>
      <c r="F379" s="70">
        <v>0.9</v>
      </c>
      <c r="G379" s="71">
        <v>1</v>
      </c>
    </row>
    <row r="380" spans="1:7" x14ac:dyDescent="0.25">
      <c r="A380" s="66" t="s">
        <v>250</v>
      </c>
      <c r="B380" s="67" t="s">
        <v>288</v>
      </c>
      <c r="C380" s="68" t="s">
        <v>140</v>
      </c>
      <c r="D380" s="69">
        <v>113</v>
      </c>
      <c r="E380" s="70">
        <v>0.9</v>
      </c>
      <c r="F380" s="70">
        <v>0.9</v>
      </c>
      <c r="G380" s="71">
        <v>1</v>
      </c>
    </row>
    <row r="381" spans="1:7" ht="79.5" customHeight="1" x14ac:dyDescent="0.25">
      <c r="A381" s="66" t="s">
        <v>289</v>
      </c>
      <c r="B381" s="67" t="s">
        <v>290</v>
      </c>
      <c r="C381" s="68" t="s">
        <v>122</v>
      </c>
      <c r="D381" s="69">
        <v>0</v>
      </c>
      <c r="E381" s="70">
        <v>78.2</v>
      </c>
      <c r="F381" s="70">
        <v>0</v>
      </c>
      <c r="G381" s="71">
        <v>0</v>
      </c>
    </row>
    <row r="382" spans="1:7" ht="78.75" x14ac:dyDescent="0.25">
      <c r="A382" s="66" t="s">
        <v>142</v>
      </c>
      <c r="B382" s="67" t="s">
        <v>290</v>
      </c>
      <c r="C382" s="68" t="s">
        <v>143</v>
      </c>
      <c r="D382" s="69">
        <v>0</v>
      </c>
      <c r="E382" s="70">
        <v>78.2</v>
      </c>
      <c r="F382" s="70">
        <v>0</v>
      </c>
      <c r="G382" s="71">
        <v>0</v>
      </c>
    </row>
    <row r="383" spans="1:7" ht="47.25" x14ac:dyDescent="0.25">
      <c r="A383" s="66" t="s">
        <v>287</v>
      </c>
      <c r="B383" s="67" t="s">
        <v>290</v>
      </c>
      <c r="C383" s="68" t="s">
        <v>143</v>
      </c>
      <c r="D383" s="69">
        <v>106</v>
      </c>
      <c r="E383" s="70">
        <v>78.2</v>
      </c>
      <c r="F383" s="70">
        <v>0</v>
      </c>
      <c r="G383" s="71">
        <v>0</v>
      </c>
    </row>
    <row r="384" spans="1:7" ht="31.5" x14ac:dyDescent="0.25">
      <c r="A384" s="66" t="s">
        <v>634</v>
      </c>
      <c r="B384" s="67" t="s">
        <v>635</v>
      </c>
      <c r="C384" s="68" t="s">
        <v>122</v>
      </c>
      <c r="D384" s="69">
        <v>0</v>
      </c>
      <c r="E384" s="70">
        <v>118.8</v>
      </c>
      <c r="F384" s="70">
        <v>0</v>
      </c>
      <c r="G384" s="71">
        <v>0</v>
      </c>
    </row>
    <row r="385" spans="1:7" x14ac:dyDescent="0.25">
      <c r="A385" s="66" t="s">
        <v>636</v>
      </c>
      <c r="B385" s="67" t="s">
        <v>637</v>
      </c>
      <c r="C385" s="68" t="s">
        <v>122</v>
      </c>
      <c r="D385" s="69">
        <v>0</v>
      </c>
      <c r="E385" s="70">
        <v>118.8</v>
      </c>
      <c r="F385" s="70">
        <v>0</v>
      </c>
      <c r="G385" s="71">
        <v>0</v>
      </c>
    </row>
    <row r="386" spans="1:7" ht="16.5" customHeight="1" x14ac:dyDescent="0.25">
      <c r="A386" s="66" t="s">
        <v>638</v>
      </c>
      <c r="B386" s="67" t="s">
        <v>637</v>
      </c>
      <c r="C386" s="68" t="s">
        <v>639</v>
      </c>
      <c r="D386" s="69">
        <v>0</v>
      </c>
      <c r="E386" s="70">
        <v>118.8</v>
      </c>
      <c r="F386" s="70">
        <v>0</v>
      </c>
      <c r="G386" s="71">
        <v>0</v>
      </c>
    </row>
    <row r="387" spans="1:7" ht="31.5" x14ac:dyDescent="0.25">
      <c r="A387" s="66" t="s">
        <v>640</v>
      </c>
      <c r="B387" s="67" t="s">
        <v>637</v>
      </c>
      <c r="C387" s="68" t="s">
        <v>639</v>
      </c>
      <c r="D387" s="69">
        <v>1301</v>
      </c>
      <c r="E387" s="70">
        <v>118.8</v>
      </c>
      <c r="F387" s="70">
        <v>0</v>
      </c>
      <c r="G387" s="71">
        <v>0</v>
      </c>
    </row>
    <row r="388" spans="1:7" ht="63" x14ac:dyDescent="0.25">
      <c r="A388" s="66" t="s">
        <v>291</v>
      </c>
      <c r="B388" s="67" t="s">
        <v>292</v>
      </c>
      <c r="C388" s="68" t="s">
        <v>122</v>
      </c>
      <c r="D388" s="69">
        <v>0</v>
      </c>
      <c r="E388" s="70">
        <v>218217.9</v>
      </c>
      <c r="F388" s="70">
        <v>154710.5</v>
      </c>
      <c r="G388" s="71">
        <v>0.7089725453319824</v>
      </c>
    </row>
    <row r="389" spans="1:7" ht="34.5" customHeight="1" x14ac:dyDescent="0.25">
      <c r="A389" s="66" t="s">
        <v>293</v>
      </c>
      <c r="B389" s="67" t="s">
        <v>294</v>
      </c>
      <c r="C389" s="68" t="s">
        <v>122</v>
      </c>
      <c r="D389" s="69">
        <v>0</v>
      </c>
      <c r="E389" s="70">
        <v>218217.9</v>
      </c>
      <c r="F389" s="70">
        <v>154710.5</v>
      </c>
      <c r="G389" s="71">
        <v>0.7089725453319824</v>
      </c>
    </row>
    <row r="390" spans="1:7" ht="31.5" x14ac:dyDescent="0.25">
      <c r="A390" s="66" t="s">
        <v>295</v>
      </c>
      <c r="B390" s="67" t="s">
        <v>296</v>
      </c>
      <c r="C390" s="68" t="s">
        <v>122</v>
      </c>
      <c r="D390" s="69">
        <v>0</v>
      </c>
      <c r="E390" s="70">
        <v>20373.900000000001</v>
      </c>
      <c r="F390" s="70">
        <v>16157.3</v>
      </c>
      <c r="G390" s="71">
        <v>0.79303913340106691</v>
      </c>
    </row>
    <row r="391" spans="1:7" x14ac:dyDescent="0.25">
      <c r="A391" s="66" t="s">
        <v>297</v>
      </c>
      <c r="B391" s="67" t="s">
        <v>296</v>
      </c>
      <c r="C391" s="68" t="s">
        <v>298</v>
      </c>
      <c r="D391" s="69">
        <v>0</v>
      </c>
      <c r="E391" s="70">
        <v>20373.900000000001</v>
      </c>
      <c r="F391" s="70">
        <v>16157.3</v>
      </c>
      <c r="G391" s="71">
        <v>0.79303913340106691</v>
      </c>
    </row>
    <row r="392" spans="1:7" ht="47.25" x14ac:dyDescent="0.25">
      <c r="A392" s="66" t="s">
        <v>299</v>
      </c>
      <c r="B392" s="67" t="s">
        <v>296</v>
      </c>
      <c r="C392" s="68" t="s">
        <v>298</v>
      </c>
      <c r="D392" s="69">
        <v>1401</v>
      </c>
      <c r="E392" s="70">
        <v>20373.900000000001</v>
      </c>
      <c r="F392" s="70">
        <v>16157.3</v>
      </c>
      <c r="G392" s="71">
        <v>0.79303913340106691</v>
      </c>
    </row>
    <row r="393" spans="1:7" ht="47.25" x14ac:dyDescent="0.25">
      <c r="A393" s="66" t="s">
        <v>300</v>
      </c>
      <c r="B393" s="67" t="s">
        <v>301</v>
      </c>
      <c r="C393" s="68" t="s">
        <v>122</v>
      </c>
      <c r="D393" s="69">
        <v>0</v>
      </c>
      <c r="E393" s="70">
        <v>17000</v>
      </c>
      <c r="F393" s="70">
        <v>12917.2</v>
      </c>
      <c r="G393" s="71">
        <v>0.75983529411764705</v>
      </c>
    </row>
    <row r="394" spans="1:7" x14ac:dyDescent="0.25">
      <c r="A394" s="66" t="s">
        <v>297</v>
      </c>
      <c r="B394" s="67" t="s">
        <v>301</v>
      </c>
      <c r="C394" s="68" t="s">
        <v>298</v>
      </c>
      <c r="D394" s="69">
        <v>0</v>
      </c>
      <c r="E394" s="70">
        <v>17000</v>
      </c>
      <c r="F394" s="70">
        <v>12917.2</v>
      </c>
      <c r="G394" s="71">
        <v>0.75983529411764705</v>
      </c>
    </row>
    <row r="395" spans="1:7" x14ac:dyDescent="0.25">
      <c r="A395" s="66" t="s">
        <v>302</v>
      </c>
      <c r="B395" s="67" t="s">
        <v>301</v>
      </c>
      <c r="C395" s="68" t="s">
        <v>298</v>
      </c>
      <c r="D395" s="69">
        <v>1403</v>
      </c>
      <c r="E395" s="70">
        <v>17000</v>
      </c>
      <c r="F395" s="70">
        <v>12917.2</v>
      </c>
      <c r="G395" s="71">
        <v>0.75983529411764705</v>
      </c>
    </row>
    <row r="396" spans="1:7" ht="78.75" customHeight="1" x14ac:dyDescent="0.25">
      <c r="A396" s="66" t="s">
        <v>289</v>
      </c>
      <c r="B396" s="67" t="s">
        <v>303</v>
      </c>
      <c r="C396" s="68" t="s">
        <v>122</v>
      </c>
      <c r="D396" s="69">
        <v>0</v>
      </c>
      <c r="E396" s="70">
        <v>180844</v>
      </c>
      <c r="F396" s="70">
        <v>125636</v>
      </c>
      <c r="G396" s="71">
        <v>0.69472031142863466</v>
      </c>
    </row>
    <row r="397" spans="1:7" x14ac:dyDescent="0.25">
      <c r="A397" s="66" t="s">
        <v>297</v>
      </c>
      <c r="B397" s="67" t="s">
        <v>303</v>
      </c>
      <c r="C397" s="68" t="s">
        <v>298</v>
      </c>
      <c r="D397" s="69">
        <v>0</v>
      </c>
      <c r="E397" s="70">
        <v>180844</v>
      </c>
      <c r="F397" s="70">
        <v>125636</v>
      </c>
      <c r="G397" s="71">
        <v>0.69472031142863466</v>
      </c>
    </row>
    <row r="398" spans="1:7" ht="47.25" x14ac:dyDescent="0.25">
      <c r="A398" s="66" t="s">
        <v>299</v>
      </c>
      <c r="B398" s="67" t="s">
        <v>303</v>
      </c>
      <c r="C398" s="68" t="s">
        <v>298</v>
      </c>
      <c r="D398" s="69">
        <v>1401</v>
      </c>
      <c r="E398" s="70">
        <v>180844</v>
      </c>
      <c r="F398" s="70">
        <v>125636</v>
      </c>
      <c r="G398" s="71">
        <v>0.69472031142863466</v>
      </c>
    </row>
    <row r="399" spans="1:7" ht="47.25" x14ac:dyDescent="0.25">
      <c r="A399" s="60" t="s">
        <v>304</v>
      </c>
      <c r="B399" s="61" t="s">
        <v>305</v>
      </c>
      <c r="C399" s="62" t="s">
        <v>122</v>
      </c>
      <c r="D399" s="63">
        <v>0</v>
      </c>
      <c r="E399" s="64">
        <v>78464.3</v>
      </c>
      <c r="F399" s="64">
        <v>54840.1</v>
      </c>
      <c r="G399" s="65">
        <v>0.69891785181286259</v>
      </c>
    </row>
    <row r="400" spans="1:7" ht="49.5" customHeight="1" x14ac:dyDescent="0.25">
      <c r="A400" s="66" t="s">
        <v>306</v>
      </c>
      <c r="B400" s="67" t="s">
        <v>307</v>
      </c>
      <c r="C400" s="68" t="s">
        <v>122</v>
      </c>
      <c r="D400" s="69">
        <v>0</v>
      </c>
      <c r="E400" s="70">
        <v>1585.1</v>
      </c>
      <c r="F400" s="70">
        <v>680.2</v>
      </c>
      <c r="G400" s="71">
        <v>0.42912119109204472</v>
      </c>
    </row>
    <row r="401" spans="1:7" ht="47.25" x14ac:dyDescent="0.25">
      <c r="A401" s="66" t="s">
        <v>308</v>
      </c>
      <c r="B401" s="67" t="s">
        <v>309</v>
      </c>
      <c r="C401" s="68" t="s">
        <v>122</v>
      </c>
      <c r="D401" s="69">
        <v>0</v>
      </c>
      <c r="E401" s="70">
        <v>1585.1</v>
      </c>
      <c r="F401" s="70">
        <v>680.2</v>
      </c>
      <c r="G401" s="71">
        <v>0.42912119109204472</v>
      </c>
    </row>
    <row r="402" spans="1:7" ht="31.5" x14ac:dyDescent="0.25">
      <c r="A402" s="66" t="s">
        <v>310</v>
      </c>
      <c r="B402" s="67" t="s">
        <v>311</v>
      </c>
      <c r="C402" s="68" t="s">
        <v>122</v>
      </c>
      <c r="D402" s="69">
        <v>0</v>
      </c>
      <c r="E402" s="70">
        <v>565.20000000000005</v>
      </c>
      <c r="F402" s="70">
        <v>215.6</v>
      </c>
      <c r="G402" s="71">
        <v>0.38145789101203109</v>
      </c>
    </row>
    <row r="403" spans="1:7" ht="31.5" x14ac:dyDescent="0.25">
      <c r="A403" s="66" t="s">
        <v>129</v>
      </c>
      <c r="B403" s="67" t="s">
        <v>311</v>
      </c>
      <c r="C403" s="68" t="s">
        <v>130</v>
      </c>
      <c r="D403" s="69">
        <v>0</v>
      </c>
      <c r="E403" s="70">
        <v>565.20000000000005</v>
      </c>
      <c r="F403" s="70">
        <v>215.6</v>
      </c>
      <c r="G403" s="71">
        <v>0.38145789101203109</v>
      </c>
    </row>
    <row r="404" spans="1:7" x14ac:dyDescent="0.25">
      <c r="A404" s="66" t="s">
        <v>250</v>
      </c>
      <c r="B404" s="67" t="s">
        <v>311</v>
      </c>
      <c r="C404" s="68" t="s">
        <v>130</v>
      </c>
      <c r="D404" s="69">
        <v>113</v>
      </c>
      <c r="E404" s="70">
        <v>565.20000000000005</v>
      </c>
      <c r="F404" s="70">
        <v>215.6</v>
      </c>
      <c r="G404" s="71">
        <v>0.38145789101203109</v>
      </c>
    </row>
    <row r="405" spans="1:7" ht="47.25" x14ac:dyDescent="0.25">
      <c r="A405" s="66" t="s">
        <v>719</v>
      </c>
      <c r="B405" s="67" t="s">
        <v>312</v>
      </c>
      <c r="C405" s="68" t="s">
        <v>122</v>
      </c>
      <c r="D405" s="69">
        <v>0</v>
      </c>
      <c r="E405" s="70">
        <v>414.8</v>
      </c>
      <c r="F405" s="70">
        <v>129.80000000000001</v>
      </c>
      <c r="G405" s="71">
        <v>0.31292189006750243</v>
      </c>
    </row>
    <row r="406" spans="1:7" ht="31.5" x14ac:dyDescent="0.25">
      <c r="A406" s="66" t="s">
        <v>129</v>
      </c>
      <c r="B406" s="67" t="s">
        <v>312</v>
      </c>
      <c r="C406" s="68" t="s">
        <v>130</v>
      </c>
      <c r="D406" s="69">
        <v>0</v>
      </c>
      <c r="E406" s="70">
        <v>414.8</v>
      </c>
      <c r="F406" s="70">
        <v>129.80000000000001</v>
      </c>
      <c r="G406" s="71">
        <v>0.31292189006750243</v>
      </c>
    </row>
    <row r="407" spans="1:7" x14ac:dyDescent="0.25">
      <c r="A407" s="66" t="s">
        <v>279</v>
      </c>
      <c r="B407" s="67" t="s">
        <v>312</v>
      </c>
      <c r="C407" s="68" t="s">
        <v>130</v>
      </c>
      <c r="D407" s="69">
        <v>412</v>
      </c>
      <c r="E407" s="70">
        <v>414.8</v>
      </c>
      <c r="F407" s="70">
        <v>129.80000000000001</v>
      </c>
      <c r="G407" s="71">
        <v>0.31292189006750243</v>
      </c>
    </row>
    <row r="408" spans="1:7" x14ac:dyDescent="0.25">
      <c r="A408" s="66" t="s">
        <v>313</v>
      </c>
      <c r="B408" s="67" t="s">
        <v>314</v>
      </c>
      <c r="C408" s="68" t="s">
        <v>122</v>
      </c>
      <c r="D408" s="69">
        <v>0</v>
      </c>
      <c r="E408" s="70">
        <v>520.20000000000005</v>
      </c>
      <c r="F408" s="70">
        <v>282.5</v>
      </c>
      <c r="G408" s="71">
        <v>0.54306036139946168</v>
      </c>
    </row>
    <row r="409" spans="1:7" ht="31.5" x14ac:dyDescent="0.25">
      <c r="A409" s="66" t="s">
        <v>129</v>
      </c>
      <c r="B409" s="67" t="s">
        <v>314</v>
      </c>
      <c r="C409" s="68" t="s">
        <v>130</v>
      </c>
      <c r="D409" s="69">
        <v>0</v>
      </c>
      <c r="E409" s="70">
        <v>400.2</v>
      </c>
      <c r="F409" s="70">
        <v>225.1</v>
      </c>
      <c r="G409" s="71">
        <v>0.56246876561719139</v>
      </c>
    </row>
    <row r="410" spans="1:7" x14ac:dyDescent="0.25">
      <c r="A410" s="66" t="s">
        <v>250</v>
      </c>
      <c r="B410" s="67" t="s">
        <v>314</v>
      </c>
      <c r="C410" s="68" t="s">
        <v>130</v>
      </c>
      <c r="D410" s="69">
        <v>113</v>
      </c>
      <c r="E410" s="70">
        <v>400.2</v>
      </c>
      <c r="F410" s="70">
        <v>225.1</v>
      </c>
      <c r="G410" s="71">
        <v>0.56246876561719139</v>
      </c>
    </row>
    <row r="411" spans="1:7" x14ac:dyDescent="0.25">
      <c r="A411" s="66" t="s">
        <v>139</v>
      </c>
      <c r="B411" s="67" t="s">
        <v>314</v>
      </c>
      <c r="C411" s="68" t="s">
        <v>140</v>
      </c>
      <c r="D411" s="69">
        <v>0</v>
      </c>
      <c r="E411" s="70">
        <v>120</v>
      </c>
      <c r="F411" s="70">
        <v>57.4</v>
      </c>
      <c r="G411" s="71">
        <v>0.47833333333333333</v>
      </c>
    </row>
    <row r="412" spans="1:7" x14ac:dyDescent="0.25">
      <c r="A412" s="66" t="s">
        <v>250</v>
      </c>
      <c r="B412" s="67" t="s">
        <v>314</v>
      </c>
      <c r="C412" s="68" t="s">
        <v>140</v>
      </c>
      <c r="D412" s="69">
        <v>113</v>
      </c>
      <c r="E412" s="70">
        <v>120</v>
      </c>
      <c r="F412" s="70">
        <v>57.4</v>
      </c>
      <c r="G412" s="71">
        <v>0.47833333333333333</v>
      </c>
    </row>
    <row r="413" spans="1:7" ht="31.5" x14ac:dyDescent="0.25">
      <c r="A413" s="66" t="s">
        <v>315</v>
      </c>
      <c r="B413" s="67" t="s">
        <v>316</v>
      </c>
      <c r="C413" s="68" t="s">
        <v>122</v>
      </c>
      <c r="D413" s="69">
        <v>0</v>
      </c>
      <c r="E413" s="70">
        <v>84.9</v>
      </c>
      <c r="F413" s="70">
        <v>52.3</v>
      </c>
      <c r="G413" s="71">
        <v>0.61601884570082444</v>
      </c>
    </row>
    <row r="414" spans="1:7" ht="31.5" x14ac:dyDescent="0.25">
      <c r="A414" s="66" t="s">
        <v>129</v>
      </c>
      <c r="B414" s="67" t="s">
        <v>316</v>
      </c>
      <c r="C414" s="68" t="s">
        <v>130</v>
      </c>
      <c r="D414" s="69">
        <v>0</v>
      </c>
      <c r="E414" s="70">
        <v>84.9</v>
      </c>
      <c r="F414" s="70">
        <v>52.3</v>
      </c>
      <c r="G414" s="71">
        <v>0.61601884570082444</v>
      </c>
    </row>
    <row r="415" spans="1:7" x14ac:dyDescent="0.25">
      <c r="A415" s="66" t="s">
        <v>317</v>
      </c>
      <c r="B415" s="67" t="s">
        <v>316</v>
      </c>
      <c r="C415" s="68" t="s">
        <v>130</v>
      </c>
      <c r="D415" s="69">
        <v>501</v>
      </c>
      <c r="E415" s="70">
        <v>84.9</v>
      </c>
      <c r="F415" s="70">
        <v>52.3</v>
      </c>
      <c r="G415" s="71">
        <v>0.61601884570082444</v>
      </c>
    </row>
    <row r="416" spans="1:7" ht="63" x14ac:dyDescent="0.25">
      <c r="A416" s="66" t="s">
        <v>720</v>
      </c>
      <c r="B416" s="67" t="s">
        <v>318</v>
      </c>
      <c r="C416" s="68" t="s">
        <v>122</v>
      </c>
      <c r="D416" s="69">
        <v>0</v>
      </c>
      <c r="E416" s="70">
        <v>68036.7</v>
      </c>
      <c r="F416" s="70">
        <v>48112.5</v>
      </c>
      <c r="G416" s="71">
        <v>0.7071551089338548</v>
      </c>
    </row>
    <row r="417" spans="1:7" ht="63" x14ac:dyDescent="0.25">
      <c r="A417" s="66" t="s">
        <v>319</v>
      </c>
      <c r="B417" s="67" t="s">
        <v>320</v>
      </c>
      <c r="C417" s="68" t="s">
        <v>122</v>
      </c>
      <c r="D417" s="69">
        <v>0</v>
      </c>
      <c r="E417" s="70">
        <v>60994</v>
      </c>
      <c r="F417" s="70">
        <v>43212.6</v>
      </c>
      <c r="G417" s="71">
        <v>0.70847296455389053</v>
      </c>
    </row>
    <row r="418" spans="1:7" ht="31.5" x14ac:dyDescent="0.25">
      <c r="A418" s="66" t="s">
        <v>321</v>
      </c>
      <c r="B418" s="67" t="s">
        <v>322</v>
      </c>
      <c r="C418" s="68" t="s">
        <v>122</v>
      </c>
      <c r="D418" s="69">
        <v>0</v>
      </c>
      <c r="E418" s="70">
        <v>60994</v>
      </c>
      <c r="F418" s="70">
        <v>43212.6</v>
      </c>
      <c r="G418" s="71">
        <v>0.70847296455389053</v>
      </c>
    </row>
    <row r="419" spans="1:7" ht="31.5" x14ac:dyDescent="0.25">
      <c r="A419" s="66" t="s">
        <v>323</v>
      </c>
      <c r="B419" s="67" t="s">
        <v>322</v>
      </c>
      <c r="C419" s="68" t="s">
        <v>324</v>
      </c>
      <c r="D419" s="69">
        <v>0</v>
      </c>
      <c r="E419" s="70">
        <v>60994</v>
      </c>
      <c r="F419" s="70">
        <v>43212.6</v>
      </c>
      <c r="G419" s="71">
        <v>0.70847296455389053</v>
      </c>
    </row>
    <row r="420" spans="1:7" x14ac:dyDescent="0.25">
      <c r="A420" s="66" t="s">
        <v>250</v>
      </c>
      <c r="B420" s="67" t="s">
        <v>322</v>
      </c>
      <c r="C420" s="68" t="s">
        <v>324</v>
      </c>
      <c r="D420" s="69">
        <v>113</v>
      </c>
      <c r="E420" s="70">
        <v>60994</v>
      </c>
      <c r="F420" s="70">
        <v>43212.6</v>
      </c>
      <c r="G420" s="71">
        <v>0.70847296455389053</v>
      </c>
    </row>
    <row r="421" spans="1:7" ht="47.25" x14ac:dyDescent="0.25">
      <c r="A421" s="66" t="s">
        <v>641</v>
      </c>
      <c r="B421" s="67" t="s">
        <v>642</v>
      </c>
      <c r="C421" s="68" t="s">
        <v>122</v>
      </c>
      <c r="D421" s="69">
        <v>0</v>
      </c>
      <c r="E421" s="70">
        <v>7042.7</v>
      </c>
      <c r="F421" s="70">
        <v>4900</v>
      </c>
      <c r="G421" s="71">
        <v>0.69575588907663255</v>
      </c>
    </row>
    <row r="422" spans="1:7" x14ac:dyDescent="0.25">
      <c r="A422" s="66" t="s">
        <v>137</v>
      </c>
      <c r="B422" s="67" t="s">
        <v>643</v>
      </c>
      <c r="C422" s="68" t="s">
        <v>122</v>
      </c>
      <c r="D422" s="69">
        <v>0</v>
      </c>
      <c r="E422" s="70">
        <v>7042.7</v>
      </c>
      <c r="F422" s="70">
        <v>4900</v>
      </c>
      <c r="G422" s="71">
        <v>0.69575588907663255</v>
      </c>
    </row>
    <row r="423" spans="1:7" ht="78.75" x14ac:dyDescent="0.25">
      <c r="A423" s="66" t="s">
        <v>142</v>
      </c>
      <c r="B423" s="67" t="s">
        <v>643</v>
      </c>
      <c r="C423" s="68" t="s">
        <v>143</v>
      </c>
      <c r="D423" s="69">
        <v>0</v>
      </c>
      <c r="E423" s="70">
        <v>5992.9</v>
      </c>
      <c r="F423" s="70">
        <v>4219.5</v>
      </c>
      <c r="G423" s="71">
        <v>0.70408316507867652</v>
      </c>
    </row>
    <row r="424" spans="1:7" x14ac:dyDescent="0.25">
      <c r="A424" s="66" t="s">
        <v>325</v>
      </c>
      <c r="B424" s="67" t="s">
        <v>643</v>
      </c>
      <c r="C424" s="68" t="s">
        <v>143</v>
      </c>
      <c r="D424" s="69">
        <v>1202</v>
      </c>
      <c r="E424" s="70">
        <v>5992.9</v>
      </c>
      <c r="F424" s="70">
        <v>4219.5</v>
      </c>
      <c r="G424" s="71">
        <v>0.70408316507867652</v>
      </c>
    </row>
    <row r="425" spans="1:7" ht="31.5" x14ac:dyDescent="0.25">
      <c r="A425" s="66" t="s">
        <v>129</v>
      </c>
      <c r="B425" s="67" t="s">
        <v>643</v>
      </c>
      <c r="C425" s="68" t="s">
        <v>130</v>
      </c>
      <c r="D425" s="69">
        <v>0</v>
      </c>
      <c r="E425" s="70">
        <v>1047.0999999999999</v>
      </c>
      <c r="F425" s="70">
        <v>677.8</v>
      </c>
      <c r="G425" s="71">
        <v>0.64731162257664021</v>
      </c>
    </row>
    <row r="426" spans="1:7" x14ac:dyDescent="0.25">
      <c r="A426" s="66" t="s">
        <v>325</v>
      </c>
      <c r="B426" s="67" t="s">
        <v>643</v>
      </c>
      <c r="C426" s="68" t="s">
        <v>130</v>
      </c>
      <c r="D426" s="69">
        <v>1202</v>
      </c>
      <c r="E426" s="70">
        <v>1047.0999999999999</v>
      </c>
      <c r="F426" s="70">
        <v>677.8</v>
      </c>
      <c r="G426" s="71">
        <v>0.64731162257664021</v>
      </c>
    </row>
    <row r="427" spans="1:7" x14ac:dyDescent="0.25">
      <c r="A427" s="66" t="s">
        <v>164</v>
      </c>
      <c r="B427" s="67" t="s">
        <v>643</v>
      </c>
      <c r="C427" s="68" t="s">
        <v>165</v>
      </c>
      <c r="D427" s="69">
        <v>0</v>
      </c>
      <c r="E427" s="70">
        <v>2.7</v>
      </c>
      <c r="F427" s="70">
        <v>2.7</v>
      </c>
      <c r="G427" s="71">
        <v>1</v>
      </c>
    </row>
    <row r="428" spans="1:7" x14ac:dyDescent="0.25">
      <c r="A428" s="66" t="s">
        <v>325</v>
      </c>
      <c r="B428" s="67" t="s">
        <v>643</v>
      </c>
      <c r="C428" s="68" t="s">
        <v>165</v>
      </c>
      <c r="D428" s="69">
        <v>1202</v>
      </c>
      <c r="E428" s="70">
        <v>2.7</v>
      </c>
      <c r="F428" s="70">
        <v>2.7</v>
      </c>
      <c r="G428" s="71">
        <v>1</v>
      </c>
    </row>
    <row r="429" spans="1:7" ht="50.25" customHeight="1" x14ac:dyDescent="0.25">
      <c r="A429" s="66" t="s">
        <v>326</v>
      </c>
      <c r="B429" s="67" t="s">
        <v>327</v>
      </c>
      <c r="C429" s="68" t="s">
        <v>122</v>
      </c>
      <c r="D429" s="69">
        <v>0</v>
      </c>
      <c r="E429" s="70">
        <v>8842.5</v>
      </c>
      <c r="F429" s="70">
        <v>6047.3</v>
      </c>
      <c r="G429" s="71">
        <v>0.68389030251625671</v>
      </c>
    </row>
    <row r="430" spans="1:7" ht="31.5" x14ac:dyDescent="0.25">
      <c r="A430" s="66" t="s">
        <v>328</v>
      </c>
      <c r="B430" s="67" t="s">
        <v>329</v>
      </c>
      <c r="C430" s="68" t="s">
        <v>122</v>
      </c>
      <c r="D430" s="69">
        <v>0</v>
      </c>
      <c r="E430" s="70">
        <v>8842.5</v>
      </c>
      <c r="F430" s="70">
        <v>6047.3</v>
      </c>
      <c r="G430" s="71">
        <v>0.68389030251625671</v>
      </c>
    </row>
    <row r="431" spans="1:7" ht="31.5" x14ac:dyDescent="0.25">
      <c r="A431" s="66" t="s">
        <v>134</v>
      </c>
      <c r="B431" s="67" t="s">
        <v>330</v>
      </c>
      <c r="C431" s="68" t="s">
        <v>122</v>
      </c>
      <c r="D431" s="69">
        <v>0</v>
      </c>
      <c r="E431" s="70">
        <v>15.5</v>
      </c>
      <c r="F431" s="70">
        <v>15.5</v>
      </c>
      <c r="G431" s="71">
        <v>1</v>
      </c>
    </row>
    <row r="432" spans="1:7" ht="31.5" x14ac:dyDescent="0.25">
      <c r="A432" s="66" t="s">
        <v>129</v>
      </c>
      <c r="B432" s="67" t="s">
        <v>330</v>
      </c>
      <c r="C432" s="68" t="s">
        <v>130</v>
      </c>
      <c r="D432" s="69">
        <v>0</v>
      </c>
      <c r="E432" s="70">
        <v>15.5</v>
      </c>
      <c r="F432" s="70">
        <v>15.5</v>
      </c>
      <c r="G432" s="71">
        <v>1</v>
      </c>
    </row>
    <row r="433" spans="1:7" ht="31.5" x14ac:dyDescent="0.25">
      <c r="A433" s="66" t="s">
        <v>136</v>
      </c>
      <c r="B433" s="67" t="s">
        <v>330</v>
      </c>
      <c r="C433" s="68" t="s">
        <v>130</v>
      </c>
      <c r="D433" s="69">
        <v>705</v>
      </c>
      <c r="E433" s="70">
        <v>15.5</v>
      </c>
      <c r="F433" s="70">
        <v>15.5</v>
      </c>
      <c r="G433" s="71">
        <v>1</v>
      </c>
    </row>
    <row r="434" spans="1:7" ht="31.5" x14ac:dyDescent="0.25">
      <c r="A434" s="66" t="s">
        <v>188</v>
      </c>
      <c r="B434" s="67" t="s">
        <v>331</v>
      </c>
      <c r="C434" s="68" t="s">
        <v>122</v>
      </c>
      <c r="D434" s="69">
        <v>0</v>
      </c>
      <c r="E434" s="70">
        <v>8827</v>
      </c>
      <c r="F434" s="70">
        <v>6031.8</v>
      </c>
      <c r="G434" s="71">
        <v>0.68333522147955139</v>
      </c>
    </row>
    <row r="435" spans="1:7" ht="78.75" x14ac:dyDescent="0.25">
      <c r="A435" s="66" t="s">
        <v>142</v>
      </c>
      <c r="B435" s="67" t="s">
        <v>331</v>
      </c>
      <c r="C435" s="68" t="s">
        <v>143</v>
      </c>
      <c r="D435" s="69">
        <v>0</v>
      </c>
      <c r="E435" s="70">
        <v>8666.7000000000007</v>
      </c>
      <c r="F435" s="70">
        <v>5929.5</v>
      </c>
      <c r="G435" s="71">
        <v>0.68417044549828654</v>
      </c>
    </row>
    <row r="436" spans="1:7" x14ac:dyDescent="0.25">
      <c r="A436" s="66" t="s">
        <v>250</v>
      </c>
      <c r="B436" s="67" t="s">
        <v>331</v>
      </c>
      <c r="C436" s="68" t="s">
        <v>143</v>
      </c>
      <c r="D436" s="69">
        <v>113</v>
      </c>
      <c r="E436" s="70">
        <v>8666.7000000000007</v>
      </c>
      <c r="F436" s="70">
        <v>5929.5</v>
      </c>
      <c r="G436" s="71">
        <v>0.68417044549828654</v>
      </c>
    </row>
    <row r="437" spans="1:7" ht="31.5" x14ac:dyDescent="0.25">
      <c r="A437" s="66" t="s">
        <v>129</v>
      </c>
      <c r="B437" s="67" t="s">
        <v>331</v>
      </c>
      <c r="C437" s="68" t="s">
        <v>130</v>
      </c>
      <c r="D437" s="69">
        <v>0</v>
      </c>
      <c r="E437" s="70">
        <v>160.30000000000001</v>
      </c>
      <c r="F437" s="70">
        <v>102.3</v>
      </c>
      <c r="G437" s="71">
        <v>0.63817841547099186</v>
      </c>
    </row>
    <row r="438" spans="1:7" x14ac:dyDescent="0.25">
      <c r="A438" s="66" t="s">
        <v>250</v>
      </c>
      <c r="B438" s="67" t="s">
        <v>331</v>
      </c>
      <c r="C438" s="68" t="s">
        <v>130</v>
      </c>
      <c r="D438" s="69">
        <v>113</v>
      </c>
      <c r="E438" s="70">
        <v>160.30000000000001</v>
      </c>
      <c r="F438" s="70">
        <v>102.3</v>
      </c>
      <c r="G438" s="71">
        <v>0.63817841547099186</v>
      </c>
    </row>
    <row r="439" spans="1:7" ht="47.25" x14ac:dyDescent="0.25">
      <c r="A439" s="60" t="s">
        <v>332</v>
      </c>
      <c r="B439" s="61" t="s">
        <v>333</v>
      </c>
      <c r="C439" s="62" t="s">
        <v>122</v>
      </c>
      <c r="D439" s="63">
        <v>0</v>
      </c>
      <c r="E439" s="64">
        <v>97237.7</v>
      </c>
      <c r="F439" s="64">
        <v>69671.7</v>
      </c>
      <c r="G439" s="65">
        <v>0.71650913174622599</v>
      </c>
    </row>
    <row r="440" spans="1:7" ht="31.5" x14ac:dyDescent="0.25">
      <c r="A440" s="66" t="s">
        <v>334</v>
      </c>
      <c r="B440" s="67" t="s">
        <v>335</v>
      </c>
      <c r="C440" s="68" t="s">
        <v>122</v>
      </c>
      <c r="D440" s="69">
        <v>0</v>
      </c>
      <c r="E440" s="70">
        <v>97227.7</v>
      </c>
      <c r="F440" s="70">
        <v>69661.7</v>
      </c>
      <c r="G440" s="71">
        <v>0.71647997432830357</v>
      </c>
    </row>
    <row r="441" spans="1:7" ht="47.25" x14ac:dyDescent="0.25">
      <c r="A441" s="66" t="s">
        <v>336</v>
      </c>
      <c r="B441" s="67" t="s">
        <v>337</v>
      </c>
      <c r="C441" s="68" t="s">
        <v>122</v>
      </c>
      <c r="D441" s="69">
        <v>0</v>
      </c>
      <c r="E441" s="70">
        <v>70</v>
      </c>
      <c r="F441" s="70">
        <v>45.4</v>
      </c>
      <c r="G441" s="71">
        <v>0.64857142857142858</v>
      </c>
    </row>
    <row r="442" spans="1:7" ht="31.5" x14ac:dyDescent="0.25">
      <c r="A442" s="66" t="s">
        <v>338</v>
      </c>
      <c r="B442" s="67" t="s">
        <v>339</v>
      </c>
      <c r="C442" s="68" t="s">
        <v>122</v>
      </c>
      <c r="D442" s="69">
        <v>0</v>
      </c>
      <c r="E442" s="70">
        <v>27.6</v>
      </c>
      <c r="F442" s="70">
        <v>27.6</v>
      </c>
      <c r="G442" s="71">
        <v>1</v>
      </c>
    </row>
    <row r="443" spans="1:7" ht="31.5" x14ac:dyDescent="0.25">
      <c r="A443" s="66" t="s">
        <v>129</v>
      </c>
      <c r="B443" s="67" t="s">
        <v>339</v>
      </c>
      <c r="C443" s="68" t="s">
        <v>130</v>
      </c>
      <c r="D443" s="69">
        <v>0</v>
      </c>
      <c r="E443" s="70">
        <v>27.6</v>
      </c>
      <c r="F443" s="70">
        <v>27.6</v>
      </c>
      <c r="G443" s="71">
        <v>1</v>
      </c>
    </row>
    <row r="444" spans="1:7" ht="31.5" x14ac:dyDescent="0.25">
      <c r="A444" s="66" t="s">
        <v>136</v>
      </c>
      <c r="B444" s="67" t="s">
        <v>339</v>
      </c>
      <c r="C444" s="68" t="s">
        <v>130</v>
      </c>
      <c r="D444" s="69">
        <v>705</v>
      </c>
      <c r="E444" s="70">
        <v>27.6</v>
      </c>
      <c r="F444" s="70">
        <v>27.6</v>
      </c>
      <c r="G444" s="71">
        <v>1</v>
      </c>
    </row>
    <row r="445" spans="1:7" ht="47.25" x14ac:dyDescent="0.25">
      <c r="A445" s="66" t="s">
        <v>340</v>
      </c>
      <c r="B445" s="67" t="s">
        <v>341</v>
      </c>
      <c r="C445" s="68" t="s">
        <v>122</v>
      </c>
      <c r="D445" s="69">
        <v>0</v>
      </c>
      <c r="E445" s="70">
        <v>42.4</v>
      </c>
      <c r="F445" s="70">
        <v>17.8</v>
      </c>
      <c r="G445" s="71">
        <v>0.419811320754717</v>
      </c>
    </row>
    <row r="446" spans="1:7" ht="31.5" x14ac:dyDescent="0.25">
      <c r="A446" s="66" t="s">
        <v>129</v>
      </c>
      <c r="B446" s="67" t="s">
        <v>341</v>
      </c>
      <c r="C446" s="68" t="s">
        <v>130</v>
      </c>
      <c r="D446" s="69">
        <v>0</v>
      </c>
      <c r="E446" s="70">
        <v>42.4</v>
      </c>
      <c r="F446" s="70">
        <v>17.8</v>
      </c>
      <c r="G446" s="71">
        <v>0.419811320754717</v>
      </c>
    </row>
    <row r="447" spans="1:7" ht="31.5" x14ac:dyDescent="0.25">
      <c r="A447" s="66" t="s">
        <v>136</v>
      </c>
      <c r="B447" s="67" t="s">
        <v>341</v>
      </c>
      <c r="C447" s="68" t="s">
        <v>130</v>
      </c>
      <c r="D447" s="69">
        <v>705</v>
      </c>
      <c r="E447" s="70">
        <v>42.4</v>
      </c>
      <c r="F447" s="70">
        <v>17.8</v>
      </c>
      <c r="G447" s="71">
        <v>0.419811320754717</v>
      </c>
    </row>
    <row r="448" spans="1:7" ht="31.5" x14ac:dyDescent="0.25">
      <c r="A448" s="66" t="s">
        <v>342</v>
      </c>
      <c r="B448" s="67" t="s">
        <v>343</v>
      </c>
      <c r="C448" s="68" t="s">
        <v>122</v>
      </c>
      <c r="D448" s="69">
        <v>0</v>
      </c>
      <c r="E448" s="70">
        <v>10088.299999999999</v>
      </c>
      <c r="F448" s="70">
        <v>7566.3</v>
      </c>
      <c r="G448" s="71">
        <v>0.75000743435464856</v>
      </c>
    </row>
    <row r="449" spans="1:7" ht="110.25" x14ac:dyDescent="0.25">
      <c r="A449" s="66" t="s">
        <v>344</v>
      </c>
      <c r="B449" s="67" t="s">
        <v>345</v>
      </c>
      <c r="C449" s="68" t="s">
        <v>122</v>
      </c>
      <c r="D449" s="69">
        <v>0</v>
      </c>
      <c r="E449" s="70">
        <v>10088.299999999999</v>
      </c>
      <c r="F449" s="70">
        <v>7566.3</v>
      </c>
      <c r="G449" s="71">
        <v>0.75000743435464856</v>
      </c>
    </row>
    <row r="450" spans="1:7" x14ac:dyDescent="0.25">
      <c r="A450" s="66" t="s">
        <v>164</v>
      </c>
      <c r="B450" s="67" t="s">
        <v>345</v>
      </c>
      <c r="C450" s="68" t="s">
        <v>165</v>
      </c>
      <c r="D450" s="69">
        <v>0</v>
      </c>
      <c r="E450" s="70">
        <v>10088.299999999999</v>
      </c>
      <c r="F450" s="70">
        <v>7566.3</v>
      </c>
      <c r="G450" s="71">
        <v>0.75000743435464856</v>
      </c>
    </row>
    <row r="451" spans="1:7" x14ac:dyDescent="0.25">
      <c r="A451" s="66" t="s">
        <v>346</v>
      </c>
      <c r="B451" s="67" t="s">
        <v>345</v>
      </c>
      <c r="C451" s="68" t="s">
        <v>165</v>
      </c>
      <c r="D451" s="69">
        <v>1001</v>
      </c>
      <c r="E451" s="70">
        <v>10088.299999999999</v>
      </c>
      <c r="F451" s="70">
        <v>7566.3</v>
      </c>
      <c r="G451" s="71">
        <v>0.75000743435464856</v>
      </c>
    </row>
    <row r="452" spans="1:7" ht="47.25" x14ac:dyDescent="0.25">
      <c r="A452" s="66" t="s">
        <v>347</v>
      </c>
      <c r="B452" s="67" t="s">
        <v>348</v>
      </c>
      <c r="C452" s="68" t="s">
        <v>122</v>
      </c>
      <c r="D452" s="69">
        <v>0</v>
      </c>
      <c r="E452" s="70">
        <v>2038.4</v>
      </c>
      <c r="F452" s="70">
        <v>1521.1</v>
      </c>
      <c r="G452" s="71">
        <v>0.74622252747252737</v>
      </c>
    </row>
    <row r="453" spans="1:7" ht="78.75" x14ac:dyDescent="0.25">
      <c r="A453" s="66" t="s">
        <v>349</v>
      </c>
      <c r="B453" s="67" t="s">
        <v>350</v>
      </c>
      <c r="C453" s="68" t="s">
        <v>122</v>
      </c>
      <c r="D453" s="69">
        <v>0</v>
      </c>
      <c r="E453" s="70">
        <v>2035.4</v>
      </c>
      <c r="F453" s="70">
        <v>1518.1</v>
      </c>
      <c r="G453" s="71">
        <v>0.74584848187088526</v>
      </c>
    </row>
    <row r="454" spans="1:7" x14ac:dyDescent="0.25">
      <c r="A454" s="66" t="s">
        <v>164</v>
      </c>
      <c r="B454" s="67" t="s">
        <v>350</v>
      </c>
      <c r="C454" s="68" t="s">
        <v>165</v>
      </c>
      <c r="D454" s="69">
        <v>0</v>
      </c>
      <c r="E454" s="70">
        <v>2035.4</v>
      </c>
      <c r="F454" s="70">
        <v>1518.1</v>
      </c>
      <c r="G454" s="71">
        <v>0.74584848187088526</v>
      </c>
    </row>
    <row r="455" spans="1:7" x14ac:dyDescent="0.25">
      <c r="A455" s="66" t="s">
        <v>250</v>
      </c>
      <c r="B455" s="67" t="s">
        <v>350</v>
      </c>
      <c r="C455" s="68" t="s">
        <v>165</v>
      </c>
      <c r="D455" s="69">
        <v>113</v>
      </c>
      <c r="E455" s="70">
        <v>2035.4</v>
      </c>
      <c r="F455" s="70">
        <v>1518.1</v>
      </c>
      <c r="G455" s="71">
        <v>0.74584848187088526</v>
      </c>
    </row>
    <row r="456" spans="1:7" ht="31.5" x14ac:dyDescent="0.25">
      <c r="A456" s="66" t="s">
        <v>351</v>
      </c>
      <c r="B456" s="67" t="s">
        <v>352</v>
      </c>
      <c r="C456" s="68" t="s">
        <v>122</v>
      </c>
      <c r="D456" s="69">
        <v>0</v>
      </c>
      <c r="E456" s="70">
        <v>3</v>
      </c>
      <c r="F456" s="70">
        <v>3</v>
      </c>
      <c r="G456" s="71">
        <v>1</v>
      </c>
    </row>
    <row r="457" spans="1:7" x14ac:dyDescent="0.25">
      <c r="A457" s="66" t="s">
        <v>164</v>
      </c>
      <c r="B457" s="67" t="s">
        <v>352</v>
      </c>
      <c r="C457" s="68" t="s">
        <v>165</v>
      </c>
      <c r="D457" s="69">
        <v>0</v>
      </c>
      <c r="E457" s="70">
        <v>3</v>
      </c>
      <c r="F457" s="70">
        <v>3</v>
      </c>
      <c r="G457" s="71">
        <v>1</v>
      </c>
    </row>
    <row r="458" spans="1:7" x14ac:dyDescent="0.25">
      <c r="A458" s="66" t="s">
        <v>250</v>
      </c>
      <c r="B458" s="67" t="s">
        <v>352</v>
      </c>
      <c r="C458" s="68" t="s">
        <v>165</v>
      </c>
      <c r="D458" s="69">
        <v>113</v>
      </c>
      <c r="E458" s="70">
        <v>3</v>
      </c>
      <c r="F458" s="70">
        <v>3</v>
      </c>
      <c r="G458" s="71">
        <v>1</v>
      </c>
    </row>
    <row r="459" spans="1:7" x14ac:dyDescent="0.25">
      <c r="A459" s="66" t="s">
        <v>353</v>
      </c>
      <c r="B459" s="67" t="s">
        <v>354</v>
      </c>
      <c r="C459" s="68" t="s">
        <v>122</v>
      </c>
      <c r="D459" s="69">
        <v>0</v>
      </c>
      <c r="E459" s="70">
        <v>184.5</v>
      </c>
      <c r="F459" s="70">
        <v>84.5</v>
      </c>
      <c r="G459" s="71">
        <v>0.45799457994579945</v>
      </c>
    </row>
    <row r="460" spans="1:7" ht="47.25" x14ac:dyDescent="0.25">
      <c r="A460" s="66" t="s">
        <v>355</v>
      </c>
      <c r="B460" s="67" t="s">
        <v>356</v>
      </c>
      <c r="C460" s="68" t="s">
        <v>122</v>
      </c>
      <c r="D460" s="69">
        <v>0</v>
      </c>
      <c r="E460" s="70">
        <v>184.5</v>
      </c>
      <c r="F460" s="70">
        <v>84.5</v>
      </c>
      <c r="G460" s="71">
        <v>0.45799457994579945</v>
      </c>
    </row>
    <row r="461" spans="1:7" x14ac:dyDescent="0.25">
      <c r="A461" s="66" t="s">
        <v>139</v>
      </c>
      <c r="B461" s="67" t="s">
        <v>356</v>
      </c>
      <c r="C461" s="68" t="s">
        <v>140</v>
      </c>
      <c r="D461" s="69">
        <v>0</v>
      </c>
      <c r="E461" s="70">
        <v>184.5</v>
      </c>
      <c r="F461" s="70">
        <v>84.5</v>
      </c>
      <c r="G461" s="71">
        <v>0.45799457994579945</v>
      </c>
    </row>
    <row r="462" spans="1:7" x14ac:dyDescent="0.25">
      <c r="A462" s="66" t="s">
        <v>250</v>
      </c>
      <c r="B462" s="67" t="s">
        <v>356</v>
      </c>
      <c r="C462" s="68" t="s">
        <v>140</v>
      </c>
      <c r="D462" s="69">
        <v>113</v>
      </c>
      <c r="E462" s="70">
        <v>184.5</v>
      </c>
      <c r="F462" s="70">
        <v>84.5</v>
      </c>
      <c r="G462" s="71">
        <v>0.45799457994579945</v>
      </c>
    </row>
    <row r="463" spans="1:7" ht="31.5" x14ac:dyDescent="0.25">
      <c r="A463" s="66" t="s">
        <v>357</v>
      </c>
      <c r="B463" s="67" t="s">
        <v>358</v>
      </c>
      <c r="C463" s="68" t="s">
        <v>122</v>
      </c>
      <c r="D463" s="69">
        <v>0</v>
      </c>
      <c r="E463" s="70">
        <v>72880.800000000003</v>
      </c>
      <c r="F463" s="70">
        <v>51600.4</v>
      </c>
      <c r="G463" s="71">
        <v>0.7080108890132929</v>
      </c>
    </row>
    <row r="464" spans="1:7" ht="31.5" x14ac:dyDescent="0.25">
      <c r="A464" s="66" t="s">
        <v>188</v>
      </c>
      <c r="B464" s="67" t="s">
        <v>359</v>
      </c>
      <c r="C464" s="68" t="s">
        <v>122</v>
      </c>
      <c r="D464" s="69">
        <v>0</v>
      </c>
      <c r="E464" s="70">
        <v>72880.800000000003</v>
      </c>
      <c r="F464" s="70">
        <v>51600.4</v>
      </c>
      <c r="G464" s="71">
        <v>0.7080108890132929</v>
      </c>
    </row>
    <row r="465" spans="1:7" ht="78.75" x14ac:dyDescent="0.25">
      <c r="A465" s="66" t="s">
        <v>142</v>
      </c>
      <c r="B465" s="67" t="s">
        <v>359</v>
      </c>
      <c r="C465" s="68" t="s">
        <v>143</v>
      </c>
      <c r="D465" s="69">
        <v>0</v>
      </c>
      <c r="E465" s="70">
        <v>69553.2</v>
      </c>
      <c r="F465" s="70">
        <v>49427</v>
      </c>
      <c r="G465" s="71">
        <v>0.71063588734953964</v>
      </c>
    </row>
    <row r="466" spans="1:7" ht="47.25" x14ac:dyDescent="0.25">
      <c r="A466" s="66" t="s">
        <v>644</v>
      </c>
      <c r="B466" s="67" t="s">
        <v>359</v>
      </c>
      <c r="C466" s="68" t="s">
        <v>143</v>
      </c>
      <c r="D466" s="69">
        <v>104</v>
      </c>
      <c r="E466" s="70">
        <v>69553.2</v>
      </c>
      <c r="F466" s="70">
        <v>49427</v>
      </c>
      <c r="G466" s="71">
        <v>0.71063588734953964</v>
      </c>
    </row>
    <row r="467" spans="1:7" ht="31.5" x14ac:dyDescent="0.25">
      <c r="A467" s="66" t="s">
        <v>129</v>
      </c>
      <c r="B467" s="67" t="s">
        <v>359</v>
      </c>
      <c r="C467" s="68" t="s">
        <v>130</v>
      </c>
      <c r="D467" s="69">
        <v>0</v>
      </c>
      <c r="E467" s="70">
        <v>3028.6</v>
      </c>
      <c r="F467" s="70">
        <v>2015.2</v>
      </c>
      <c r="G467" s="71">
        <v>0.66538994915142313</v>
      </c>
    </row>
    <row r="468" spans="1:7" ht="47.25" x14ac:dyDescent="0.25">
      <c r="A468" s="66" t="s">
        <v>644</v>
      </c>
      <c r="B468" s="67" t="s">
        <v>359</v>
      </c>
      <c r="C468" s="68" t="s">
        <v>130</v>
      </c>
      <c r="D468" s="69">
        <v>104</v>
      </c>
      <c r="E468" s="70">
        <v>3028.6</v>
      </c>
      <c r="F468" s="70">
        <v>2015.2</v>
      </c>
      <c r="G468" s="71">
        <v>0.66538994915142313</v>
      </c>
    </row>
    <row r="469" spans="1:7" x14ac:dyDescent="0.25">
      <c r="A469" s="66" t="s">
        <v>164</v>
      </c>
      <c r="B469" s="67" t="s">
        <v>359</v>
      </c>
      <c r="C469" s="68" t="s">
        <v>165</v>
      </c>
      <c r="D469" s="69">
        <v>0</v>
      </c>
      <c r="E469" s="70">
        <v>190</v>
      </c>
      <c r="F469" s="70">
        <v>106.4</v>
      </c>
      <c r="G469" s="71">
        <v>0.56000000000000005</v>
      </c>
    </row>
    <row r="470" spans="1:7" ht="47.25" x14ac:dyDescent="0.25">
      <c r="A470" s="66" t="s">
        <v>644</v>
      </c>
      <c r="B470" s="67" t="s">
        <v>359</v>
      </c>
      <c r="C470" s="68" t="s">
        <v>165</v>
      </c>
      <c r="D470" s="69">
        <v>104</v>
      </c>
      <c r="E470" s="70">
        <v>190</v>
      </c>
      <c r="F470" s="70">
        <v>106.4</v>
      </c>
      <c r="G470" s="71">
        <v>0.56000000000000005</v>
      </c>
    </row>
    <row r="471" spans="1:7" x14ac:dyDescent="0.25">
      <c r="A471" s="66" t="s">
        <v>139</v>
      </c>
      <c r="B471" s="67" t="s">
        <v>359</v>
      </c>
      <c r="C471" s="68" t="s">
        <v>140</v>
      </c>
      <c r="D471" s="69">
        <v>0</v>
      </c>
      <c r="E471" s="70">
        <v>109</v>
      </c>
      <c r="F471" s="70">
        <v>51.7</v>
      </c>
      <c r="G471" s="71">
        <v>0.47431192660550459</v>
      </c>
    </row>
    <row r="472" spans="1:7" ht="47.25" x14ac:dyDescent="0.25">
      <c r="A472" s="66" t="s">
        <v>644</v>
      </c>
      <c r="B472" s="67" t="s">
        <v>359</v>
      </c>
      <c r="C472" s="68" t="s">
        <v>140</v>
      </c>
      <c r="D472" s="69">
        <v>104</v>
      </c>
      <c r="E472" s="70">
        <v>109</v>
      </c>
      <c r="F472" s="70">
        <v>51.7</v>
      </c>
      <c r="G472" s="71">
        <v>0.47431192660550459</v>
      </c>
    </row>
    <row r="473" spans="1:7" ht="31.5" x14ac:dyDescent="0.25">
      <c r="A473" s="66" t="s">
        <v>360</v>
      </c>
      <c r="B473" s="67" t="s">
        <v>361</v>
      </c>
      <c r="C473" s="68" t="s">
        <v>122</v>
      </c>
      <c r="D473" s="69">
        <v>0</v>
      </c>
      <c r="E473" s="70">
        <v>5369.7</v>
      </c>
      <c r="F473" s="70">
        <v>4320.3</v>
      </c>
      <c r="G473" s="71">
        <v>0.80457008771439753</v>
      </c>
    </row>
    <row r="474" spans="1:7" ht="31.5" x14ac:dyDescent="0.25">
      <c r="A474" s="66" t="s">
        <v>188</v>
      </c>
      <c r="B474" s="67" t="s">
        <v>362</v>
      </c>
      <c r="C474" s="68" t="s">
        <v>122</v>
      </c>
      <c r="D474" s="69">
        <v>0</v>
      </c>
      <c r="E474" s="70">
        <v>5369.7</v>
      </c>
      <c r="F474" s="70">
        <v>4320.3</v>
      </c>
      <c r="G474" s="71">
        <v>0.80457008771439753</v>
      </c>
    </row>
    <row r="475" spans="1:7" ht="78.75" x14ac:dyDescent="0.25">
      <c r="A475" s="66" t="s">
        <v>142</v>
      </c>
      <c r="B475" s="67" t="s">
        <v>362</v>
      </c>
      <c r="C475" s="68" t="s">
        <v>143</v>
      </c>
      <c r="D475" s="69">
        <v>0</v>
      </c>
      <c r="E475" s="70">
        <v>5369.7</v>
      </c>
      <c r="F475" s="70">
        <v>4320.3</v>
      </c>
      <c r="G475" s="71">
        <v>0.80457008771439753</v>
      </c>
    </row>
    <row r="476" spans="1:7" ht="33" customHeight="1" x14ac:dyDescent="0.25">
      <c r="A476" s="66" t="s">
        <v>363</v>
      </c>
      <c r="B476" s="67" t="s">
        <v>362</v>
      </c>
      <c r="C476" s="68" t="s">
        <v>143</v>
      </c>
      <c r="D476" s="69">
        <v>102</v>
      </c>
      <c r="E476" s="70">
        <v>5369.7</v>
      </c>
      <c r="F476" s="70">
        <v>4320.3</v>
      </c>
      <c r="G476" s="71">
        <v>0.80457008771439753</v>
      </c>
    </row>
    <row r="477" spans="1:7" ht="31.5" x14ac:dyDescent="0.25">
      <c r="A477" s="66" t="s">
        <v>364</v>
      </c>
      <c r="B477" s="67" t="s">
        <v>365</v>
      </c>
      <c r="C477" s="68" t="s">
        <v>122</v>
      </c>
      <c r="D477" s="69">
        <v>0</v>
      </c>
      <c r="E477" s="70">
        <v>6596</v>
      </c>
      <c r="F477" s="70">
        <v>4523.7</v>
      </c>
      <c r="G477" s="71">
        <v>0.68582474226804124</v>
      </c>
    </row>
    <row r="478" spans="1:7" ht="50.25" customHeight="1" x14ac:dyDescent="0.25">
      <c r="A478" s="66" t="s">
        <v>366</v>
      </c>
      <c r="B478" s="67" t="s">
        <v>367</v>
      </c>
      <c r="C478" s="68" t="s">
        <v>122</v>
      </c>
      <c r="D478" s="69">
        <v>0</v>
      </c>
      <c r="E478" s="70">
        <v>6.7</v>
      </c>
      <c r="F478" s="70">
        <v>6.7</v>
      </c>
      <c r="G478" s="71">
        <v>1</v>
      </c>
    </row>
    <row r="479" spans="1:7" ht="31.5" x14ac:dyDescent="0.25">
      <c r="A479" s="66" t="s">
        <v>129</v>
      </c>
      <c r="B479" s="67" t="s">
        <v>367</v>
      </c>
      <c r="C479" s="68" t="s">
        <v>130</v>
      </c>
      <c r="D479" s="69">
        <v>0</v>
      </c>
      <c r="E479" s="70">
        <v>6.7</v>
      </c>
      <c r="F479" s="70">
        <v>6.7</v>
      </c>
      <c r="G479" s="71">
        <v>1</v>
      </c>
    </row>
    <row r="480" spans="1:7" x14ac:dyDescent="0.25">
      <c r="A480" s="66" t="s">
        <v>368</v>
      </c>
      <c r="B480" s="67" t="s">
        <v>367</v>
      </c>
      <c r="C480" s="68" t="s">
        <v>130</v>
      </c>
      <c r="D480" s="69">
        <v>105</v>
      </c>
      <c r="E480" s="70">
        <v>6.7</v>
      </c>
      <c r="F480" s="70">
        <v>6.7</v>
      </c>
      <c r="G480" s="71">
        <v>1</v>
      </c>
    </row>
    <row r="481" spans="1:7" ht="93" customHeight="1" x14ac:dyDescent="0.25">
      <c r="A481" s="66" t="s">
        <v>373</v>
      </c>
      <c r="B481" s="67" t="s">
        <v>374</v>
      </c>
      <c r="C481" s="68" t="s">
        <v>122</v>
      </c>
      <c r="D481" s="69">
        <v>0</v>
      </c>
      <c r="E481" s="70">
        <v>0.7</v>
      </c>
      <c r="F481" s="70">
        <v>0</v>
      </c>
      <c r="G481" s="71">
        <v>0</v>
      </c>
    </row>
    <row r="482" spans="1:7" ht="31.5" x14ac:dyDescent="0.25">
      <c r="A482" s="66" t="s">
        <v>129</v>
      </c>
      <c r="B482" s="67" t="s">
        <v>374</v>
      </c>
      <c r="C482" s="68" t="s">
        <v>130</v>
      </c>
      <c r="D482" s="69">
        <v>0</v>
      </c>
      <c r="E482" s="70">
        <v>0.7</v>
      </c>
      <c r="F482" s="70">
        <v>0</v>
      </c>
      <c r="G482" s="71">
        <v>0</v>
      </c>
    </row>
    <row r="483" spans="1:7" ht="47.25" x14ac:dyDescent="0.25">
      <c r="A483" s="66" t="s">
        <v>644</v>
      </c>
      <c r="B483" s="67" t="s">
        <v>374</v>
      </c>
      <c r="C483" s="68" t="s">
        <v>130</v>
      </c>
      <c r="D483" s="69">
        <v>104</v>
      </c>
      <c r="E483" s="70">
        <v>0.7</v>
      </c>
      <c r="F483" s="70">
        <v>0</v>
      </c>
      <c r="G483" s="71">
        <v>0</v>
      </c>
    </row>
    <row r="484" spans="1:7" ht="31.5" x14ac:dyDescent="0.25">
      <c r="A484" s="66" t="s">
        <v>371</v>
      </c>
      <c r="B484" s="67" t="s">
        <v>721</v>
      </c>
      <c r="C484" s="68" t="s">
        <v>122</v>
      </c>
      <c r="D484" s="69">
        <v>0</v>
      </c>
      <c r="E484" s="70">
        <v>1114.8</v>
      </c>
      <c r="F484" s="70">
        <v>534.79999999999995</v>
      </c>
      <c r="G484" s="71">
        <v>0.47972730534625041</v>
      </c>
    </row>
    <row r="485" spans="1:7" ht="78.75" x14ac:dyDescent="0.25">
      <c r="A485" s="66" t="s">
        <v>142</v>
      </c>
      <c r="B485" s="67" t="s">
        <v>721</v>
      </c>
      <c r="C485" s="68" t="s">
        <v>143</v>
      </c>
      <c r="D485" s="69">
        <v>0</v>
      </c>
      <c r="E485" s="70">
        <v>1045.5999999999999</v>
      </c>
      <c r="F485" s="70">
        <v>498.7</v>
      </c>
      <c r="G485" s="71">
        <v>0.47695103289977048</v>
      </c>
    </row>
    <row r="486" spans="1:7" ht="47.25" x14ac:dyDescent="0.25">
      <c r="A486" s="66" t="s">
        <v>644</v>
      </c>
      <c r="B486" s="67" t="s">
        <v>721</v>
      </c>
      <c r="C486" s="68" t="s">
        <v>143</v>
      </c>
      <c r="D486" s="69">
        <v>104</v>
      </c>
      <c r="E486" s="70">
        <v>1045.5999999999999</v>
      </c>
      <c r="F486" s="70">
        <v>498.7</v>
      </c>
      <c r="G486" s="71">
        <v>0.47695103289977048</v>
      </c>
    </row>
    <row r="487" spans="1:7" ht="31.5" x14ac:dyDescent="0.25">
      <c r="A487" s="66" t="s">
        <v>129</v>
      </c>
      <c r="B487" s="67" t="s">
        <v>721</v>
      </c>
      <c r="C487" s="68" t="s">
        <v>130</v>
      </c>
      <c r="D487" s="69">
        <v>0</v>
      </c>
      <c r="E487" s="70">
        <v>69.2</v>
      </c>
      <c r="F487" s="70">
        <v>36.1</v>
      </c>
      <c r="G487" s="71">
        <v>0.52167630057803471</v>
      </c>
    </row>
    <row r="488" spans="1:7" ht="47.25" x14ac:dyDescent="0.25">
      <c r="A488" s="66" t="s">
        <v>644</v>
      </c>
      <c r="B488" s="67" t="s">
        <v>721</v>
      </c>
      <c r="C488" s="68" t="s">
        <v>130</v>
      </c>
      <c r="D488" s="69">
        <v>104</v>
      </c>
      <c r="E488" s="70">
        <v>64.2</v>
      </c>
      <c r="F488" s="70">
        <v>35.700000000000003</v>
      </c>
      <c r="G488" s="71">
        <v>0.55607476635514019</v>
      </c>
    </row>
    <row r="489" spans="1:7" ht="31.5" x14ac:dyDescent="0.25">
      <c r="A489" s="66" t="s">
        <v>136</v>
      </c>
      <c r="B489" s="67" t="s">
        <v>721</v>
      </c>
      <c r="C489" s="68" t="s">
        <v>130</v>
      </c>
      <c r="D489" s="69">
        <v>705</v>
      </c>
      <c r="E489" s="70">
        <v>5</v>
      </c>
      <c r="F489" s="70">
        <v>0.4</v>
      </c>
      <c r="G489" s="71">
        <v>0.08</v>
      </c>
    </row>
    <row r="490" spans="1:7" ht="63" x14ac:dyDescent="0.25">
      <c r="A490" s="66" t="s">
        <v>370</v>
      </c>
      <c r="B490" s="67" t="s">
        <v>722</v>
      </c>
      <c r="C490" s="68" t="s">
        <v>122</v>
      </c>
      <c r="D490" s="69">
        <v>0</v>
      </c>
      <c r="E490" s="70">
        <v>2160.3000000000002</v>
      </c>
      <c r="F490" s="70">
        <v>1664.9</v>
      </c>
      <c r="G490" s="71">
        <v>0.77067999814840527</v>
      </c>
    </row>
    <row r="491" spans="1:7" ht="78.75" x14ac:dyDescent="0.25">
      <c r="A491" s="66" t="s">
        <v>142</v>
      </c>
      <c r="B491" s="67" t="s">
        <v>722</v>
      </c>
      <c r="C491" s="68" t="s">
        <v>143</v>
      </c>
      <c r="D491" s="69">
        <v>0</v>
      </c>
      <c r="E491" s="70">
        <v>1971</v>
      </c>
      <c r="F491" s="70">
        <v>1555.2</v>
      </c>
      <c r="G491" s="71">
        <v>0.78904109589041094</v>
      </c>
    </row>
    <row r="492" spans="1:7" ht="47.25" x14ac:dyDescent="0.25">
      <c r="A492" s="66" t="s">
        <v>644</v>
      </c>
      <c r="B492" s="67" t="s">
        <v>722</v>
      </c>
      <c r="C492" s="68" t="s">
        <v>143</v>
      </c>
      <c r="D492" s="69">
        <v>104</v>
      </c>
      <c r="E492" s="70">
        <v>1971</v>
      </c>
      <c r="F492" s="70">
        <v>1555.2</v>
      </c>
      <c r="G492" s="71">
        <v>0.78904109589041094</v>
      </c>
    </row>
    <row r="493" spans="1:7" ht="31.5" x14ac:dyDescent="0.25">
      <c r="A493" s="66" t="s">
        <v>129</v>
      </c>
      <c r="B493" s="67" t="s">
        <v>722</v>
      </c>
      <c r="C493" s="68" t="s">
        <v>130</v>
      </c>
      <c r="D493" s="69">
        <v>0</v>
      </c>
      <c r="E493" s="70">
        <v>189.3</v>
      </c>
      <c r="F493" s="70">
        <v>109.7</v>
      </c>
      <c r="G493" s="71">
        <v>0.57950343370311674</v>
      </c>
    </row>
    <row r="494" spans="1:7" ht="47.25" x14ac:dyDescent="0.25">
      <c r="A494" s="66" t="s">
        <v>644</v>
      </c>
      <c r="B494" s="67" t="s">
        <v>722</v>
      </c>
      <c r="C494" s="68" t="s">
        <v>130</v>
      </c>
      <c r="D494" s="69">
        <v>104</v>
      </c>
      <c r="E494" s="70">
        <v>189.3</v>
      </c>
      <c r="F494" s="70">
        <v>109.7</v>
      </c>
      <c r="G494" s="71">
        <v>0.57950343370311674</v>
      </c>
    </row>
    <row r="495" spans="1:7" ht="66" customHeight="1" x14ac:dyDescent="0.25">
      <c r="A495" s="66" t="s">
        <v>369</v>
      </c>
      <c r="B495" s="67" t="s">
        <v>723</v>
      </c>
      <c r="C495" s="68" t="s">
        <v>122</v>
      </c>
      <c r="D495" s="69">
        <v>0</v>
      </c>
      <c r="E495" s="70">
        <v>2194.9</v>
      </c>
      <c r="F495" s="70">
        <v>1586</v>
      </c>
      <c r="G495" s="71">
        <v>0.72258417239965367</v>
      </c>
    </row>
    <row r="496" spans="1:7" ht="78.75" x14ac:dyDescent="0.25">
      <c r="A496" s="66" t="s">
        <v>142</v>
      </c>
      <c r="B496" s="67" t="s">
        <v>723</v>
      </c>
      <c r="C496" s="68" t="s">
        <v>143</v>
      </c>
      <c r="D496" s="69">
        <v>0</v>
      </c>
      <c r="E496" s="70">
        <v>2046</v>
      </c>
      <c r="F496" s="70">
        <v>1525.9</v>
      </c>
      <c r="G496" s="71">
        <v>0.74579667644183778</v>
      </c>
    </row>
    <row r="497" spans="1:7" ht="47.25" x14ac:dyDescent="0.25">
      <c r="A497" s="66" t="s">
        <v>644</v>
      </c>
      <c r="B497" s="67" t="s">
        <v>723</v>
      </c>
      <c r="C497" s="68" t="s">
        <v>143</v>
      </c>
      <c r="D497" s="69">
        <v>104</v>
      </c>
      <c r="E497" s="70">
        <v>2046</v>
      </c>
      <c r="F497" s="70">
        <v>1525.9</v>
      </c>
      <c r="G497" s="71">
        <v>0.74579667644183778</v>
      </c>
    </row>
    <row r="498" spans="1:7" ht="31.5" x14ac:dyDescent="0.25">
      <c r="A498" s="66" t="s">
        <v>129</v>
      </c>
      <c r="B498" s="67" t="s">
        <v>723</v>
      </c>
      <c r="C498" s="68" t="s">
        <v>130</v>
      </c>
      <c r="D498" s="69">
        <v>0</v>
      </c>
      <c r="E498" s="70">
        <v>148.9</v>
      </c>
      <c r="F498" s="70">
        <v>60.2</v>
      </c>
      <c r="G498" s="71">
        <v>0.40429818670248491</v>
      </c>
    </row>
    <row r="499" spans="1:7" ht="47.25" x14ac:dyDescent="0.25">
      <c r="A499" s="66" t="s">
        <v>644</v>
      </c>
      <c r="B499" s="67" t="s">
        <v>723</v>
      </c>
      <c r="C499" s="68" t="s">
        <v>130</v>
      </c>
      <c r="D499" s="69">
        <v>104</v>
      </c>
      <c r="E499" s="70">
        <v>148.9</v>
      </c>
      <c r="F499" s="70">
        <v>60.2</v>
      </c>
      <c r="G499" s="71">
        <v>0.40429818670248491</v>
      </c>
    </row>
    <row r="500" spans="1:7" ht="48.75" customHeight="1" x14ac:dyDescent="0.25">
      <c r="A500" s="66" t="s">
        <v>372</v>
      </c>
      <c r="B500" s="67" t="s">
        <v>724</v>
      </c>
      <c r="C500" s="68" t="s">
        <v>122</v>
      </c>
      <c r="D500" s="69">
        <v>0</v>
      </c>
      <c r="E500" s="70">
        <v>1118.5999999999999</v>
      </c>
      <c r="F500" s="70">
        <v>731.3</v>
      </c>
      <c r="G500" s="71">
        <v>0.6537636331128196</v>
      </c>
    </row>
    <row r="501" spans="1:7" ht="78.75" x14ac:dyDescent="0.25">
      <c r="A501" s="66" t="s">
        <v>142</v>
      </c>
      <c r="B501" s="67" t="s">
        <v>724</v>
      </c>
      <c r="C501" s="68" t="s">
        <v>143</v>
      </c>
      <c r="D501" s="69">
        <v>0</v>
      </c>
      <c r="E501" s="70">
        <v>1045.9000000000001</v>
      </c>
      <c r="F501" s="70">
        <v>731.3</v>
      </c>
      <c r="G501" s="71">
        <v>0.69920642508844044</v>
      </c>
    </row>
    <row r="502" spans="1:7" ht="47.25" x14ac:dyDescent="0.25">
      <c r="A502" s="66" t="s">
        <v>644</v>
      </c>
      <c r="B502" s="67" t="s">
        <v>724</v>
      </c>
      <c r="C502" s="68" t="s">
        <v>143</v>
      </c>
      <c r="D502" s="69">
        <v>104</v>
      </c>
      <c r="E502" s="70">
        <v>1045.9000000000001</v>
      </c>
      <c r="F502" s="70">
        <v>731.3</v>
      </c>
      <c r="G502" s="71">
        <v>0.69920642508844044</v>
      </c>
    </row>
    <row r="503" spans="1:7" ht="31.5" x14ac:dyDescent="0.25">
      <c r="A503" s="66" t="s">
        <v>129</v>
      </c>
      <c r="B503" s="67" t="s">
        <v>724</v>
      </c>
      <c r="C503" s="68" t="s">
        <v>130</v>
      </c>
      <c r="D503" s="69">
        <v>0</v>
      </c>
      <c r="E503" s="70">
        <v>72.7</v>
      </c>
      <c r="F503" s="70">
        <v>0</v>
      </c>
      <c r="G503" s="71">
        <v>0</v>
      </c>
    </row>
    <row r="504" spans="1:7" ht="47.25" x14ac:dyDescent="0.25">
      <c r="A504" s="66" t="s">
        <v>644</v>
      </c>
      <c r="B504" s="67" t="s">
        <v>724</v>
      </c>
      <c r="C504" s="68" t="s">
        <v>130</v>
      </c>
      <c r="D504" s="69">
        <v>104</v>
      </c>
      <c r="E504" s="70">
        <v>72.7</v>
      </c>
      <c r="F504" s="70">
        <v>0</v>
      </c>
      <c r="G504" s="71">
        <v>0</v>
      </c>
    </row>
    <row r="505" spans="1:7" x14ac:dyDescent="0.25">
      <c r="A505" s="66" t="s">
        <v>375</v>
      </c>
      <c r="B505" s="67" t="s">
        <v>376</v>
      </c>
      <c r="C505" s="68" t="s">
        <v>122</v>
      </c>
      <c r="D505" s="69">
        <v>0</v>
      </c>
      <c r="E505" s="70">
        <v>10</v>
      </c>
      <c r="F505" s="70">
        <v>10</v>
      </c>
      <c r="G505" s="71">
        <v>1</v>
      </c>
    </row>
    <row r="506" spans="1:7" ht="47.25" x14ac:dyDescent="0.25">
      <c r="A506" s="66" t="s">
        <v>377</v>
      </c>
      <c r="B506" s="67" t="s">
        <v>378</v>
      </c>
      <c r="C506" s="68" t="s">
        <v>122</v>
      </c>
      <c r="D506" s="69">
        <v>0</v>
      </c>
      <c r="E506" s="70">
        <v>10</v>
      </c>
      <c r="F506" s="70">
        <v>10</v>
      </c>
      <c r="G506" s="71">
        <v>1</v>
      </c>
    </row>
    <row r="507" spans="1:7" x14ac:dyDescent="0.25">
      <c r="A507" s="66" t="s">
        <v>379</v>
      </c>
      <c r="B507" s="67" t="s">
        <v>380</v>
      </c>
      <c r="C507" s="68" t="s">
        <v>122</v>
      </c>
      <c r="D507" s="69">
        <v>0</v>
      </c>
      <c r="E507" s="70">
        <v>10</v>
      </c>
      <c r="F507" s="70">
        <v>10</v>
      </c>
      <c r="G507" s="71">
        <v>1</v>
      </c>
    </row>
    <row r="508" spans="1:7" ht="31.5" x14ac:dyDescent="0.25">
      <c r="A508" s="66" t="s">
        <v>129</v>
      </c>
      <c r="B508" s="67" t="s">
        <v>380</v>
      </c>
      <c r="C508" s="68" t="s">
        <v>130</v>
      </c>
      <c r="D508" s="69">
        <v>0</v>
      </c>
      <c r="E508" s="70">
        <v>10</v>
      </c>
      <c r="F508" s="70">
        <v>10</v>
      </c>
      <c r="G508" s="71">
        <v>1</v>
      </c>
    </row>
    <row r="509" spans="1:7" x14ac:dyDescent="0.25">
      <c r="A509" s="66" t="s">
        <v>250</v>
      </c>
      <c r="B509" s="67" t="s">
        <v>380</v>
      </c>
      <c r="C509" s="68" t="s">
        <v>130</v>
      </c>
      <c r="D509" s="69">
        <v>113</v>
      </c>
      <c r="E509" s="70">
        <v>10</v>
      </c>
      <c r="F509" s="70">
        <v>10</v>
      </c>
      <c r="G509" s="71">
        <v>1</v>
      </c>
    </row>
    <row r="510" spans="1:7" ht="47.25" x14ac:dyDescent="0.25">
      <c r="A510" s="60" t="s">
        <v>381</v>
      </c>
      <c r="B510" s="61" t="s">
        <v>382</v>
      </c>
      <c r="C510" s="62" t="s">
        <v>122</v>
      </c>
      <c r="D510" s="63">
        <v>0</v>
      </c>
      <c r="E510" s="64">
        <v>53581.599999999999</v>
      </c>
      <c r="F510" s="64">
        <v>19879.400000000001</v>
      </c>
      <c r="G510" s="65">
        <v>0.3710116905803485</v>
      </c>
    </row>
    <row r="511" spans="1:7" ht="47.25" x14ac:dyDescent="0.25">
      <c r="A511" s="66" t="s">
        <v>383</v>
      </c>
      <c r="B511" s="67" t="s">
        <v>384</v>
      </c>
      <c r="C511" s="68" t="s">
        <v>122</v>
      </c>
      <c r="D511" s="69">
        <v>0</v>
      </c>
      <c r="E511" s="70">
        <v>38646.800000000003</v>
      </c>
      <c r="F511" s="70">
        <v>12223.9</v>
      </c>
      <c r="G511" s="71">
        <v>0.31629785648488357</v>
      </c>
    </row>
    <row r="512" spans="1:7" ht="47.25" x14ac:dyDescent="0.25">
      <c r="A512" s="66" t="s">
        <v>385</v>
      </c>
      <c r="B512" s="67" t="s">
        <v>386</v>
      </c>
      <c r="C512" s="68" t="s">
        <v>122</v>
      </c>
      <c r="D512" s="69">
        <v>0</v>
      </c>
      <c r="E512" s="70">
        <v>38646.800000000003</v>
      </c>
      <c r="F512" s="70">
        <v>12223.9</v>
      </c>
      <c r="G512" s="71">
        <v>0.31629785648488357</v>
      </c>
    </row>
    <row r="513" spans="1:7" ht="47.25" x14ac:dyDescent="0.25">
      <c r="A513" s="66" t="s">
        <v>387</v>
      </c>
      <c r="B513" s="67" t="s">
        <v>388</v>
      </c>
      <c r="C513" s="68" t="s">
        <v>122</v>
      </c>
      <c r="D513" s="69">
        <v>0</v>
      </c>
      <c r="E513" s="70">
        <v>37.4</v>
      </c>
      <c r="F513" s="70">
        <v>0</v>
      </c>
      <c r="G513" s="71">
        <v>0</v>
      </c>
    </row>
    <row r="514" spans="1:7" ht="31.5" x14ac:dyDescent="0.25">
      <c r="A514" s="66" t="s">
        <v>129</v>
      </c>
      <c r="B514" s="67" t="s">
        <v>388</v>
      </c>
      <c r="C514" s="68" t="s">
        <v>130</v>
      </c>
      <c r="D514" s="69">
        <v>0</v>
      </c>
      <c r="E514" s="70">
        <v>37.4</v>
      </c>
      <c r="F514" s="70">
        <v>0</v>
      </c>
      <c r="G514" s="71">
        <v>0</v>
      </c>
    </row>
    <row r="515" spans="1:7" x14ac:dyDescent="0.25">
      <c r="A515" s="66" t="s">
        <v>190</v>
      </c>
      <c r="B515" s="67" t="s">
        <v>388</v>
      </c>
      <c r="C515" s="68" t="s">
        <v>130</v>
      </c>
      <c r="D515" s="69">
        <v>709</v>
      </c>
      <c r="E515" s="70">
        <v>37.4</v>
      </c>
      <c r="F515" s="70">
        <v>0</v>
      </c>
      <c r="G515" s="71">
        <v>0</v>
      </c>
    </row>
    <row r="516" spans="1:7" ht="31.5" x14ac:dyDescent="0.25">
      <c r="A516" s="66" t="s">
        <v>725</v>
      </c>
      <c r="B516" s="67" t="s">
        <v>726</v>
      </c>
      <c r="C516" s="68" t="s">
        <v>122</v>
      </c>
      <c r="D516" s="69">
        <v>0</v>
      </c>
      <c r="E516" s="70">
        <v>18925.099999999999</v>
      </c>
      <c r="F516" s="70">
        <v>156</v>
      </c>
      <c r="G516" s="71">
        <v>8.2430211729396415E-3</v>
      </c>
    </row>
    <row r="517" spans="1:7" ht="31.5" x14ac:dyDescent="0.25">
      <c r="A517" s="66" t="s">
        <v>129</v>
      </c>
      <c r="B517" s="67" t="s">
        <v>726</v>
      </c>
      <c r="C517" s="68" t="s">
        <v>130</v>
      </c>
      <c r="D517" s="69">
        <v>0</v>
      </c>
      <c r="E517" s="70">
        <v>18925.099999999999</v>
      </c>
      <c r="F517" s="70">
        <v>156</v>
      </c>
      <c r="G517" s="71">
        <v>8.2430211729396415E-3</v>
      </c>
    </row>
    <row r="518" spans="1:7" x14ac:dyDescent="0.25">
      <c r="A518" s="66" t="s">
        <v>389</v>
      </c>
      <c r="B518" s="67" t="s">
        <v>726</v>
      </c>
      <c r="C518" s="68" t="s">
        <v>130</v>
      </c>
      <c r="D518" s="69">
        <v>409</v>
      </c>
      <c r="E518" s="70">
        <v>18925.099999999999</v>
      </c>
      <c r="F518" s="70">
        <v>156</v>
      </c>
      <c r="G518" s="71">
        <v>8.2430211729396415E-3</v>
      </c>
    </row>
    <row r="519" spans="1:7" ht="78.75" x14ac:dyDescent="0.25">
      <c r="A519" s="66" t="s">
        <v>727</v>
      </c>
      <c r="B519" s="67" t="s">
        <v>728</v>
      </c>
      <c r="C519" s="68" t="s">
        <v>122</v>
      </c>
      <c r="D519" s="69">
        <v>0</v>
      </c>
      <c r="E519" s="70">
        <v>17384.3</v>
      </c>
      <c r="F519" s="70">
        <v>12034.3</v>
      </c>
      <c r="G519" s="71">
        <v>0.69225105411204357</v>
      </c>
    </row>
    <row r="520" spans="1:7" x14ac:dyDescent="0.25">
      <c r="A520" s="66" t="s">
        <v>297</v>
      </c>
      <c r="B520" s="67" t="s">
        <v>728</v>
      </c>
      <c r="C520" s="68" t="s">
        <v>298</v>
      </c>
      <c r="D520" s="69">
        <v>0</v>
      </c>
      <c r="E520" s="70">
        <v>17384.3</v>
      </c>
      <c r="F520" s="70">
        <v>12034.3</v>
      </c>
      <c r="G520" s="71">
        <v>0.69225105411204357</v>
      </c>
    </row>
    <row r="521" spans="1:7" x14ac:dyDescent="0.25">
      <c r="A521" s="66" t="s">
        <v>389</v>
      </c>
      <c r="B521" s="67" t="s">
        <v>728</v>
      </c>
      <c r="C521" s="68" t="s">
        <v>298</v>
      </c>
      <c r="D521" s="69">
        <v>409</v>
      </c>
      <c r="E521" s="70">
        <v>17384.3</v>
      </c>
      <c r="F521" s="70">
        <v>12034.3</v>
      </c>
      <c r="G521" s="71">
        <v>0.69225105411204357</v>
      </c>
    </row>
    <row r="522" spans="1:7" ht="47.25" x14ac:dyDescent="0.25">
      <c r="A522" s="66" t="s">
        <v>729</v>
      </c>
      <c r="B522" s="67" t="s">
        <v>730</v>
      </c>
      <c r="C522" s="68" t="s">
        <v>122</v>
      </c>
      <c r="D522" s="69">
        <v>0</v>
      </c>
      <c r="E522" s="70">
        <v>100</v>
      </c>
      <c r="F522" s="70">
        <v>33.6</v>
      </c>
      <c r="G522" s="71">
        <v>0.33600000000000002</v>
      </c>
    </row>
    <row r="523" spans="1:7" ht="31.5" x14ac:dyDescent="0.25">
      <c r="A523" s="66" t="s">
        <v>129</v>
      </c>
      <c r="B523" s="67" t="s">
        <v>730</v>
      </c>
      <c r="C523" s="68" t="s">
        <v>130</v>
      </c>
      <c r="D523" s="69">
        <v>0</v>
      </c>
      <c r="E523" s="70">
        <v>100</v>
      </c>
      <c r="F523" s="70">
        <v>33.6</v>
      </c>
      <c r="G523" s="71">
        <v>0.33600000000000002</v>
      </c>
    </row>
    <row r="524" spans="1:7" x14ac:dyDescent="0.25">
      <c r="A524" s="66" t="s">
        <v>389</v>
      </c>
      <c r="B524" s="67" t="s">
        <v>730</v>
      </c>
      <c r="C524" s="68" t="s">
        <v>130</v>
      </c>
      <c r="D524" s="69">
        <v>409</v>
      </c>
      <c r="E524" s="70">
        <v>100</v>
      </c>
      <c r="F524" s="70">
        <v>33.6</v>
      </c>
      <c r="G524" s="71">
        <v>0.33600000000000002</v>
      </c>
    </row>
    <row r="525" spans="1:7" ht="47.25" x14ac:dyDescent="0.25">
      <c r="A525" s="66" t="s">
        <v>731</v>
      </c>
      <c r="B525" s="67" t="s">
        <v>732</v>
      </c>
      <c r="C525" s="68" t="s">
        <v>122</v>
      </c>
      <c r="D525" s="69">
        <v>0</v>
      </c>
      <c r="E525" s="70">
        <v>2200</v>
      </c>
      <c r="F525" s="70">
        <v>0</v>
      </c>
      <c r="G525" s="71">
        <v>0</v>
      </c>
    </row>
    <row r="526" spans="1:7" ht="31.5" x14ac:dyDescent="0.25">
      <c r="A526" s="66" t="s">
        <v>129</v>
      </c>
      <c r="B526" s="67" t="s">
        <v>732</v>
      </c>
      <c r="C526" s="68" t="s">
        <v>130</v>
      </c>
      <c r="D526" s="69">
        <v>0</v>
      </c>
      <c r="E526" s="70">
        <v>2200</v>
      </c>
      <c r="F526" s="70">
        <v>0</v>
      </c>
      <c r="G526" s="71">
        <v>0</v>
      </c>
    </row>
    <row r="527" spans="1:7" x14ac:dyDescent="0.25">
      <c r="A527" s="66" t="s">
        <v>389</v>
      </c>
      <c r="B527" s="67" t="s">
        <v>732</v>
      </c>
      <c r="C527" s="68" t="s">
        <v>130</v>
      </c>
      <c r="D527" s="69">
        <v>409</v>
      </c>
      <c r="E527" s="70">
        <v>2200</v>
      </c>
      <c r="F527" s="70">
        <v>0</v>
      </c>
      <c r="G527" s="71">
        <v>0</v>
      </c>
    </row>
    <row r="528" spans="1:7" ht="31.5" x14ac:dyDescent="0.25">
      <c r="A528" s="66" t="s">
        <v>390</v>
      </c>
      <c r="B528" s="67" t="s">
        <v>391</v>
      </c>
      <c r="C528" s="68" t="s">
        <v>122</v>
      </c>
      <c r="D528" s="69">
        <v>0</v>
      </c>
      <c r="E528" s="70">
        <v>35</v>
      </c>
      <c r="F528" s="70">
        <v>30</v>
      </c>
      <c r="G528" s="71">
        <v>0.8571428571428571</v>
      </c>
    </row>
    <row r="529" spans="1:7" ht="63" x14ac:dyDescent="0.25">
      <c r="A529" s="66" t="s">
        <v>392</v>
      </c>
      <c r="B529" s="67" t="s">
        <v>393</v>
      </c>
      <c r="C529" s="68" t="s">
        <v>122</v>
      </c>
      <c r="D529" s="69">
        <v>0</v>
      </c>
      <c r="E529" s="70">
        <v>35</v>
      </c>
      <c r="F529" s="70">
        <v>30</v>
      </c>
      <c r="G529" s="71">
        <v>0.8571428571428571</v>
      </c>
    </row>
    <row r="530" spans="1:7" ht="31.5" x14ac:dyDescent="0.25">
      <c r="A530" s="66" t="s">
        <v>394</v>
      </c>
      <c r="B530" s="67" t="s">
        <v>395</v>
      </c>
      <c r="C530" s="68" t="s">
        <v>122</v>
      </c>
      <c r="D530" s="69">
        <v>0</v>
      </c>
      <c r="E530" s="70">
        <v>30</v>
      </c>
      <c r="F530" s="70">
        <v>30</v>
      </c>
      <c r="G530" s="71">
        <v>1</v>
      </c>
    </row>
    <row r="531" spans="1:7" ht="31.5" x14ac:dyDescent="0.25">
      <c r="A531" s="66" t="s">
        <v>129</v>
      </c>
      <c r="B531" s="67" t="s">
        <v>395</v>
      </c>
      <c r="C531" s="68" t="s">
        <v>130</v>
      </c>
      <c r="D531" s="69">
        <v>0</v>
      </c>
      <c r="E531" s="70">
        <v>30</v>
      </c>
      <c r="F531" s="70">
        <v>30</v>
      </c>
      <c r="G531" s="71">
        <v>1</v>
      </c>
    </row>
    <row r="532" spans="1:7" x14ac:dyDescent="0.25">
      <c r="A532" s="66" t="s">
        <v>250</v>
      </c>
      <c r="B532" s="67" t="s">
        <v>395</v>
      </c>
      <c r="C532" s="68" t="s">
        <v>130</v>
      </c>
      <c r="D532" s="69">
        <v>113</v>
      </c>
      <c r="E532" s="70">
        <v>30</v>
      </c>
      <c r="F532" s="70">
        <v>30</v>
      </c>
      <c r="G532" s="71">
        <v>1</v>
      </c>
    </row>
    <row r="533" spans="1:7" x14ac:dyDescent="0.25">
      <c r="A533" s="66" t="s">
        <v>396</v>
      </c>
      <c r="B533" s="67" t="s">
        <v>397</v>
      </c>
      <c r="C533" s="68" t="s">
        <v>122</v>
      </c>
      <c r="D533" s="69">
        <v>0</v>
      </c>
      <c r="E533" s="70">
        <v>5</v>
      </c>
      <c r="F533" s="70">
        <v>0</v>
      </c>
      <c r="G533" s="71">
        <v>0</v>
      </c>
    </row>
    <row r="534" spans="1:7" ht="31.5" x14ac:dyDescent="0.25">
      <c r="A534" s="66" t="s">
        <v>129</v>
      </c>
      <c r="B534" s="67" t="s">
        <v>397</v>
      </c>
      <c r="C534" s="68" t="s">
        <v>130</v>
      </c>
      <c r="D534" s="69">
        <v>0</v>
      </c>
      <c r="E534" s="70">
        <v>5</v>
      </c>
      <c r="F534" s="70">
        <v>0</v>
      </c>
      <c r="G534" s="71">
        <v>0</v>
      </c>
    </row>
    <row r="535" spans="1:7" x14ac:dyDescent="0.25">
      <c r="A535" s="66" t="s">
        <v>250</v>
      </c>
      <c r="B535" s="67" t="s">
        <v>397</v>
      </c>
      <c r="C535" s="68" t="s">
        <v>130</v>
      </c>
      <c r="D535" s="69">
        <v>113</v>
      </c>
      <c r="E535" s="70">
        <v>5</v>
      </c>
      <c r="F535" s="70">
        <v>0</v>
      </c>
      <c r="G535" s="71">
        <v>0</v>
      </c>
    </row>
    <row r="536" spans="1:7" ht="33.75" customHeight="1" x14ac:dyDescent="0.25">
      <c r="A536" s="66" t="s">
        <v>733</v>
      </c>
      <c r="B536" s="67" t="s">
        <v>398</v>
      </c>
      <c r="C536" s="68" t="s">
        <v>122</v>
      </c>
      <c r="D536" s="69">
        <v>0</v>
      </c>
      <c r="E536" s="70">
        <v>14871</v>
      </c>
      <c r="F536" s="70">
        <v>7596.7</v>
      </c>
      <c r="G536" s="71">
        <v>0.51083988971824357</v>
      </c>
    </row>
    <row r="537" spans="1:7" ht="47.25" x14ac:dyDescent="0.25">
      <c r="A537" s="66" t="s">
        <v>399</v>
      </c>
      <c r="B537" s="67" t="s">
        <v>400</v>
      </c>
      <c r="C537" s="68" t="s">
        <v>122</v>
      </c>
      <c r="D537" s="69">
        <v>0</v>
      </c>
      <c r="E537" s="70">
        <v>70</v>
      </c>
      <c r="F537" s="70">
        <v>39.700000000000003</v>
      </c>
      <c r="G537" s="71">
        <v>0.56714285714285717</v>
      </c>
    </row>
    <row r="538" spans="1:7" ht="47.25" x14ac:dyDescent="0.25">
      <c r="A538" s="66" t="s">
        <v>401</v>
      </c>
      <c r="B538" s="67" t="s">
        <v>402</v>
      </c>
      <c r="C538" s="68" t="s">
        <v>122</v>
      </c>
      <c r="D538" s="69">
        <v>0</v>
      </c>
      <c r="E538" s="70">
        <v>25</v>
      </c>
      <c r="F538" s="70">
        <v>24.9</v>
      </c>
      <c r="G538" s="71">
        <v>0.996</v>
      </c>
    </row>
    <row r="539" spans="1:7" ht="31.5" x14ac:dyDescent="0.25">
      <c r="A539" s="66" t="s">
        <v>129</v>
      </c>
      <c r="B539" s="67" t="s">
        <v>402</v>
      </c>
      <c r="C539" s="68" t="s">
        <v>130</v>
      </c>
      <c r="D539" s="69">
        <v>0</v>
      </c>
      <c r="E539" s="70">
        <v>25</v>
      </c>
      <c r="F539" s="70">
        <v>24.9</v>
      </c>
      <c r="G539" s="71">
        <v>0.996</v>
      </c>
    </row>
    <row r="540" spans="1:7" x14ac:dyDescent="0.25">
      <c r="A540" s="66" t="s">
        <v>250</v>
      </c>
      <c r="B540" s="67" t="s">
        <v>402</v>
      </c>
      <c r="C540" s="68" t="s">
        <v>130</v>
      </c>
      <c r="D540" s="69">
        <v>113</v>
      </c>
      <c r="E540" s="70">
        <v>25</v>
      </c>
      <c r="F540" s="70">
        <v>24.9</v>
      </c>
      <c r="G540" s="71">
        <v>0.996</v>
      </c>
    </row>
    <row r="541" spans="1:7" ht="47.25" x14ac:dyDescent="0.25">
      <c r="A541" s="66" t="s">
        <v>403</v>
      </c>
      <c r="B541" s="67" t="s">
        <v>404</v>
      </c>
      <c r="C541" s="68" t="s">
        <v>122</v>
      </c>
      <c r="D541" s="69">
        <v>0</v>
      </c>
      <c r="E541" s="70">
        <v>15</v>
      </c>
      <c r="F541" s="70">
        <v>14.8</v>
      </c>
      <c r="G541" s="71">
        <v>0.98666666666666669</v>
      </c>
    </row>
    <row r="542" spans="1:7" ht="31.5" x14ac:dyDescent="0.25">
      <c r="A542" s="66" t="s">
        <v>129</v>
      </c>
      <c r="B542" s="67" t="s">
        <v>404</v>
      </c>
      <c r="C542" s="68" t="s">
        <v>130</v>
      </c>
      <c r="D542" s="69">
        <v>0</v>
      </c>
      <c r="E542" s="70">
        <v>15</v>
      </c>
      <c r="F542" s="70">
        <v>14.8</v>
      </c>
      <c r="G542" s="71">
        <v>0.98666666666666669</v>
      </c>
    </row>
    <row r="543" spans="1:7" x14ac:dyDescent="0.25">
      <c r="A543" s="66" t="s">
        <v>250</v>
      </c>
      <c r="B543" s="67" t="s">
        <v>404</v>
      </c>
      <c r="C543" s="68" t="s">
        <v>130</v>
      </c>
      <c r="D543" s="69">
        <v>113</v>
      </c>
      <c r="E543" s="70">
        <v>15</v>
      </c>
      <c r="F543" s="70">
        <v>14.8</v>
      </c>
      <c r="G543" s="71">
        <v>0.98666666666666669</v>
      </c>
    </row>
    <row r="544" spans="1:7" ht="78.75" x14ac:dyDescent="0.25">
      <c r="A544" s="66" t="s">
        <v>405</v>
      </c>
      <c r="B544" s="67" t="s">
        <v>406</v>
      </c>
      <c r="C544" s="68" t="s">
        <v>122</v>
      </c>
      <c r="D544" s="69">
        <v>0</v>
      </c>
      <c r="E544" s="70">
        <v>5</v>
      </c>
      <c r="F544" s="70">
        <v>0</v>
      </c>
      <c r="G544" s="71">
        <v>0</v>
      </c>
    </row>
    <row r="545" spans="1:7" ht="31.5" x14ac:dyDescent="0.25">
      <c r="A545" s="66" t="s">
        <v>129</v>
      </c>
      <c r="B545" s="67" t="s">
        <v>406</v>
      </c>
      <c r="C545" s="68" t="s">
        <v>130</v>
      </c>
      <c r="D545" s="69">
        <v>0</v>
      </c>
      <c r="E545" s="70">
        <v>5</v>
      </c>
      <c r="F545" s="70">
        <v>0</v>
      </c>
      <c r="G545" s="71">
        <v>0</v>
      </c>
    </row>
    <row r="546" spans="1:7" x14ac:dyDescent="0.25">
      <c r="A546" s="66" t="s">
        <v>250</v>
      </c>
      <c r="B546" s="67" t="s">
        <v>406</v>
      </c>
      <c r="C546" s="68" t="s">
        <v>130</v>
      </c>
      <c r="D546" s="69">
        <v>113</v>
      </c>
      <c r="E546" s="70">
        <v>5</v>
      </c>
      <c r="F546" s="70">
        <v>0</v>
      </c>
      <c r="G546" s="71">
        <v>0</v>
      </c>
    </row>
    <row r="547" spans="1:7" ht="47.25" x14ac:dyDescent="0.25">
      <c r="A547" s="66" t="s">
        <v>407</v>
      </c>
      <c r="B547" s="67" t="s">
        <v>408</v>
      </c>
      <c r="C547" s="68" t="s">
        <v>122</v>
      </c>
      <c r="D547" s="69">
        <v>0</v>
      </c>
      <c r="E547" s="70">
        <v>10</v>
      </c>
      <c r="F547" s="70">
        <v>0</v>
      </c>
      <c r="G547" s="71">
        <v>0</v>
      </c>
    </row>
    <row r="548" spans="1:7" ht="31.5" x14ac:dyDescent="0.25">
      <c r="A548" s="66" t="s">
        <v>129</v>
      </c>
      <c r="B548" s="67" t="s">
        <v>408</v>
      </c>
      <c r="C548" s="68" t="s">
        <v>130</v>
      </c>
      <c r="D548" s="69">
        <v>0</v>
      </c>
      <c r="E548" s="70">
        <v>10</v>
      </c>
      <c r="F548" s="70">
        <v>0</v>
      </c>
      <c r="G548" s="71">
        <v>0</v>
      </c>
    </row>
    <row r="549" spans="1:7" x14ac:dyDescent="0.25">
      <c r="A549" s="66" t="s">
        <v>250</v>
      </c>
      <c r="B549" s="67" t="s">
        <v>408</v>
      </c>
      <c r="C549" s="68" t="s">
        <v>130</v>
      </c>
      <c r="D549" s="69">
        <v>113</v>
      </c>
      <c r="E549" s="70">
        <v>10</v>
      </c>
      <c r="F549" s="70">
        <v>0</v>
      </c>
      <c r="G549" s="71">
        <v>0</v>
      </c>
    </row>
    <row r="550" spans="1:7" ht="63" x14ac:dyDescent="0.25">
      <c r="A550" s="66" t="s">
        <v>409</v>
      </c>
      <c r="B550" s="67" t="s">
        <v>410</v>
      </c>
      <c r="C550" s="68" t="s">
        <v>122</v>
      </c>
      <c r="D550" s="69">
        <v>0</v>
      </c>
      <c r="E550" s="70">
        <v>15</v>
      </c>
      <c r="F550" s="70">
        <v>0</v>
      </c>
      <c r="G550" s="71">
        <v>0</v>
      </c>
    </row>
    <row r="551" spans="1:7" ht="31.5" x14ac:dyDescent="0.25">
      <c r="A551" s="66" t="s">
        <v>129</v>
      </c>
      <c r="B551" s="67" t="s">
        <v>410</v>
      </c>
      <c r="C551" s="68" t="s">
        <v>130</v>
      </c>
      <c r="D551" s="69">
        <v>0</v>
      </c>
      <c r="E551" s="70">
        <v>15</v>
      </c>
      <c r="F551" s="70">
        <v>0</v>
      </c>
      <c r="G551" s="71">
        <v>0</v>
      </c>
    </row>
    <row r="552" spans="1:7" x14ac:dyDescent="0.25">
      <c r="A552" s="66" t="s">
        <v>250</v>
      </c>
      <c r="B552" s="67" t="s">
        <v>410</v>
      </c>
      <c r="C552" s="68" t="s">
        <v>130</v>
      </c>
      <c r="D552" s="69">
        <v>113</v>
      </c>
      <c r="E552" s="70">
        <v>15</v>
      </c>
      <c r="F552" s="70">
        <v>0</v>
      </c>
      <c r="G552" s="71">
        <v>0</v>
      </c>
    </row>
    <row r="553" spans="1:7" ht="63" x14ac:dyDescent="0.25">
      <c r="A553" s="66" t="s">
        <v>411</v>
      </c>
      <c r="B553" s="67" t="s">
        <v>412</v>
      </c>
      <c r="C553" s="68" t="s">
        <v>122</v>
      </c>
      <c r="D553" s="69">
        <v>0</v>
      </c>
      <c r="E553" s="70">
        <v>10121</v>
      </c>
      <c r="F553" s="70">
        <v>7557.1</v>
      </c>
      <c r="G553" s="71">
        <v>0.74667522972038336</v>
      </c>
    </row>
    <row r="554" spans="1:7" ht="31.5" x14ac:dyDescent="0.25">
      <c r="A554" s="66" t="s">
        <v>134</v>
      </c>
      <c r="B554" s="67" t="s">
        <v>413</v>
      </c>
      <c r="C554" s="68" t="s">
        <v>122</v>
      </c>
      <c r="D554" s="69">
        <v>0</v>
      </c>
      <c r="E554" s="70">
        <v>7</v>
      </c>
      <c r="F554" s="70">
        <v>7</v>
      </c>
      <c r="G554" s="71">
        <v>1</v>
      </c>
    </row>
    <row r="555" spans="1:7" ht="31.5" x14ac:dyDescent="0.25">
      <c r="A555" s="66" t="s">
        <v>129</v>
      </c>
      <c r="B555" s="67" t="s">
        <v>413</v>
      </c>
      <c r="C555" s="68" t="s">
        <v>130</v>
      </c>
      <c r="D555" s="69">
        <v>0</v>
      </c>
      <c r="E555" s="70">
        <v>7</v>
      </c>
      <c r="F555" s="70">
        <v>7</v>
      </c>
      <c r="G555" s="71">
        <v>1</v>
      </c>
    </row>
    <row r="556" spans="1:7" ht="31.5" x14ac:dyDescent="0.25">
      <c r="A556" s="66" t="s">
        <v>136</v>
      </c>
      <c r="B556" s="67" t="s">
        <v>413</v>
      </c>
      <c r="C556" s="68" t="s">
        <v>130</v>
      </c>
      <c r="D556" s="69">
        <v>705</v>
      </c>
      <c r="E556" s="70">
        <v>7</v>
      </c>
      <c r="F556" s="70">
        <v>7</v>
      </c>
      <c r="G556" s="71">
        <v>1</v>
      </c>
    </row>
    <row r="557" spans="1:7" x14ac:dyDescent="0.25">
      <c r="A557" s="66" t="s">
        <v>137</v>
      </c>
      <c r="B557" s="67" t="s">
        <v>414</v>
      </c>
      <c r="C557" s="68" t="s">
        <v>122</v>
      </c>
      <c r="D557" s="69">
        <v>0</v>
      </c>
      <c r="E557" s="70">
        <v>10114</v>
      </c>
      <c r="F557" s="70">
        <v>7550.1</v>
      </c>
      <c r="G557" s="71">
        <v>0.74649990112715048</v>
      </c>
    </row>
    <row r="558" spans="1:7" ht="78.75" x14ac:dyDescent="0.25">
      <c r="A558" s="66" t="s">
        <v>142</v>
      </c>
      <c r="B558" s="67" t="s">
        <v>414</v>
      </c>
      <c r="C558" s="68" t="s">
        <v>143</v>
      </c>
      <c r="D558" s="69">
        <v>0</v>
      </c>
      <c r="E558" s="70">
        <v>9896.2000000000007</v>
      </c>
      <c r="F558" s="70">
        <v>7428.7</v>
      </c>
      <c r="G558" s="71">
        <v>0.75066187021280883</v>
      </c>
    </row>
    <row r="559" spans="1:7" ht="31.5" x14ac:dyDescent="0.25">
      <c r="A559" s="66" t="s">
        <v>415</v>
      </c>
      <c r="B559" s="67" t="s">
        <v>414</v>
      </c>
      <c r="C559" s="68" t="s">
        <v>143</v>
      </c>
      <c r="D559" s="69">
        <v>314</v>
      </c>
      <c r="E559" s="70">
        <v>9896.2000000000007</v>
      </c>
      <c r="F559" s="70">
        <v>7428.7</v>
      </c>
      <c r="G559" s="71">
        <v>0.75066187021280883</v>
      </c>
    </row>
    <row r="560" spans="1:7" ht="31.5" x14ac:dyDescent="0.25">
      <c r="A560" s="66" t="s">
        <v>129</v>
      </c>
      <c r="B560" s="67" t="s">
        <v>414</v>
      </c>
      <c r="C560" s="68" t="s">
        <v>130</v>
      </c>
      <c r="D560" s="69">
        <v>0</v>
      </c>
      <c r="E560" s="70">
        <v>217.8</v>
      </c>
      <c r="F560" s="70">
        <v>121.3</v>
      </c>
      <c r="G560" s="71">
        <v>0.5569329660238751</v>
      </c>
    </row>
    <row r="561" spans="1:7" ht="31.5" x14ac:dyDescent="0.25">
      <c r="A561" s="66" t="s">
        <v>415</v>
      </c>
      <c r="B561" s="67" t="s">
        <v>414</v>
      </c>
      <c r="C561" s="68" t="s">
        <v>130</v>
      </c>
      <c r="D561" s="69">
        <v>314</v>
      </c>
      <c r="E561" s="70">
        <v>217.8</v>
      </c>
      <c r="F561" s="70">
        <v>121.3</v>
      </c>
      <c r="G561" s="71">
        <v>0.5569329660238751</v>
      </c>
    </row>
    <row r="562" spans="1:7" ht="31.5" x14ac:dyDescent="0.25">
      <c r="A562" s="66" t="s">
        <v>734</v>
      </c>
      <c r="B562" s="67" t="s">
        <v>645</v>
      </c>
      <c r="C562" s="68" t="s">
        <v>122</v>
      </c>
      <c r="D562" s="69">
        <v>0</v>
      </c>
      <c r="E562" s="70">
        <v>4680</v>
      </c>
      <c r="F562" s="70">
        <v>0</v>
      </c>
      <c r="G562" s="71">
        <v>0</v>
      </c>
    </row>
    <row r="563" spans="1:7" ht="31.5" x14ac:dyDescent="0.25">
      <c r="A563" s="66" t="s">
        <v>144</v>
      </c>
      <c r="B563" s="67" t="s">
        <v>646</v>
      </c>
      <c r="C563" s="68" t="s">
        <v>122</v>
      </c>
      <c r="D563" s="69">
        <v>0</v>
      </c>
      <c r="E563" s="70">
        <v>4680</v>
      </c>
      <c r="F563" s="70">
        <v>0</v>
      </c>
      <c r="G563" s="71">
        <v>0</v>
      </c>
    </row>
    <row r="564" spans="1:7" ht="31.5" x14ac:dyDescent="0.25">
      <c r="A564" s="66" t="s">
        <v>129</v>
      </c>
      <c r="B564" s="67" t="s">
        <v>646</v>
      </c>
      <c r="C564" s="68" t="s">
        <v>130</v>
      </c>
      <c r="D564" s="69">
        <v>0</v>
      </c>
      <c r="E564" s="70">
        <v>4680</v>
      </c>
      <c r="F564" s="70">
        <v>0</v>
      </c>
      <c r="G564" s="71">
        <v>0</v>
      </c>
    </row>
    <row r="565" spans="1:7" ht="31.5" x14ac:dyDescent="0.25">
      <c r="A565" s="66" t="s">
        <v>415</v>
      </c>
      <c r="B565" s="67" t="s">
        <v>646</v>
      </c>
      <c r="C565" s="68" t="s">
        <v>130</v>
      </c>
      <c r="D565" s="69">
        <v>314</v>
      </c>
      <c r="E565" s="70">
        <v>4680</v>
      </c>
      <c r="F565" s="70">
        <v>0</v>
      </c>
      <c r="G565" s="71">
        <v>0</v>
      </c>
    </row>
    <row r="566" spans="1:7" ht="47.25" x14ac:dyDescent="0.25">
      <c r="A566" s="66" t="s">
        <v>647</v>
      </c>
      <c r="B566" s="67" t="s">
        <v>416</v>
      </c>
      <c r="C566" s="68" t="s">
        <v>122</v>
      </c>
      <c r="D566" s="69">
        <v>0</v>
      </c>
      <c r="E566" s="70">
        <v>28.8</v>
      </c>
      <c r="F566" s="70">
        <v>28.8</v>
      </c>
      <c r="G566" s="71">
        <v>1</v>
      </c>
    </row>
    <row r="567" spans="1:7" ht="47.25" x14ac:dyDescent="0.25">
      <c r="A567" s="66" t="s">
        <v>417</v>
      </c>
      <c r="B567" s="67" t="s">
        <v>418</v>
      </c>
      <c r="C567" s="68" t="s">
        <v>122</v>
      </c>
      <c r="D567" s="69">
        <v>0</v>
      </c>
      <c r="E567" s="70">
        <v>28.8</v>
      </c>
      <c r="F567" s="70">
        <v>28.8</v>
      </c>
      <c r="G567" s="71">
        <v>1</v>
      </c>
    </row>
    <row r="568" spans="1:7" ht="47.25" x14ac:dyDescent="0.25">
      <c r="A568" s="66" t="s">
        <v>419</v>
      </c>
      <c r="B568" s="67" t="s">
        <v>420</v>
      </c>
      <c r="C568" s="68" t="s">
        <v>122</v>
      </c>
      <c r="D568" s="69">
        <v>0</v>
      </c>
      <c r="E568" s="70">
        <v>28.8</v>
      </c>
      <c r="F568" s="70">
        <v>28.8</v>
      </c>
      <c r="G568" s="71">
        <v>1</v>
      </c>
    </row>
    <row r="569" spans="1:7" ht="31.5" x14ac:dyDescent="0.25">
      <c r="A569" s="66" t="s">
        <v>129</v>
      </c>
      <c r="B569" s="67" t="s">
        <v>420</v>
      </c>
      <c r="C569" s="68" t="s">
        <v>130</v>
      </c>
      <c r="D569" s="69">
        <v>0</v>
      </c>
      <c r="E569" s="70">
        <v>28.8</v>
      </c>
      <c r="F569" s="70">
        <v>28.8</v>
      </c>
      <c r="G569" s="71">
        <v>1</v>
      </c>
    </row>
    <row r="570" spans="1:7" x14ac:dyDescent="0.25">
      <c r="A570" s="66" t="s">
        <v>215</v>
      </c>
      <c r="B570" s="67" t="s">
        <v>420</v>
      </c>
      <c r="C570" s="68" t="s">
        <v>130</v>
      </c>
      <c r="D570" s="69">
        <v>801</v>
      </c>
      <c r="E570" s="70">
        <v>28.8</v>
      </c>
      <c r="F570" s="70">
        <v>28.8</v>
      </c>
      <c r="G570" s="71">
        <v>1</v>
      </c>
    </row>
    <row r="571" spans="1:7" ht="63" x14ac:dyDescent="0.25">
      <c r="A571" s="60" t="s">
        <v>422</v>
      </c>
      <c r="B571" s="61" t="s">
        <v>423</v>
      </c>
      <c r="C571" s="62" t="s">
        <v>122</v>
      </c>
      <c r="D571" s="63">
        <v>0</v>
      </c>
      <c r="E571" s="64">
        <v>2424</v>
      </c>
      <c r="F571" s="64">
        <v>2108.1999999999998</v>
      </c>
      <c r="G571" s="65">
        <v>0.86971947194719468</v>
      </c>
    </row>
    <row r="572" spans="1:7" ht="31.5" x14ac:dyDescent="0.25">
      <c r="A572" s="66" t="s">
        <v>424</v>
      </c>
      <c r="B572" s="67" t="s">
        <v>425</v>
      </c>
      <c r="C572" s="68" t="s">
        <v>122</v>
      </c>
      <c r="D572" s="69">
        <v>0</v>
      </c>
      <c r="E572" s="70">
        <v>33</v>
      </c>
      <c r="F572" s="70">
        <v>20</v>
      </c>
      <c r="G572" s="71">
        <v>0.60606060606060608</v>
      </c>
    </row>
    <row r="573" spans="1:7" ht="47.25" x14ac:dyDescent="0.25">
      <c r="A573" s="66" t="s">
        <v>426</v>
      </c>
      <c r="B573" s="67" t="s">
        <v>427</v>
      </c>
      <c r="C573" s="68" t="s">
        <v>122</v>
      </c>
      <c r="D573" s="69">
        <v>0</v>
      </c>
      <c r="E573" s="70">
        <v>33</v>
      </c>
      <c r="F573" s="70">
        <v>20</v>
      </c>
      <c r="G573" s="71">
        <v>0.60606060606060608</v>
      </c>
    </row>
    <row r="574" spans="1:7" ht="48.75" customHeight="1" x14ac:dyDescent="0.25">
      <c r="A574" s="66" t="s">
        <v>428</v>
      </c>
      <c r="B574" s="67" t="s">
        <v>429</v>
      </c>
      <c r="C574" s="68" t="s">
        <v>122</v>
      </c>
      <c r="D574" s="69">
        <v>0</v>
      </c>
      <c r="E574" s="70">
        <v>33</v>
      </c>
      <c r="F574" s="70">
        <v>20</v>
      </c>
      <c r="G574" s="71">
        <v>0.60606060606060608</v>
      </c>
    </row>
    <row r="575" spans="1:7" ht="31.5" x14ac:dyDescent="0.25">
      <c r="A575" s="66" t="s">
        <v>129</v>
      </c>
      <c r="B575" s="67" t="s">
        <v>429</v>
      </c>
      <c r="C575" s="68" t="s">
        <v>130</v>
      </c>
      <c r="D575" s="69">
        <v>0</v>
      </c>
      <c r="E575" s="70">
        <v>33</v>
      </c>
      <c r="F575" s="70">
        <v>20</v>
      </c>
      <c r="G575" s="71">
        <v>0.60606060606060608</v>
      </c>
    </row>
    <row r="576" spans="1:7" x14ac:dyDescent="0.25">
      <c r="A576" s="66" t="s">
        <v>430</v>
      </c>
      <c r="B576" s="67" t="s">
        <v>429</v>
      </c>
      <c r="C576" s="68" t="s">
        <v>130</v>
      </c>
      <c r="D576" s="69">
        <v>707</v>
      </c>
      <c r="E576" s="70">
        <v>33</v>
      </c>
      <c r="F576" s="70">
        <v>20</v>
      </c>
      <c r="G576" s="71">
        <v>0.60606060606060608</v>
      </c>
    </row>
    <row r="577" spans="1:7" ht="33" customHeight="1" x14ac:dyDescent="0.25">
      <c r="A577" s="66" t="s">
        <v>431</v>
      </c>
      <c r="B577" s="67" t="s">
        <v>432</v>
      </c>
      <c r="C577" s="68" t="s">
        <v>122</v>
      </c>
      <c r="D577" s="69">
        <v>0</v>
      </c>
      <c r="E577" s="70">
        <v>892.2</v>
      </c>
      <c r="F577" s="70">
        <v>610.20000000000005</v>
      </c>
      <c r="G577" s="71">
        <v>0.68392737054472097</v>
      </c>
    </row>
    <row r="578" spans="1:7" ht="31.5" x14ac:dyDescent="0.25">
      <c r="A578" s="66" t="s">
        <v>433</v>
      </c>
      <c r="B578" s="67" t="s">
        <v>434</v>
      </c>
      <c r="C578" s="68" t="s">
        <v>122</v>
      </c>
      <c r="D578" s="69">
        <v>0</v>
      </c>
      <c r="E578" s="70">
        <v>776</v>
      </c>
      <c r="F578" s="70">
        <v>563.5</v>
      </c>
      <c r="G578" s="71">
        <v>0.72615979381443296</v>
      </c>
    </row>
    <row r="579" spans="1:7" ht="31.5" x14ac:dyDescent="0.25">
      <c r="A579" s="66" t="s">
        <v>435</v>
      </c>
      <c r="B579" s="67" t="s">
        <v>436</v>
      </c>
      <c r="C579" s="68" t="s">
        <v>122</v>
      </c>
      <c r="D579" s="69">
        <v>0</v>
      </c>
      <c r="E579" s="70">
        <v>566</v>
      </c>
      <c r="F579" s="70">
        <v>536</v>
      </c>
      <c r="G579" s="71">
        <v>0.94699646643109536</v>
      </c>
    </row>
    <row r="580" spans="1:7" ht="31.5" x14ac:dyDescent="0.25">
      <c r="A580" s="66" t="s">
        <v>129</v>
      </c>
      <c r="B580" s="67" t="s">
        <v>436</v>
      </c>
      <c r="C580" s="68" t="s">
        <v>130</v>
      </c>
      <c r="D580" s="69">
        <v>0</v>
      </c>
      <c r="E580" s="70">
        <v>566</v>
      </c>
      <c r="F580" s="70">
        <v>536</v>
      </c>
      <c r="G580" s="71">
        <v>0.94699646643109536</v>
      </c>
    </row>
    <row r="581" spans="1:7" x14ac:dyDescent="0.25">
      <c r="A581" s="66" t="s">
        <v>421</v>
      </c>
      <c r="B581" s="67" t="s">
        <v>436</v>
      </c>
      <c r="C581" s="68" t="s">
        <v>130</v>
      </c>
      <c r="D581" s="69">
        <v>1101</v>
      </c>
      <c r="E581" s="70">
        <v>566</v>
      </c>
      <c r="F581" s="70">
        <v>536</v>
      </c>
      <c r="G581" s="71">
        <v>0.94699646643109536</v>
      </c>
    </row>
    <row r="582" spans="1:7" ht="47.25" x14ac:dyDescent="0.25">
      <c r="A582" s="66" t="s">
        <v>437</v>
      </c>
      <c r="B582" s="67" t="s">
        <v>438</v>
      </c>
      <c r="C582" s="68" t="s">
        <v>122</v>
      </c>
      <c r="D582" s="69">
        <v>0</v>
      </c>
      <c r="E582" s="70">
        <v>100</v>
      </c>
      <c r="F582" s="70">
        <v>27.5</v>
      </c>
      <c r="G582" s="71">
        <v>0.27500000000000002</v>
      </c>
    </row>
    <row r="583" spans="1:7" ht="31.5" x14ac:dyDescent="0.25">
      <c r="A583" s="66" t="s">
        <v>129</v>
      </c>
      <c r="B583" s="67" t="s">
        <v>438</v>
      </c>
      <c r="C583" s="68" t="s">
        <v>130</v>
      </c>
      <c r="D583" s="69">
        <v>0</v>
      </c>
      <c r="E583" s="70">
        <v>100</v>
      </c>
      <c r="F583" s="70">
        <v>27.5</v>
      </c>
      <c r="G583" s="71">
        <v>0.27500000000000002</v>
      </c>
    </row>
    <row r="584" spans="1:7" x14ac:dyDescent="0.25">
      <c r="A584" s="66" t="s">
        <v>421</v>
      </c>
      <c r="B584" s="67" t="s">
        <v>438</v>
      </c>
      <c r="C584" s="68" t="s">
        <v>130</v>
      </c>
      <c r="D584" s="69">
        <v>1101</v>
      </c>
      <c r="E584" s="70">
        <v>100</v>
      </c>
      <c r="F584" s="70">
        <v>27.5</v>
      </c>
      <c r="G584" s="71">
        <v>0.27500000000000002</v>
      </c>
    </row>
    <row r="585" spans="1:7" ht="63" x14ac:dyDescent="0.25">
      <c r="A585" s="66" t="s">
        <v>439</v>
      </c>
      <c r="B585" s="67" t="s">
        <v>440</v>
      </c>
      <c r="C585" s="68" t="s">
        <v>122</v>
      </c>
      <c r="D585" s="69">
        <v>0</v>
      </c>
      <c r="E585" s="70">
        <v>110</v>
      </c>
      <c r="F585" s="70">
        <v>0</v>
      </c>
      <c r="G585" s="71">
        <v>0</v>
      </c>
    </row>
    <row r="586" spans="1:7" x14ac:dyDescent="0.25">
      <c r="A586" s="66" t="s">
        <v>164</v>
      </c>
      <c r="B586" s="67" t="s">
        <v>440</v>
      </c>
      <c r="C586" s="68" t="s">
        <v>165</v>
      </c>
      <c r="D586" s="69">
        <v>0</v>
      </c>
      <c r="E586" s="70">
        <v>110</v>
      </c>
      <c r="F586" s="70">
        <v>0</v>
      </c>
      <c r="G586" s="71">
        <v>0</v>
      </c>
    </row>
    <row r="587" spans="1:7" x14ac:dyDescent="0.25">
      <c r="A587" s="66" t="s">
        <v>421</v>
      </c>
      <c r="B587" s="67" t="s">
        <v>440</v>
      </c>
      <c r="C587" s="68" t="s">
        <v>165</v>
      </c>
      <c r="D587" s="69">
        <v>1101</v>
      </c>
      <c r="E587" s="70">
        <v>110</v>
      </c>
      <c r="F587" s="70">
        <v>0</v>
      </c>
      <c r="G587" s="71">
        <v>0</v>
      </c>
    </row>
    <row r="588" spans="1:7" ht="31.5" x14ac:dyDescent="0.25">
      <c r="A588" s="66" t="s">
        <v>441</v>
      </c>
      <c r="B588" s="67" t="s">
        <v>442</v>
      </c>
      <c r="C588" s="68" t="s">
        <v>122</v>
      </c>
      <c r="D588" s="69">
        <v>0</v>
      </c>
      <c r="E588" s="70">
        <v>116.2</v>
      </c>
      <c r="F588" s="70">
        <v>46.8</v>
      </c>
      <c r="G588" s="71">
        <v>0.40275387263339069</v>
      </c>
    </row>
    <row r="589" spans="1:7" ht="31.5" x14ac:dyDescent="0.25">
      <c r="A589" s="66" t="s">
        <v>648</v>
      </c>
      <c r="B589" s="67" t="s">
        <v>649</v>
      </c>
      <c r="C589" s="68" t="s">
        <v>122</v>
      </c>
      <c r="D589" s="69">
        <v>0</v>
      </c>
      <c r="E589" s="70">
        <v>116.2</v>
      </c>
      <c r="F589" s="70">
        <v>46.8</v>
      </c>
      <c r="G589" s="71">
        <v>0.40275387263339069</v>
      </c>
    </row>
    <row r="590" spans="1:7" ht="31.5" x14ac:dyDescent="0.25">
      <c r="A590" s="66" t="s">
        <v>129</v>
      </c>
      <c r="B590" s="67" t="s">
        <v>649</v>
      </c>
      <c r="C590" s="68" t="s">
        <v>130</v>
      </c>
      <c r="D590" s="69">
        <v>0</v>
      </c>
      <c r="E590" s="70">
        <v>116.2</v>
      </c>
      <c r="F590" s="70">
        <v>46.8</v>
      </c>
      <c r="G590" s="71">
        <v>0.40275387263339069</v>
      </c>
    </row>
    <row r="591" spans="1:7" x14ac:dyDescent="0.25">
      <c r="A591" s="66" t="s">
        <v>421</v>
      </c>
      <c r="B591" s="67" t="s">
        <v>649</v>
      </c>
      <c r="C591" s="68" t="s">
        <v>130</v>
      </c>
      <c r="D591" s="69">
        <v>1101</v>
      </c>
      <c r="E591" s="70">
        <v>116.2</v>
      </c>
      <c r="F591" s="70">
        <v>46.8</v>
      </c>
      <c r="G591" s="71">
        <v>0.40275387263339069</v>
      </c>
    </row>
    <row r="592" spans="1:7" x14ac:dyDescent="0.25">
      <c r="A592" s="66" t="s">
        <v>444</v>
      </c>
      <c r="B592" s="67" t="s">
        <v>445</v>
      </c>
      <c r="C592" s="68" t="s">
        <v>122</v>
      </c>
      <c r="D592" s="69">
        <v>0</v>
      </c>
      <c r="E592" s="70">
        <v>1415.8</v>
      </c>
      <c r="F592" s="70">
        <v>1415</v>
      </c>
      <c r="G592" s="71">
        <v>0.99943494843904512</v>
      </c>
    </row>
    <row r="593" spans="1:7" ht="31.5" x14ac:dyDescent="0.25">
      <c r="A593" s="66" t="s">
        <v>446</v>
      </c>
      <c r="B593" s="67" t="s">
        <v>447</v>
      </c>
      <c r="C593" s="68" t="s">
        <v>122</v>
      </c>
      <c r="D593" s="69">
        <v>0</v>
      </c>
      <c r="E593" s="70">
        <v>1415.8</v>
      </c>
      <c r="F593" s="70">
        <v>1415</v>
      </c>
      <c r="G593" s="71">
        <v>0.99943494843904512</v>
      </c>
    </row>
    <row r="594" spans="1:7" ht="31.5" x14ac:dyDescent="0.25">
      <c r="A594" s="66" t="s">
        <v>449</v>
      </c>
      <c r="B594" s="67" t="s">
        <v>450</v>
      </c>
      <c r="C594" s="68" t="s">
        <v>122</v>
      </c>
      <c r="D594" s="69">
        <v>0</v>
      </c>
      <c r="E594" s="70">
        <v>1415.8</v>
      </c>
      <c r="F594" s="70">
        <v>1415</v>
      </c>
      <c r="G594" s="71">
        <v>0.99943494843904512</v>
      </c>
    </row>
    <row r="595" spans="1:7" x14ac:dyDescent="0.25">
      <c r="A595" s="66" t="s">
        <v>164</v>
      </c>
      <c r="B595" s="67" t="s">
        <v>450</v>
      </c>
      <c r="C595" s="68" t="s">
        <v>165</v>
      </c>
      <c r="D595" s="69">
        <v>0</v>
      </c>
      <c r="E595" s="70">
        <v>1415.8</v>
      </c>
      <c r="F595" s="70">
        <v>1415</v>
      </c>
      <c r="G595" s="71">
        <v>0.99943494843904512</v>
      </c>
    </row>
    <row r="596" spans="1:7" x14ac:dyDescent="0.25">
      <c r="A596" s="66" t="s">
        <v>448</v>
      </c>
      <c r="B596" s="67" t="s">
        <v>450</v>
      </c>
      <c r="C596" s="68" t="s">
        <v>165</v>
      </c>
      <c r="D596" s="69">
        <v>1003</v>
      </c>
      <c r="E596" s="70">
        <v>1415.8</v>
      </c>
      <c r="F596" s="70">
        <v>1415</v>
      </c>
      <c r="G596" s="71">
        <v>0.99943494843904512</v>
      </c>
    </row>
    <row r="597" spans="1:7" ht="63" x14ac:dyDescent="0.25">
      <c r="A597" s="66" t="s">
        <v>451</v>
      </c>
      <c r="B597" s="67" t="s">
        <v>452</v>
      </c>
      <c r="C597" s="68" t="s">
        <v>122</v>
      </c>
      <c r="D597" s="69">
        <v>0</v>
      </c>
      <c r="E597" s="70">
        <v>63</v>
      </c>
      <c r="F597" s="70">
        <v>63</v>
      </c>
      <c r="G597" s="71">
        <v>1</v>
      </c>
    </row>
    <row r="598" spans="1:7" ht="47.25" x14ac:dyDescent="0.25">
      <c r="A598" s="66" t="s">
        <v>453</v>
      </c>
      <c r="B598" s="67" t="s">
        <v>454</v>
      </c>
      <c r="C598" s="68" t="s">
        <v>122</v>
      </c>
      <c r="D598" s="69">
        <v>0</v>
      </c>
      <c r="E598" s="70">
        <v>63</v>
      </c>
      <c r="F598" s="70">
        <v>63</v>
      </c>
      <c r="G598" s="71">
        <v>1</v>
      </c>
    </row>
    <row r="599" spans="1:7" ht="31.5" x14ac:dyDescent="0.25">
      <c r="A599" s="66" t="s">
        <v>455</v>
      </c>
      <c r="B599" s="67" t="s">
        <v>456</v>
      </c>
      <c r="C599" s="68" t="s">
        <v>122</v>
      </c>
      <c r="D599" s="69">
        <v>0</v>
      </c>
      <c r="E599" s="70">
        <v>63</v>
      </c>
      <c r="F599" s="70">
        <v>63</v>
      </c>
      <c r="G599" s="71">
        <v>1</v>
      </c>
    </row>
    <row r="600" spans="1:7" ht="31.5" x14ac:dyDescent="0.25">
      <c r="A600" s="66" t="s">
        <v>129</v>
      </c>
      <c r="B600" s="67" t="s">
        <v>456</v>
      </c>
      <c r="C600" s="68" t="s">
        <v>130</v>
      </c>
      <c r="D600" s="69">
        <v>0</v>
      </c>
      <c r="E600" s="70">
        <v>63</v>
      </c>
      <c r="F600" s="70">
        <v>63</v>
      </c>
      <c r="G600" s="71">
        <v>1</v>
      </c>
    </row>
    <row r="601" spans="1:7" x14ac:dyDescent="0.25">
      <c r="A601" s="66" t="s">
        <v>430</v>
      </c>
      <c r="B601" s="67" t="s">
        <v>456</v>
      </c>
      <c r="C601" s="68" t="s">
        <v>130</v>
      </c>
      <c r="D601" s="69">
        <v>707</v>
      </c>
      <c r="E601" s="70">
        <v>63</v>
      </c>
      <c r="F601" s="70">
        <v>63</v>
      </c>
      <c r="G601" s="71">
        <v>1</v>
      </c>
    </row>
    <row r="602" spans="1:7" ht="31.5" x14ac:dyDescent="0.25">
      <c r="A602" s="66" t="s">
        <v>457</v>
      </c>
      <c r="B602" s="67" t="s">
        <v>458</v>
      </c>
      <c r="C602" s="68" t="s">
        <v>122</v>
      </c>
      <c r="D602" s="69">
        <v>0</v>
      </c>
      <c r="E602" s="70">
        <v>20</v>
      </c>
      <c r="F602" s="70">
        <v>0</v>
      </c>
      <c r="G602" s="71">
        <v>0</v>
      </c>
    </row>
    <row r="603" spans="1:7" ht="31.5" x14ac:dyDescent="0.25">
      <c r="A603" s="66" t="s">
        <v>459</v>
      </c>
      <c r="B603" s="67" t="s">
        <v>460</v>
      </c>
      <c r="C603" s="68" t="s">
        <v>122</v>
      </c>
      <c r="D603" s="69">
        <v>0</v>
      </c>
      <c r="E603" s="70">
        <v>20</v>
      </c>
      <c r="F603" s="70">
        <v>0</v>
      </c>
      <c r="G603" s="71">
        <v>0</v>
      </c>
    </row>
    <row r="604" spans="1:7" ht="31.5" x14ac:dyDescent="0.25">
      <c r="A604" s="66" t="s">
        <v>461</v>
      </c>
      <c r="B604" s="67" t="s">
        <v>462</v>
      </c>
      <c r="C604" s="68" t="s">
        <v>122</v>
      </c>
      <c r="D604" s="69">
        <v>0</v>
      </c>
      <c r="E604" s="70">
        <v>20</v>
      </c>
      <c r="F604" s="70">
        <v>0</v>
      </c>
      <c r="G604" s="71">
        <v>0</v>
      </c>
    </row>
    <row r="605" spans="1:7" ht="31.5" x14ac:dyDescent="0.25">
      <c r="A605" s="66" t="s">
        <v>129</v>
      </c>
      <c r="B605" s="67" t="s">
        <v>462</v>
      </c>
      <c r="C605" s="68" t="s">
        <v>130</v>
      </c>
      <c r="D605" s="69">
        <v>0</v>
      </c>
      <c r="E605" s="70">
        <v>20</v>
      </c>
      <c r="F605" s="70">
        <v>0</v>
      </c>
      <c r="G605" s="71">
        <v>0</v>
      </c>
    </row>
    <row r="606" spans="1:7" x14ac:dyDescent="0.25">
      <c r="A606" s="66" t="s">
        <v>279</v>
      </c>
      <c r="B606" s="67" t="s">
        <v>462</v>
      </c>
      <c r="C606" s="68" t="s">
        <v>130</v>
      </c>
      <c r="D606" s="69">
        <v>412</v>
      </c>
      <c r="E606" s="70">
        <v>20</v>
      </c>
      <c r="F606" s="70">
        <v>0</v>
      </c>
      <c r="G606" s="71">
        <v>0</v>
      </c>
    </row>
    <row r="607" spans="1:7" ht="47.25" x14ac:dyDescent="0.25">
      <c r="A607" s="60" t="s">
        <v>463</v>
      </c>
      <c r="B607" s="61" t="s">
        <v>464</v>
      </c>
      <c r="C607" s="62" t="s">
        <v>122</v>
      </c>
      <c r="D607" s="63">
        <v>0</v>
      </c>
      <c r="E607" s="64">
        <v>341.4</v>
      </c>
      <c r="F607" s="64">
        <v>161.69999999999999</v>
      </c>
      <c r="G607" s="65">
        <v>0.47363796133567665</v>
      </c>
    </row>
    <row r="608" spans="1:7" ht="31.5" x14ac:dyDescent="0.25">
      <c r="A608" s="66" t="s">
        <v>463</v>
      </c>
      <c r="B608" s="67" t="s">
        <v>464</v>
      </c>
      <c r="C608" s="68" t="s">
        <v>122</v>
      </c>
      <c r="D608" s="69">
        <v>0</v>
      </c>
      <c r="E608" s="70">
        <v>341.4</v>
      </c>
      <c r="F608" s="70">
        <v>161.69999999999999</v>
      </c>
      <c r="G608" s="71">
        <v>0.47363796133567665</v>
      </c>
    </row>
    <row r="609" spans="1:7" ht="47.25" x14ac:dyDescent="0.25">
      <c r="A609" s="66" t="s">
        <v>465</v>
      </c>
      <c r="B609" s="67" t="s">
        <v>466</v>
      </c>
      <c r="C609" s="68" t="s">
        <v>122</v>
      </c>
      <c r="D609" s="69">
        <v>0</v>
      </c>
      <c r="E609" s="70">
        <v>341.4</v>
      </c>
      <c r="F609" s="70">
        <v>161.69999999999999</v>
      </c>
      <c r="G609" s="71">
        <v>0.47363796133567665</v>
      </c>
    </row>
    <row r="610" spans="1:7" ht="63" x14ac:dyDescent="0.25">
      <c r="A610" s="66" t="s">
        <v>467</v>
      </c>
      <c r="B610" s="67" t="s">
        <v>468</v>
      </c>
      <c r="C610" s="68" t="s">
        <v>122</v>
      </c>
      <c r="D610" s="69">
        <v>0</v>
      </c>
      <c r="E610" s="70">
        <v>92</v>
      </c>
      <c r="F610" s="70">
        <v>0</v>
      </c>
      <c r="G610" s="71">
        <v>0</v>
      </c>
    </row>
    <row r="611" spans="1:7" x14ac:dyDescent="0.25">
      <c r="A611" s="66" t="s">
        <v>164</v>
      </c>
      <c r="B611" s="67" t="s">
        <v>468</v>
      </c>
      <c r="C611" s="68" t="s">
        <v>165</v>
      </c>
      <c r="D611" s="69">
        <v>0</v>
      </c>
      <c r="E611" s="70">
        <v>92</v>
      </c>
      <c r="F611" s="70">
        <v>0</v>
      </c>
      <c r="G611" s="71">
        <v>0</v>
      </c>
    </row>
    <row r="612" spans="1:7" x14ac:dyDescent="0.25">
      <c r="A612" s="66" t="s">
        <v>650</v>
      </c>
      <c r="B612" s="67" t="s">
        <v>468</v>
      </c>
      <c r="C612" s="68" t="s">
        <v>165</v>
      </c>
      <c r="D612" s="69">
        <v>909</v>
      </c>
      <c r="E612" s="70">
        <v>92</v>
      </c>
      <c r="F612" s="70">
        <v>0</v>
      </c>
      <c r="G612" s="71">
        <v>0</v>
      </c>
    </row>
    <row r="613" spans="1:7" ht="34.5" customHeight="1" x14ac:dyDescent="0.25">
      <c r="A613" s="66" t="s">
        <v>469</v>
      </c>
      <c r="B613" s="67" t="s">
        <v>470</v>
      </c>
      <c r="C613" s="68" t="s">
        <v>122</v>
      </c>
      <c r="D613" s="69">
        <v>0</v>
      </c>
      <c r="E613" s="70">
        <v>23</v>
      </c>
      <c r="F613" s="70">
        <v>13.3</v>
      </c>
      <c r="G613" s="71">
        <v>0.57826086956521738</v>
      </c>
    </row>
    <row r="614" spans="1:7" ht="31.5" x14ac:dyDescent="0.25">
      <c r="A614" s="66" t="s">
        <v>129</v>
      </c>
      <c r="B614" s="67" t="s">
        <v>470</v>
      </c>
      <c r="C614" s="68" t="s">
        <v>130</v>
      </c>
      <c r="D614" s="69">
        <v>0</v>
      </c>
      <c r="E614" s="70">
        <v>23</v>
      </c>
      <c r="F614" s="70">
        <v>13.3</v>
      </c>
      <c r="G614" s="71">
        <v>0.57826086956521738</v>
      </c>
    </row>
    <row r="615" spans="1:7" x14ac:dyDescent="0.25">
      <c r="A615" s="66" t="s">
        <v>650</v>
      </c>
      <c r="B615" s="67" t="s">
        <v>470</v>
      </c>
      <c r="C615" s="68" t="s">
        <v>130</v>
      </c>
      <c r="D615" s="69">
        <v>909</v>
      </c>
      <c r="E615" s="70">
        <v>23</v>
      </c>
      <c r="F615" s="70">
        <v>13.3</v>
      </c>
      <c r="G615" s="71">
        <v>0.57826086956521738</v>
      </c>
    </row>
    <row r="616" spans="1:7" ht="31.5" x14ac:dyDescent="0.25">
      <c r="A616" s="66" t="s">
        <v>471</v>
      </c>
      <c r="B616" s="67" t="s">
        <v>472</v>
      </c>
      <c r="C616" s="68" t="s">
        <v>122</v>
      </c>
      <c r="D616" s="69">
        <v>0</v>
      </c>
      <c r="E616" s="70">
        <v>226.4</v>
      </c>
      <c r="F616" s="70">
        <v>148.30000000000001</v>
      </c>
      <c r="G616" s="71">
        <v>0.65503533568904593</v>
      </c>
    </row>
    <row r="617" spans="1:7" ht="31.5" x14ac:dyDescent="0.25">
      <c r="A617" s="66" t="s">
        <v>129</v>
      </c>
      <c r="B617" s="67" t="s">
        <v>472</v>
      </c>
      <c r="C617" s="68" t="s">
        <v>130</v>
      </c>
      <c r="D617" s="69">
        <v>0</v>
      </c>
      <c r="E617" s="70">
        <v>226.4</v>
      </c>
      <c r="F617" s="70">
        <v>148.30000000000001</v>
      </c>
      <c r="G617" s="71">
        <v>0.65503533568904593</v>
      </c>
    </row>
    <row r="618" spans="1:7" x14ac:dyDescent="0.25">
      <c r="A618" s="66" t="s">
        <v>650</v>
      </c>
      <c r="B618" s="67" t="s">
        <v>472</v>
      </c>
      <c r="C618" s="68" t="s">
        <v>130</v>
      </c>
      <c r="D618" s="69">
        <v>909</v>
      </c>
      <c r="E618" s="70">
        <v>226.4</v>
      </c>
      <c r="F618" s="70">
        <v>148.30000000000001</v>
      </c>
      <c r="G618" s="71">
        <v>0.65503533568904593</v>
      </c>
    </row>
    <row r="619" spans="1:7" ht="47.25" x14ac:dyDescent="0.25">
      <c r="A619" s="60" t="s">
        <v>473</v>
      </c>
      <c r="B619" s="61" t="s">
        <v>474</v>
      </c>
      <c r="C619" s="62" t="s">
        <v>122</v>
      </c>
      <c r="D619" s="63">
        <v>0</v>
      </c>
      <c r="E619" s="64">
        <v>205</v>
      </c>
      <c r="F619" s="64">
        <v>149.80000000000001</v>
      </c>
      <c r="G619" s="65">
        <v>0.73073170731707326</v>
      </c>
    </row>
    <row r="620" spans="1:7" ht="47.25" x14ac:dyDescent="0.25">
      <c r="A620" s="66" t="s">
        <v>475</v>
      </c>
      <c r="B620" s="67" t="s">
        <v>476</v>
      </c>
      <c r="C620" s="68" t="s">
        <v>122</v>
      </c>
      <c r="D620" s="69">
        <v>0</v>
      </c>
      <c r="E620" s="70">
        <v>5</v>
      </c>
      <c r="F620" s="70">
        <v>0</v>
      </c>
      <c r="G620" s="71">
        <v>0</v>
      </c>
    </row>
    <row r="621" spans="1:7" ht="78.75" x14ac:dyDescent="0.25">
      <c r="A621" s="66" t="s">
        <v>477</v>
      </c>
      <c r="B621" s="67" t="s">
        <v>478</v>
      </c>
      <c r="C621" s="68" t="s">
        <v>122</v>
      </c>
      <c r="D621" s="69">
        <v>0</v>
      </c>
      <c r="E621" s="70">
        <v>5</v>
      </c>
      <c r="F621" s="70">
        <v>0</v>
      </c>
      <c r="G621" s="71">
        <v>0</v>
      </c>
    </row>
    <row r="622" spans="1:7" ht="31.5" x14ac:dyDescent="0.25">
      <c r="A622" s="66" t="s">
        <v>479</v>
      </c>
      <c r="B622" s="67" t="s">
        <v>480</v>
      </c>
      <c r="C622" s="68" t="s">
        <v>122</v>
      </c>
      <c r="D622" s="69">
        <v>0</v>
      </c>
      <c r="E622" s="70">
        <v>5</v>
      </c>
      <c r="F622" s="70">
        <v>0</v>
      </c>
      <c r="G622" s="71">
        <v>0</v>
      </c>
    </row>
    <row r="623" spans="1:7" ht="31.5" x14ac:dyDescent="0.25">
      <c r="A623" s="66" t="s">
        <v>129</v>
      </c>
      <c r="B623" s="67" t="s">
        <v>480</v>
      </c>
      <c r="C623" s="68" t="s">
        <v>130</v>
      </c>
      <c r="D623" s="69">
        <v>0</v>
      </c>
      <c r="E623" s="70">
        <v>5</v>
      </c>
      <c r="F623" s="70">
        <v>0</v>
      </c>
      <c r="G623" s="71">
        <v>0</v>
      </c>
    </row>
    <row r="624" spans="1:7" x14ac:dyDescent="0.25">
      <c r="A624" s="66" t="s">
        <v>481</v>
      </c>
      <c r="B624" s="67" t="s">
        <v>480</v>
      </c>
      <c r="C624" s="68" t="s">
        <v>130</v>
      </c>
      <c r="D624" s="69">
        <v>1006</v>
      </c>
      <c r="E624" s="70">
        <v>5</v>
      </c>
      <c r="F624" s="70">
        <v>0</v>
      </c>
      <c r="G624" s="71">
        <v>0</v>
      </c>
    </row>
    <row r="625" spans="1:7" ht="47.25" x14ac:dyDescent="0.25">
      <c r="A625" s="66" t="s">
        <v>482</v>
      </c>
      <c r="B625" s="67" t="s">
        <v>483</v>
      </c>
      <c r="C625" s="68" t="s">
        <v>122</v>
      </c>
      <c r="D625" s="69">
        <v>0</v>
      </c>
      <c r="E625" s="70">
        <v>200</v>
      </c>
      <c r="F625" s="70">
        <v>149.80000000000001</v>
      </c>
      <c r="G625" s="71">
        <v>0.74900000000000011</v>
      </c>
    </row>
    <row r="626" spans="1:7" ht="47.25" x14ac:dyDescent="0.25">
      <c r="A626" s="66" t="s">
        <v>484</v>
      </c>
      <c r="B626" s="67" t="s">
        <v>485</v>
      </c>
      <c r="C626" s="68" t="s">
        <v>122</v>
      </c>
      <c r="D626" s="69">
        <v>0</v>
      </c>
      <c r="E626" s="70">
        <v>200</v>
      </c>
      <c r="F626" s="70">
        <v>149.80000000000001</v>
      </c>
      <c r="G626" s="71">
        <v>0.74900000000000011</v>
      </c>
    </row>
    <row r="627" spans="1:7" ht="31.5" x14ac:dyDescent="0.25">
      <c r="A627" s="66" t="s">
        <v>651</v>
      </c>
      <c r="B627" s="67" t="s">
        <v>652</v>
      </c>
      <c r="C627" s="68" t="s">
        <v>122</v>
      </c>
      <c r="D627" s="69">
        <v>0</v>
      </c>
      <c r="E627" s="70">
        <v>5</v>
      </c>
      <c r="F627" s="70">
        <v>0</v>
      </c>
      <c r="G627" s="71">
        <v>0</v>
      </c>
    </row>
    <row r="628" spans="1:7" ht="31.5" x14ac:dyDescent="0.25">
      <c r="A628" s="66" t="s">
        <v>129</v>
      </c>
      <c r="B628" s="67" t="s">
        <v>652</v>
      </c>
      <c r="C628" s="68" t="s">
        <v>130</v>
      </c>
      <c r="D628" s="69">
        <v>0</v>
      </c>
      <c r="E628" s="70">
        <v>5</v>
      </c>
      <c r="F628" s="70">
        <v>0</v>
      </c>
      <c r="G628" s="71">
        <v>0</v>
      </c>
    </row>
    <row r="629" spans="1:7" x14ac:dyDescent="0.25">
      <c r="A629" s="66" t="s">
        <v>481</v>
      </c>
      <c r="B629" s="67" t="s">
        <v>652</v>
      </c>
      <c r="C629" s="68" t="s">
        <v>130</v>
      </c>
      <c r="D629" s="69">
        <v>1006</v>
      </c>
      <c r="E629" s="70">
        <v>5</v>
      </c>
      <c r="F629" s="70">
        <v>0</v>
      </c>
      <c r="G629" s="71">
        <v>0</v>
      </c>
    </row>
    <row r="630" spans="1:7" ht="31.5" x14ac:dyDescent="0.25">
      <c r="A630" s="66" t="s">
        <v>486</v>
      </c>
      <c r="B630" s="67" t="s">
        <v>487</v>
      </c>
      <c r="C630" s="68" t="s">
        <v>122</v>
      </c>
      <c r="D630" s="69">
        <v>0</v>
      </c>
      <c r="E630" s="70">
        <v>30</v>
      </c>
      <c r="F630" s="70">
        <v>30</v>
      </c>
      <c r="G630" s="71">
        <v>1</v>
      </c>
    </row>
    <row r="631" spans="1:7" ht="31.5" x14ac:dyDescent="0.25">
      <c r="A631" s="66" t="s">
        <v>129</v>
      </c>
      <c r="B631" s="67" t="s">
        <v>487</v>
      </c>
      <c r="C631" s="68" t="s">
        <v>130</v>
      </c>
      <c r="D631" s="69">
        <v>0</v>
      </c>
      <c r="E631" s="70">
        <v>30</v>
      </c>
      <c r="F631" s="70">
        <v>30</v>
      </c>
      <c r="G631" s="71">
        <v>1</v>
      </c>
    </row>
    <row r="632" spans="1:7" x14ac:dyDescent="0.25">
      <c r="A632" s="66" t="s">
        <v>481</v>
      </c>
      <c r="B632" s="67" t="s">
        <v>487</v>
      </c>
      <c r="C632" s="68" t="s">
        <v>130</v>
      </c>
      <c r="D632" s="69">
        <v>1006</v>
      </c>
      <c r="E632" s="70">
        <v>30</v>
      </c>
      <c r="F632" s="70">
        <v>30</v>
      </c>
      <c r="G632" s="71">
        <v>1</v>
      </c>
    </row>
    <row r="633" spans="1:7" ht="31.5" x14ac:dyDescent="0.25">
      <c r="A633" s="66" t="s">
        <v>488</v>
      </c>
      <c r="B633" s="67" t="s">
        <v>489</v>
      </c>
      <c r="C633" s="68" t="s">
        <v>122</v>
      </c>
      <c r="D633" s="69">
        <v>0</v>
      </c>
      <c r="E633" s="70">
        <v>30</v>
      </c>
      <c r="F633" s="70">
        <v>0</v>
      </c>
      <c r="G633" s="71">
        <v>0</v>
      </c>
    </row>
    <row r="634" spans="1:7" ht="31.5" x14ac:dyDescent="0.25">
      <c r="A634" s="66" t="s">
        <v>129</v>
      </c>
      <c r="B634" s="67" t="s">
        <v>489</v>
      </c>
      <c r="C634" s="68" t="s">
        <v>130</v>
      </c>
      <c r="D634" s="69">
        <v>0</v>
      </c>
      <c r="E634" s="70">
        <v>30</v>
      </c>
      <c r="F634" s="70">
        <v>0</v>
      </c>
      <c r="G634" s="71">
        <v>0</v>
      </c>
    </row>
    <row r="635" spans="1:7" x14ac:dyDescent="0.25">
      <c r="A635" s="66" t="s">
        <v>481</v>
      </c>
      <c r="B635" s="67" t="s">
        <v>489</v>
      </c>
      <c r="C635" s="68" t="s">
        <v>130</v>
      </c>
      <c r="D635" s="69">
        <v>1006</v>
      </c>
      <c r="E635" s="70">
        <v>30</v>
      </c>
      <c r="F635" s="70">
        <v>0</v>
      </c>
      <c r="G635" s="71">
        <v>0</v>
      </c>
    </row>
    <row r="636" spans="1:7" ht="31.5" x14ac:dyDescent="0.25">
      <c r="A636" s="66" t="s">
        <v>490</v>
      </c>
      <c r="B636" s="67" t="s">
        <v>491</v>
      </c>
      <c r="C636" s="68" t="s">
        <v>122</v>
      </c>
      <c r="D636" s="69">
        <v>0</v>
      </c>
      <c r="E636" s="70">
        <v>5</v>
      </c>
      <c r="F636" s="70">
        <v>0</v>
      </c>
      <c r="G636" s="71">
        <v>0</v>
      </c>
    </row>
    <row r="637" spans="1:7" ht="31.5" x14ac:dyDescent="0.25">
      <c r="A637" s="66" t="s">
        <v>129</v>
      </c>
      <c r="B637" s="67" t="s">
        <v>491</v>
      </c>
      <c r="C637" s="68" t="s">
        <v>130</v>
      </c>
      <c r="D637" s="69">
        <v>0</v>
      </c>
      <c r="E637" s="70">
        <v>5</v>
      </c>
      <c r="F637" s="70">
        <v>0</v>
      </c>
      <c r="G637" s="71">
        <v>0</v>
      </c>
    </row>
    <row r="638" spans="1:7" x14ac:dyDescent="0.25">
      <c r="A638" s="66" t="s">
        <v>481</v>
      </c>
      <c r="B638" s="67" t="s">
        <v>491</v>
      </c>
      <c r="C638" s="68" t="s">
        <v>130</v>
      </c>
      <c r="D638" s="69">
        <v>1006</v>
      </c>
      <c r="E638" s="70">
        <v>5</v>
      </c>
      <c r="F638" s="70">
        <v>0</v>
      </c>
      <c r="G638" s="71">
        <v>0</v>
      </c>
    </row>
    <row r="639" spans="1:7" ht="31.5" x14ac:dyDescent="0.25">
      <c r="A639" s="66" t="s">
        <v>492</v>
      </c>
      <c r="B639" s="67" t="s">
        <v>493</v>
      </c>
      <c r="C639" s="68" t="s">
        <v>122</v>
      </c>
      <c r="D639" s="69">
        <v>0</v>
      </c>
      <c r="E639" s="70">
        <v>10</v>
      </c>
      <c r="F639" s="70">
        <v>9.5</v>
      </c>
      <c r="G639" s="71">
        <v>0.95</v>
      </c>
    </row>
    <row r="640" spans="1:7" ht="31.5" x14ac:dyDescent="0.25">
      <c r="A640" s="66" t="s">
        <v>129</v>
      </c>
      <c r="B640" s="67" t="s">
        <v>493</v>
      </c>
      <c r="C640" s="68" t="s">
        <v>130</v>
      </c>
      <c r="D640" s="69">
        <v>0</v>
      </c>
      <c r="E640" s="70">
        <v>10</v>
      </c>
      <c r="F640" s="70">
        <v>9.5</v>
      </c>
      <c r="G640" s="71">
        <v>0.95</v>
      </c>
    </row>
    <row r="641" spans="1:7" x14ac:dyDescent="0.25">
      <c r="A641" s="66" t="s">
        <v>481</v>
      </c>
      <c r="B641" s="67" t="s">
        <v>493</v>
      </c>
      <c r="C641" s="68" t="s">
        <v>130</v>
      </c>
      <c r="D641" s="69">
        <v>1006</v>
      </c>
      <c r="E641" s="70">
        <v>10</v>
      </c>
      <c r="F641" s="70">
        <v>9.5</v>
      </c>
      <c r="G641" s="71">
        <v>0.95</v>
      </c>
    </row>
    <row r="642" spans="1:7" ht="78.75" x14ac:dyDescent="0.25">
      <c r="A642" s="66" t="s">
        <v>494</v>
      </c>
      <c r="B642" s="67" t="s">
        <v>495</v>
      </c>
      <c r="C642" s="68" t="s">
        <v>122</v>
      </c>
      <c r="D642" s="69">
        <v>0</v>
      </c>
      <c r="E642" s="70">
        <v>120</v>
      </c>
      <c r="F642" s="70">
        <v>110.2</v>
      </c>
      <c r="G642" s="71">
        <v>0.91833333333333333</v>
      </c>
    </row>
    <row r="643" spans="1:7" ht="31.5" x14ac:dyDescent="0.25">
      <c r="A643" s="66" t="s">
        <v>129</v>
      </c>
      <c r="B643" s="67" t="s">
        <v>495</v>
      </c>
      <c r="C643" s="68" t="s">
        <v>130</v>
      </c>
      <c r="D643" s="69">
        <v>0</v>
      </c>
      <c r="E643" s="70">
        <v>120</v>
      </c>
      <c r="F643" s="70">
        <v>110.2</v>
      </c>
      <c r="G643" s="71">
        <v>0.91833333333333333</v>
      </c>
    </row>
    <row r="644" spans="1:7" x14ac:dyDescent="0.25">
      <c r="A644" s="66" t="s">
        <v>481</v>
      </c>
      <c r="B644" s="67" t="s">
        <v>495</v>
      </c>
      <c r="C644" s="68" t="s">
        <v>130</v>
      </c>
      <c r="D644" s="69">
        <v>1006</v>
      </c>
      <c r="E644" s="70">
        <v>120</v>
      </c>
      <c r="F644" s="70">
        <v>110.2</v>
      </c>
      <c r="G644" s="71">
        <v>0.91833333333333333</v>
      </c>
    </row>
    <row r="645" spans="1:7" x14ac:dyDescent="0.25">
      <c r="A645" s="60" t="s">
        <v>496</v>
      </c>
      <c r="B645" s="61" t="s">
        <v>497</v>
      </c>
      <c r="C645" s="62" t="s">
        <v>122</v>
      </c>
      <c r="D645" s="63">
        <v>0</v>
      </c>
      <c r="E645" s="64">
        <v>10649.8</v>
      </c>
      <c r="F645" s="64">
        <v>7514.6</v>
      </c>
      <c r="G645" s="65">
        <v>0.70560949501399095</v>
      </c>
    </row>
    <row r="646" spans="1:7" ht="31.5" x14ac:dyDescent="0.25">
      <c r="A646" s="66" t="s">
        <v>498</v>
      </c>
      <c r="B646" s="67" t="s">
        <v>499</v>
      </c>
      <c r="C646" s="68" t="s">
        <v>122</v>
      </c>
      <c r="D646" s="69">
        <v>0</v>
      </c>
      <c r="E646" s="70">
        <v>4179.2</v>
      </c>
      <c r="F646" s="70">
        <v>2983.9</v>
      </c>
      <c r="G646" s="71">
        <v>0.71398832312404292</v>
      </c>
    </row>
    <row r="647" spans="1:7" ht="31.5" x14ac:dyDescent="0.25">
      <c r="A647" s="66" t="s">
        <v>500</v>
      </c>
      <c r="B647" s="67" t="s">
        <v>501</v>
      </c>
      <c r="C647" s="68" t="s">
        <v>122</v>
      </c>
      <c r="D647" s="69">
        <v>0</v>
      </c>
      <c r="E647" s="70">
        <v>3199.4</v>
      </c>
      <c r="F647" s="70">
        <v>2205.1</v>
      </c>
      <c r="G647" s="71">
        <v>0.68922297930862031</v>
      </c>
    </row>
    <row r="648" spans="1:7" ht="18.75" customHeight="1" x14ac:dyDescent="0.25">
      <c r="A648" s="66" t="s">
        <v>237</v>
      </c>
      <c r="B648" s="67" t="s">
        <v>653</v>
      </c>
      <c r="C648" s="68" t="s">
        <v>122</v>
      </c>
      <c r="D648" s="69">
        <v>0</v>
      </c>
      <c r="E648" s="70">
        <v>3199.4</v>
      </c>
      <c r="F648" s="70">
        <v>2205.1</v>
      </c>
      <c r="G648" s="71">
        <v>0.68922297930862031</v>
      </c>
    </row>
    <row r="649" spans="1:7" ht="78.75" x14ac:dyDescent="0.25">
      <c r="A649" s="66" t="s">
        <v>142</v>
      </c>
      <c r="B649" s="67" t="s">
        <v>653</v>
      </c>
      <c r="C649" s="68" t="s">
        <v>143</v>
      </c>
      <c r="D649" s="69">
        <v>0</v>
      </c>
      <c r="E649" s="70">
        <v>3199.4</v>
      </c>
      <c r="F649" s="70">
        <v>2205.1</v>
      </c>
      <c r="G649" s="71">
        <v>0.68922297930862031</v>
      </c>
    </row>
    <row r="650" spans="1:7" ht="49.5" customHeight="1" x14ac:dyDescent="0.25">
      <c r="A650" s="66" t="s">
        <v>502</v>
      </c>
      <c r="B650" s="67" t="s">
        <v>653</v>
      </c>
      <c r="C650" s="68" t="s">
        <v>143</v>
      </c>
      <c r="D650" s="69">
        <v>103</v>
      </c>
      <c r="E650" s="70">
        <v>3199.4</v>
      </c>
      <c r="F650" s="70">
        <v>2205.1</v>
      </c>
      <c r="G650" s="71">
        <v>0.68922297930862031</v>
      </c>
    </row>
    <row r="651" spans="1:7" ht="31.5" x14ac:dyDescent="0.25">
      <c r="A651" s="66" t="s">
        <v>503</v>
      </c>
      <c r="B651" s="67" t="s">
        <v>504</v>
      </c>
      <c r="C651" s="68" t="s">
        <v>122</v>
      </c>
      <c r="D651" s="69">
        <v>0</v>
      </c>
      <c r="E651" s="70">
        <v>979.8</v>
      </c>
      <c r="F651" s="70">
        <v>778.8</v>
      </c>
      <c r="G651" s="71">
        <v>0.79485609308022043</v>
      </c>
    </row>
    <row r="652" spans="1:7" ht="18" customHeight="1" x14ac:dyDescent="0.25">
      <c r="A652" s="66" t="s">
        <v>237</v>
      </c>
      <c r="B652" s="67" t="s">
        <v>505</v>
      </c>
      <c r="C652" s="68" t="s">
        <v>122</v>
      </c>
      <c r="D652" s="69">
        <v>0</v>
      </c>
      <c r="E652" s="70">
        <v>979.8</v>
      </c>
      <c r="F652" s="70">
        <v>778.8</v>
      </c>
      <c r="G652" s="71">
        <v>0.79485609308022043</v>
      </c>
    </row>
    <row r="653" spans="1:7" ht="78.75" x14ac:dyDescent="0.25">
      <c r="A653" s="66" t="s">
        <v>142</v>
      </c>
      <c r="B653" s="67" t="s">
        <v>505</v>
      </c>
      <c r="C653" s="68" t="s">
        <v>143</v>
      </c>
      <c r="D653" s="69">
        <v>0</v>
      </c>
      <c r="E653" s="70">
        <v>917.1</v>
      </c>
      <c r="F653" s="70">
        <v>716.5</v>
      </c>
      <c r="G653" s="71">
        <v>0.78126703740050152</v>
      </c>
    </row>
    <row r="654" spans="1:7" ht="47.25" customHeight="1" x14ac:dyDescent="0.25">
      <c r="A654" s="66" t="s">
        <v>502</v>
      </c>
      <c r="B654" s="67" t="s">
        <v>505</v>
      </c>
      <c r="C654" s="68" t="s">
        <v>143</v>
      </c>
      <c r="D654" s="69">
        <v>103</v>
      </c>
      <c r="E654" s="70">
        <v>917.1</v>
      </c>
      <c r="F654" s="70">
        <v>716.5</v>
      </c>
      <c r="G654" s="71">
        <v>0.78126703740050152</v>
      </c>
    </row>
    <row r="655" spans="1:7" ht="31.5" x14ac:dyDescent="0.25">
      <c r="A655" s="66" t="s">
        <v>129</v>
      </c>
      <c r="B655" s="67" t="s">
        <v>505</v>
      </c>
      <c r="C655" s="68" t="s">
        <v>130</v>
      </c>
      <c r="D655" s="69">
        <v>0</v>
      </c>
      <c r="E655" s="70">
        <v>62.7</v>
      </c>
      <c r="F655" s="70">
        <v>62.2</v>
      </c>
      <c r="G655" s="71">
        <v>0.99202551834130781</v>
      </c>
    </row>
    <row r="656" spans="1:7" ht="47.25" customHeight="1" x14ac:dyDescent="0.25">
      <c r="A656" s="66" t="s">
        <v>502</v>
      </c>
      <c r="B656" s="67" t="s">
        <v>505</v>
      </c>
      <c r="C656" s="68" t="s">
        <v>130</v>
      </c>
      <c r="D656" s="69">
        <v>103</v>
      </c>
      <c r="E656" s="70">
        <v>62.7</v>
      </c>
      <c r="F656" s="70">
        <v>62.2</v>
      </c>
      <c r="G656" s="71">
        <v>0.99202551834130781</v>
      </c>
    </row>
    <row r="657" spans="1:7" ht="31.5" x14ac:dyDescent="0.25">
      <c r="A657" s="66" t="s">
        <v>506</v>
      </c>
      <c r="B657" s="67" t="s">
        <v>507</v>
      </c>
      <c r="C657" s="68" t="s">
        <v>122</v>
      </c>
      <c r="D657" s="69">
        <v>0</v>
      </c>
      <c r="E657" s="70">
        <v>5515.6</v>
      </c>
      <c r="F657" s="70">
        <v>4115.3999999999996</v>
      </c>
      <c r="G657" s="71">
        <v>0.74613822612227121</v>
      </c>
    </row>
    <row r="658" spans="1:7" ht="31.5" x14ac:dyDescent="0.25">
      <c r="A658" s="66" t="s">
        <v>508</v>
      </c>
      <c r="B658" s="67" t="s">
        <v>509</v>
      </c>
      <c r="C658" s="68" t="s">
        <v>122</v>
      </c>
      <c r="D658" s="69">
        <v>0</v>
      </c>
      <c r="E658" s="70">
        <v>2991.7</v>
      </c>
      <c r="F658" s="70">
        <v>2184.4</v>
      </c>
      <c r="G658" s="71">
        <v>0.73015342447437914</v>
      </c>
    </row>
    <row r="659" spans="1:7" ht="16.5" customHeight="1" x14ac:dyDescent="0.25">
      <c r="A659" s="66" t="s">
        <v>237</v>
      </c>
      <c r="B659" s="67" t="s">
        <v>654</v>
      </c>
      <c r="C659" s="68" t="s">
        <v>122</v>
      </c>
      <c r="D659" s="69">
        <v>0</v>
      </c>
      <c r="E659" s="70">
        <v>2991.7</v>
      </c>
      <c r="F659" s="70">
        <v>2184.4</v>
      </c>
      <c r="G659" s="71">
        <v>0.73015342447437914</v>
      </c>
    </row>
    <row r="660" spans="1:7" ht="78.75" x14ac:dyDescent="0.25">
      <c r="A660" s="66" t="s">
        <v>142</v>
      </c>
      <c r="B660" s="67" t="s">
        <v>654</v>
      </c>
      <c r="C660" s="68" t="s">
        <v>143</v>
      </c>
      <c r="D660" s="69">
        <v>0</v>
      </c>
      <c r="E660" s="70">
        <v>2991.7</v>
      </c>
      <c r="F660" s="70">
        <v>2184.4</v>
      </c>
      <c r="G660" s="71">
        <v>0.73015342447437914</v>
      </c>
    </row>
    <row r="661" spans="1:7" ht="47.25" x14ac:dyDescent="0.25">
      <c r="A661" s="66" t="s">
        <v>287</v>
      </c>
      <c r="B661" s="67" t="s">
        <v>654</v>
      </c>
      <c r="C661" s="68" t="s">
        <v>143</v>
      </c>
      <c r="D661" s="69">
        <v>106</v>
      </c>
      <c r="E661" s="70">
        <v>2991.7</v>
      </c>
      <c r="F661" s="70">
        <v>2184.4</v>
      </c>
      <c r="G661" s="71">
        <v>0.73015342447437914</v>
      </c>
    </row>
    <row r="662" spans="1:7" ht="31.5" x14ac:dyDescent="0.25">
      <c r="A662" s="66" t="s">
        <v>510</v>
      </c>
      <c r="B662" s="67" t="s">
        <v>511</v>
      </c>
      <c r="C662" s="68" t="s">
        <v>122</v>
      </c>
      <c r="D662" s="69">
        <v>0</v>
      </c>
      <c r="E662" s="70">
        <v>2523.9</v>
      </c>
      <c r="F662" s="70">
        <v>1931</v>
      </c>
      <c r="G662" s="71">
        <v>0.76508577994373783</v>
      </c>
    </row>
    <row r="663" spans="1:7" ht="18.75" customHeight="1" x14ac:dyDescent="0.25">
      <c r="A663" s="66" t="s">
        <v>237</v>
      </c>
      <c r="B663" s="67" t="s">
        <v>512</v>
      </c>
      <c r="C663" s="68" t="s">
        <v>122</v>
      </c>
      <c r="D663" s="69">
        <v>0</v>
      </c>
      <c r="E663" s="70">
        <v>1258.5999999999999</v>
      </c>
      <c r="F663" s="70">
        <v>1015.1</v>
      </c>
      <c r="G663" s="71">
        <v>0.80653106626410309</v>
      </c>
    </row>
    <row r="664" spans="1:7" ht="78.75" x14ac:dyDescent="0.25">
      <c r="A664" s="66" t="s">
        <v>142</v>
      </c>
      <c r="B664" s="67" t="s">
        <v>512</v>
      </c>
      <c r="C664" s="68" t="s">
        <v>143</v>
      </c>
      <c r="D664" s="69">
        <v>0</v>
      </c>
      <c r="E664" s="70">
        <v>1257.2</v>
      </c>
      <c r="F664" s="70">
        <v>1015.1</v>
      </c>
      <c r="G664" s="71">
        <v>0.80742920776328353</v>
      </c>
    </row>
    <row r="665" spans="1:7" ht="47.25" x14ac:dyDescent="0.25">
      <c r="A665" s="66" t="s">
        <v>287</v>
      </c>
      <c r="B665" s="67" t="s">
        <v>512</v>
      </c>
      <c r="C665" s="68" t="s">
        <v>143</v>
      </c>
      <c r="D665" s="69">
        <v>106</v>
      </c>
      <c r="E665" s="70">
        <v>1257.2</v>
      </c>
      <c r="F665" s="70">
        <v>1015.1</v>
      </c>
      <c r="G665" s="71">
        <v>0.80742920776328353</v>
      </c>
    </row>
    <row r="666" spans="1:7" ht="31.5" x14ac:dyDescent="0.25">
      <c r="A666" s="66" t="s">
        <v>129</v>
      </c>
      <c r="B666" s="67" t="s">
        <v>512</v>
      </c>
      <c r="C666" s="68" t="s">
        <v>130</v>
      </c>
      <c r="D666" s="69">
        <v>0</v>
      </c>
      <c r="E666" s="70">
        <v>1.4</v>
      </c>
      <c r="F666" s="70">
        <v>0</v>
      </c>
      <c r="G666" s="71">
        <v>0</v>
      </c>
    </row>
    <row r="667" spans="1:7" ht="47.25" x14ac:dyDescent="0.25">
      <c r="A667" s="66" t="s">
        <v>287</v>
      </c>
      <c r="B667" s="67" t="s">
        <v>512</v>
      </c>
      <c r="C667" s="68" t="s">
        <v>130</v>
      </c>
      <c r="D667" s="69">
        <v>106</v>
      </c>
      <c r="E667" s="70">
        <v>1.4</v>
      </c>
      <c r="F667" s="70">
        <v>0</v>
      </c>
      <c r="G667" s="71">
        <v>0</v>
      </c>
    </row>
    <row r="668" spans="1:7" ht="31.5" x14ac:dyDescent="0.25">
      <c r="A668" s="66" t="s">
        <v>735</v>
      </c>
      <c r="B668" s="67" t="s">
        <v>736</v>
      </c>
      <c r="C668" s="68" t="s">
        <v>122</v>
      </c>
      <c r="D668" s="69">
        <v>0</v>
      </c>
      <c r="E668" s="70">
        <v>1265.3</v>
      </c>
      <c r="F668" s="70">
        <v>915.9</v>
      </c>
      <c r="G668" s="71">
        <v>0.72385995416106852</v>
      </c>
    </row>
    <row r="669" spans="1:7" ht="78.75" x14ac:dyDescent="0.25">
      <c r="A669" s="66" t="s">
        <v>142</v>
      </c>
      <c r="B669" s="67" t="s">
        <v>736</v>
      </c>
      <c r="C669" s="68" t="s">
        <v>143</v>
      </c>
      <c r="D669" s="69">
        <v>0</v>
      </c>
      <c r="E669" s="70">
        <v>1186.4000000000001</v>
      </c>
      <c r="F669" s="70">
        <v>915.9</v>
      </c>
      <c r="G669" s="71">
        <v>0.77199932569116647</v>
      </c>
    </row>
    <row r="670" spans="1:7" ht="47.25" x14ac:dyDescent="0.25">
      <c r="A670" s="66" t="s">
        <v>287</v>
      </c>
      <c r="B670" s="67" t="s">
        <v>736</v>
      </c>
      <c r="C670" s="68" t="s">
        <v>143</v>
      </c>
      <c r="D670" s="69">
        <v>106</v>
      </c>
      <c r="E670" s="70">
        <v>1186.4000000000001</v>
      </c>
      <c r="F670" s="70">
        <v>915.9</v>
      </c>
      <c r="G670" s="71">
        <v>0.77199932569116647</v>
      </c>
    </row>
    <row r="671" spans="1:7" ht="31.5" x14ac:dyDescent="0.25">
      <c r="A671" s="66" t="s">
        <v>129</v>
      </c>
      <c r="B671" s="67" t="s">
        <v>736</v>
      </c>
      <c r="C671" s="68" t="s">
        <v>130</v>
      </c>
      <c r="D671" s="69">
        <v>0</v>
      </c>
      <c r="E671" s="70">
        <v>78.900000000000006</v>
      </c>
      <c r="F671" s="70">
        <v>0</v>
      </c>
      <c r="G671" s="71">
        <v>0</v>
      </c>
    </row>
    <row r="672" spans="1:7" ht="47.25" x14ac:dyDescent="0.25">
      <c r="A672" s="66" t="s">
        <v>287</v>
      </c>
      <c r="B672" s="67" t="s">
        <v>736</v>
      </c>
      <c r="C672" s="68" t="s">
        <v>130</v>
      </c>
      <c r="D672" s="69">
        <v>106</v>
      </c>
      <c r="E672" s="70">
        <v>78.900000000000006</v>
      </c>
      <c r="F672" s="70">
        <v>0</v>
      </c>
      <c r="G672" s="71">
        <v>0</v>
      </c>
    </row>
    <row r="673" spans="1:7" x14ac:dyDescent="0.25">
      <c r="A673" s="66" t="s">
        <v>513</v>
      </c>
      <c r="B673" s="67" t="s">
        <v>514</v>
      </c>
      <c r="C673" s="68" t="s">
        <v>122</v>
      </c>
      <c r="D673" s="69">
        <v>0</v>
      </c>
      <c r="E673" s="70">
        <v>300</v>
      </c>
      <c r="F673" s="70">
        <v>0</v>
      </c>
      <c r="G673" s="71">
        <v>0</v>
      </c>
    </row>
    <row r="674" spans="1:7" ht="31.5" x14ac:dyDescent="0.25">
      <c r="A674" s="66" t="s">
        <v>515</v>
      </c>
      <c r="B674" s="67" t="s">
        <v>516</v>
      </c>
      <c r="C674" s="68" t="s">
        <v>122</v>
      </c>
      <c r="D674" s="69">
        <v>0</v>
      </c>
      <c r="E674" s="70">
        <v>300</v>
      </c>
      <c r="F674" s="70">
        <v>0</v>
      </c>
      <c r="G674" s="71">
        <v>0</v>
      </c>
    </row>
    <row r="675" spans="1:7" ht="31.5" x14ac:dyDescent="0.25">
      <c r="A675" s="66" t="s">
        <v>515</v>
      </c>
      <c r="B675" s="67" t="s">
        <v>516</v>
      </c>
      <c r="C675" s="68" t="s">
        <v>122</v>
      </c>
      <c r="D675" s="69">
        <v>0</v>
      </c>
      <c r="E675" s="70">
        <v>300</v>
      </c>
      <c r="F675" s="70">
        <v>0</v>
      </c>
      <c r="G675" s="71">
        <v>0</v>
      </c>
    </row>
    <row r="676" spans="1:7" x14ac:dyDescent="0.25">
      <c r="A676" s="66" t="s">
        <v>139</v>
      </c>
      <c r="B676" s="67" t="s">
        <v>516</v>
      </c>
      <c r="C676" s="68" t="s">
        <v>140</v>
      </c>
      <c r="D676" s="69">
        <v>0</v>
      </c>
      <c r="E676" s="70">
        <v>300</v>
      </c>
      <c r="F676" s="70">
        <v>0</v>
      </c>
      <c r="G676" s="71">
        <v>0</v>
      </c>
    </row>
    <row r="677" spans="1:7" x14ac:dyDescent="0.25">
      <c r="A677" s="66" t="s">
        <v>517</v>
      </c>
      <c r="B677" s="67" t="s">
        <v>516</v>
      </c>
      <c r="C677" s="68" t="s">
        <v>140</v>
      </c>
      <c r="D677" s="69">
        <v>111</v>
      </c>
      <c r="E677" s="70">
        <v>300</v>
      </c>
      <c r="F677" s="70">
        <v>0</v>
      </c>
      <c r="G677" s="71">
        <v>0</v>
      </c>
    </row>
    <row r="678" spans="1:7" ht="31.5" x14ac:dyDescent="0.25">
      <c r="A678" s="66" t="s">
        <v>518</v>
      </c>
      <c r="B678" s="67" t="s">
        <v>519</v>
      </c>
      <c r="C678" s="68" t="s">
        <v>122</v>
      </c>
      <c r="D678" s="69">
        <v>0</v>
      </c>
      <c r="E678" s="70">
        <v>155</v>
      </c>
      <c r="F678" s="70">
        <v>146.69999999999999</v>
      </c>
      <c r="G678" s="71">
        <v>0.94645161290322577</v>
      </c>
    </row>
    <row r="679" spans="1:7" ht="63" x14ac:dyDescent="0.25">
      <c r="A679" s="66" t="s">
        <v>520</v>
      </c>
      <c r="B679" s="67" t="s">
        <v>521</v>
      </c>
      <c r="C679" s="68" t="s">
        <v>122</v>
      </c>
      <c r="D679" s="69">
        <v>0</v>
      </c>
      <c r="E679" s="70">
        <v>155</v>
      </c>
      <c r="F679" s="70">
        <v>146.69999999999999</v>
      </c>
      <c r="G679" s="71">
        <v>0.94645161290322577</v>
      </c>
    </row>
    <row r="680" spans="1:7" ht="63" x14ac:dyDescent="0.25">
      <c r="A680" s="66" t="s">
        <v>194</v>
      </c>
      <c r="B680" s="67" t="s">
        <v>737</v>
      </c>
      <c r="C680" s="68" t="s">
        <v>122</v>
      </c>
      <c r="D680" s="69">
        <v>0</v>
      </c>
      <c r="E680" s="70">
        <v>155</v>
      </c>
      <c r="F680" s="70">
        <v>146.69999999999999</v>
      </c>
      <c r="G680" s="71">
        <v>0.94645161290322577</v>
      </c>
    </row>
    <row r="681" spans="1:7" ht="31.5" x14ac:dyDescent="0.25">
      <c r="A681" s="66" t="s">
        <v>129</v>
      </c>
      <c r="B681" s="67" t="s">
        <v>737</v>
      </c>
      <c r="C681" s="68" t="s">
        <v>130</v>
      </c>
      <c r="D681" s="69">
        <v>0</v>
      </c>
      <c r="E681" s="70">
        <v>155</v>
      </c>
      <c r="F681" s="70">
        <v>146.69999999999999</v>
      </c>
      <c r="G681" s="71">
        <v>0.94645161290322577</v>
      </c>
    </row>
    <row r="682" spans="1:7" x14ac:dyDescent="0.25">
      <c r="A682" s="66" t="s">
        <v>522</v>
      </c>
      <c r="B682" s="67" t="s">
        <v>737</v>
      </c>
      <c r="C682" s="68" t="s">
        <v>130</v>
      </c>
      <c r="D682" s="69">
        <v>204</v>
      </c>
      <c r="E682" s="70">
        <v>155</v>
      </c>
      <c r="F682" s="70">
        <v>146.69999999999999</v>
      </c>
      <c r="G682" s="71">
        <v>0.94645161290322577</v>
      </c>
    </row>
    <row r="683" spans="1:7" ht="47.25" x14ac:dyDescent="0.25">
      <c r="A683" s="66" t="s">
        <v>523</v>
      </c>
      <c r="B683" s="67" t="s">
        <v>524</v>
      </c>
      <c r="C683" s="68" t="s">
        <v>122</v>
      </c>
      <c r="D683" s="69">
        <v>0</v>
      </c>
      <c r="E683" s="70">
        <v>500</v>
      </c>
      <c r="F683" s="70">
        <v>268.5</v>
      </c>
      <c r="G683" s="71">
        <v>0.53700000000000003</v>
      </c>
    </row>
    <row r="684" spans="1:7" ht="31.5" x14ac:dyDescent="0.25">
      <c r="A684" s="66" t="s">
        <v>738</v>
      </c>
      <c r="B684" s="67" t="s">
        <v>739</v>
      </c>
      <c r="C684" s="68" t="s">
        <v>122</v>
      </c>
      <c r="D684" s="69">
        <v>0</v>
      </c>
      <c r="E684" s="70">
        <v>500</v>
      </c>
      <c r="F684" s="70">
        <v>268.5</v>
      </c>
      <c r="G684" s="71">
        <v>0.53700000000000003</v>
      </c>
    </row>
    <row r="685" spans="1:7" ht="63" x14ac:dyDescent="0.25">
      <c r="A685" s="66" t="s">
        <v>740</v>
      </c>
      <c r="B685" s="67" t="s">
        <v>741</v>
      </c>
      <c r="C685" s="68" t="s">
        <v>122</v>
      </c>
      <c r="D685" s="69">
        <v>0</v>
      </c>
      <c r="E685" s="70">
        <v>500</v>
      </c>
      <c r="F685" s="70">
        <v>268.5</v>
      </c>
      <c r="G685" s="71">
        <v>0.53700000000000003</v>
      </c>
    </row>
    <row r="686" spans="1:7" ht="31.5" x14ac:dyDescent="0.25">
      <c r="A686" s="66" t="s">
        <v>129</v>
      </c>
      <c r="B686" s="67" t="s">
        <v>741</v>
      </c>
      <c r="C686" s="68" t="s">
        <v>130</v>
      </c>
      <c r="D686" s="69">
        <v>0</v>
      </c>
      <c r="E686" s="70">
        <v>500</v>
      </c>
      <c r="F686" s="70">
        <v>268.5</v>
      </c>
      <c r="G686" s="71">
        <v>0.53700000000000003</v>
      </c>
    </row>
    <row r="687" spans="1:7" x14ac:dyDescent="0.25">
      <c r="A687" s="66" t="s">
        <v>250</v>
      </c>
      <c r="B687" s="67" t="s">
        <v>741</v>
      </c>
      <c r="C687" s="68" t="s">
        <v>130</v>
      </c>
      <c r="D687" s="69">
        <v>113</v>
      </c>
      <c r="E687" s="70">
        <v>500</v>
      </c>
      <c r="F687" s="70">
        <v>268.5</v>
      </c>
      <c r="G687" s="71">
        <v>0.53700000000000003</v>
      </c>
    </row>
    <row r="688" spans="1:7" x14ac:dyDescent="0.25">
      <c r="A688" s="159" t="s">
        <v>525</v>
      </c>
      <c r="B688" s="160"/>
      <c r="C688" s="160"/>
      <c r="D688" s="161"/>
      <c r="E688" s="64">
        <v>2370838</v>
      </c>
      <c r="F688" s="64">
        <v>1619261.6</v>
      </c>
      <c r="G688" s="65">
        <v>0.68299124613322382</v>
      </c>
    </row>
    <row r="693" spans="1:7" x14ac:dyDescent="0.25">
      <c r="A693" s="53" t="s">
        <v>102</v>
      </c>
      <c r="B693" s="53"/>
      <c r="C693" s="53"/>
      <c r="F693" s="145" t="s">
        <v>103</v>
      </c>
      <c r="G693" s="145"/>
    </row>
  </sheetData>
  <autoFilter ref="A11:G688" xr:uid="{00000000-0009-0000-0000-000001000000}"/>
  <mergeCells count="8">
    <mergeCell ref="F693:G693"/>
    <mergeCell ref="A9:G9"/>
    <mergeCell ref="A12:A13"/>
    <mergeCell ref="B12:D12"/>
    <mergeCell ref="E12:E13"/>
    <mergeCell ref="F12:F13"/>
    <mergeCell ref="G12:G13"/>
    <mergeCell ref="A688:D688"/>
  </mergeCells>
  <pageMargins left="1.1811023622047245" right="0.39370078740157483" top="0.78740157480314965" bottom="0.78740157480314965" header="0.51181102362204722" footer="0.51181102362204722"/>
  <pageSetup paperSize="9" scale="64" fitToHeight="0" orientation="portrait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F66"/>
  <sheetViews>
    <sheetView showGridLines="0" view="pageBreakPreview" zoomScale="90" zoomScaleSheetLayoutView="90" workbookViewId="0">
      <selection activeCell="A691" sqref="A691"/>
    </sheetView>
  </sheetViews>
  <sheetFormatPr defaultColWidth="9.140625" defaultRowHeight="15.75" x14ac:dyDescent="0.25"/>
  <cols>
    <col min="1" max="1" width="56.28515625" style="52" customWidth="1"/>
    <col min="2" max="2" width="7.85546875" style="52" customWidth="1"/>
    <col min="3" max="3" width="11" style="52" customWidth="1"/>
    <col min="4" max="4" width="12.7109375" style="52" customWidth="1"/>
    <col min="5" max="6" width="12.28515625" style="52" customWidth="1"/>
    <col min="7" max="235" width="9.42578125" style="52" customWidth="1"/>
    <col min="236" max="16384" width="9.140625" style="52"/>
  </cols>
  <sheetData>
    <row r="6" spans="1:6" ht="33" customHeight="1" x14ac:dyDescent="0.25"/>
    <row r="7" spans="1:6" ht="35.450000000000003" customHeight="1" x14ac:dyDescent="0.3">
      <c r="A7" s="162" t="s">
        <v>744</v>
      </c>
      <c r="B7" s="162"/>
      <c r="C7" s="162"/>
      <c r="D7" s="162"/>
      <c r="E7" s="162"/>
      <c r="F7" s="162"/>
    </row>
    <row r="8" spans="1:6" ht="13.15" customHeight="1" x14ac:dyDescent="0.25">
      <c r="A8" s="55"/>
      <c r="B8" s="55"/>
      <c r="C8" s="55"/>
      <c r="D8" s="55"/>
      <c r="E8" s="55"/>
      <c r="F8" s="55"/>
    </row>
    <row r="9" spans="1:6" ht="16.5" customHeight="1" x14ac:dyDescent="0.25">
      <c r="A9" s="72"/>
      <c r="B9" s="72"/>
      <c r="C9" s="72"/>
      <c r="D9" s="72"/>
      <c r="E9" s="72"/>
      <c r="F9" s="57" t="s">
        <v>2</v>
      </c>
    </row>
    <row r="10" spans="1:6" ht="19.899999999999999" customHeight="1" x14ac:dyDescent="0.25">
      <c r="A10" s="163" t="s">
        <v>1</v>
      </c>
      <c r="B10" s="163" t="s">
        <v>115</v>
      </c>
      <c r="C10" s="163"/>
      <c r="D10" s="157" t="s">
        <v>116</v>
      </c>
      <c r="E10" s="158" t="s">
        <v>3</v>
      </c>
      <c r="F10" s="158" t="s">
        <v>0</v>
      </c>
    </row>
    <row r="11" spans="1:6" x14ac:dyDescent="0.25">
      <c r="A11" s="163"/>
      <c r="B11" s="126" t="s">
        <v>526</v>
      </c>
      <c r="C11" s="126" t="s">
        <v>527</v>
      </c>
      <c r="D11" s="157"/>
      <c r="E11" s="158"/>
      <c r="F11" s="158"/>
    </row>
    <row r="12" spans="1:6" ht="12.75" customHeight="1" x14ac:dyDescent="0.25">
      <c r="A12" s="73">
        <v>1</v>
      </c>
      <c r="B12" s="73">
        <v>2</v>
      </c>
      <c r="C12" s="73">
        <v>3</v>
      </c>
      <c r="D12" s="73">
        <v>4</v>
      </c>
      <c r="E12" s="74">
        <v>5</v>
      </c>
      <c r="F12" s="74">
        <v>6</v>
      </c>
    </row>
    <row r="13" spans="1:6" x14ac:dyDescent="0.25">
      <c r="A13" s="75" t="s">
        <v>528</v>
      </c>
      <c r="B13" s="76">
        <v>1</v>
      </c>
      <c r="C13" s="76">
        <v>0</v>
      </c>
      <c r="D13" s="64">
        <v>344489.5</v>
      </c>
      <c r="E13" s="64">
        <v>185948.1</v>
      </c>
      <c r="F13" s="65">
        <v>0.53977871604214356</v>
      </c>
    </row>
    <row r="14" spans="1:6" ht="30" customHeight="1" x14ac:dyDescent="0.25">
      <c r="A14" s="77" t="s">
        <v>363</v>
      </c>
      <c r="B14" s="78">
        <v>1</v>
      </c>
      <c r="C14" s="78">
        <v>2</v>
      </c>
      <c r="D14" s="70">
        <v>5369.7</v>
      </c>
      <c r="E14" s="70">
        <v>4320.3</v>
      </c>
      <c r="F14" s="71">
        <v>0.80457008771439753</v>
      </c>
    </row>
    <row r="15" spans="1:6" ht="48" customHeight="1" x14ac:dyDescent="0.25">
      <c r="A15" s="77" t="s">
        <v>502</v>
      </c>
      <c r="B15" s="78">
        <v>1</v>
      </c>
      <c r="C15" s="78">
        <v>3</v>
      </c>
      <c r="D15" s="70">
        <v>4179.2</v>
      </c>
      <c r="E15" s="70">
        <v>2983.9</v>
      </c>
      <c r="F15" s="71">
        <v>0.71398832312404292</v>
      </c>
    </row>
    <row r="16" spans="1:6" ht="51" customHeight="1" x14ac:dyDescent="0.25">
      <c r="A16" s="77" t="s">
        <v>644</v>
      </c>
      <c r="B16" s="78">
        <v>1</v>
      </c>
      <c r="C16" s="78">
        <v>4</v>
      </c>
      <c r="D16" s="70">
        <v>79465.100000000006</v>
      </c>
      <c r="E16" s="70">
        <v>56117</v>
      </c>
      <c r="F16" s="71">
        <v>0.70618422426952199</v>
      </c>
    </row>
    <row r="17" spans="1:6" x14ac:dyDescent="0.25">
      <c r="A17" s="77" t="s">
        <v>368</v>
      </c>
      <c r="B17" s="78">
        <v>1</v>
      </c>
      <c r="C17" s="78">
        <v>5</v>
      </c>
      <c r="D17" s="70">
        <v>6.7</v>
      </c>
      <c r="E17" s="70">
        <v>6.7</v>
      </c>
      <c r="F17" s="71">
        <v>1</v>
      </c>
    </row>
    <row r="18" spans="1:6" ht="47.25" x14ac:dyDescent="0.25">
      <c r="A18" s="77" t="s">
        <v>287</v>
      </c>
      <c r="B18" s="78">
        <v>1</v>
      </c>
      <c r="C18" s="78">
        <v>6</v>
      </c>
      <c r="D18" s="70">
        <v>26617.7</v>
      </c>
      <c r="E18" s="70">
        <v>19572.8</v>
      </c>
      <c r="F18" s="71">
        <v>0.73533025017187803</v>
      </c>
    </row>
    <row r="19" spans="1:6" x14ac:dyDescent="0.25">
      <c r="A19" s="77" t="s">
        <v>517</v>
      </c>
      <c r="B19" s="78">
        <v>1</v>
      </c>
      <c r="C19" s="78">
        <v>11</v>
      </c>
      <c r="D19" s="70">
        <v>300</v>
      </c>
      <c r="E19" s="70">
        <v>0</v>
      </c>
      <c r="F19" s="71">
        <v>0</v>
      </c>
    </row>
    <row r="20" spans="1:6" x14ac:dyDescent="0.25">
      <c r="A20" s="77" t="s">
        <v>250</v>
      </c>
      <c r="B20" s="78">
        <v>1</v>
      </c>
      <c r="C20" s="78">
        <v>13</v>
      </c>
      <c r="D20" s="70">
        <v>228551.1</v>
      </c>
      <c r="E20" s="70">
        <v>102947.4</v>
      </c>
      <c r="F20" s="71">
        <v>0.45043493555708108</v>
      </c>
    </row>
    <row r="21" spans="1:6" x14ac:dyDescent="0.25">
      <c r="A21" s="75" t="s">
        <v>529</v>
      </c>
      <c r="B21" s="76">
        <v>2</v>
      </c>
      <c r="C21" s="76">
        <v>0</v>
      </c>
      <c r="D21" s="64">
        <v>155</v>
      </c>
      <c r="E21" s="64">
        <v>146.69999999999999</v>
      </c>
      <c r="F21" s="65">
        <v>0.94645161290322577</v>
      </c>
    </row>
    <row r="22" spans="1:6" x14ac:dyDescent="0.25">
      <c r="A22" s="77" t="s">
        <v>522</v>
      </c>
      <c r="B22" s="78">
        <v>2</v>
      </c>
      <c r="C22" s="78">
        <v>4</v>
      </c>
      <c r="D22" s="70">
        <v>155</v>
      </c>
      <c r="E22" s="70">
        <v>146.69999999999999</v>
      </c>
      <c r="F22" s="71">
        <v>0.94645161290322577</v>
      </c>
    </row>
    <row r="23" spans="1:6" ht="31.5" x14ac:dyDescent="0.25">
      <c r="A23" s="75" t="s">
        <v>530</v>
      </c>
      <c r="B23" s="76">
        <v>3</v>
      </c>
      <c r="C23" s="76">
        <v>0</v>
      </c>
      <c r="D23" s="64">
        <v>14794</v>
      </c>
      <c r="E23" s="64">
        <v>7550.1</v>
      </c>
      <c r="F23" s="65">
        <v>0.51034879005002032</v>
      </c>
    </row>
    <row r="24" spans="1:6" ht="31.5" x14ac:dyDescent="0.25">
      <c r="A24" s="77" t="s">
        <v>415</v>
      </c>
      <c r="B24" s="78">
        <v>3</v>
      </c>
      <c r="C24" s="78">
        <v>14</v>
      </c>
      <c r="D24" s="70">
        <v>14794</v>
      </c>
      <c r="E24" s="70">
        <v>7550.1</v>
      </c>
      <c r="F24" s="71">
        <v>0.51034879005002032</v>
      </c>
    </row>
    <row r="25" spans="1:6" x14ac:dyDescent="0.25">
      <c r="A25" s="75" t="s">
        <v>531</v>
      </c>
      <c r="B25" s="76">
        <v>4</v>
      </c>
      <c r="C25" s="76">
        <v>0</v>
      </c>
      <c r="D25" s="64">
        <v>42924.1</v>
      </c>
      <c r="E25" s="64">
        <v>14217.5</v>
      </c>
      <c r="F25" s="65">
        <v>0.33122418408306759</v>
      </c>
    </row>
    <row r="26" spans="1:6" x14ac:dyDescent="0.25">
      <c r="A26" s="77" t="s">
        <v>264</v>
      </c>
      <c r="B26" s="78">
        <v>4</v>
      </c>
      <c r="C26" s="78">
        <v>5</v>
      </c>
      <c r="D26" s="70">
        <v>2095.8000000000002</v>
      </c>
      <c r="E26" s="70">
        <v>1613.8</v>
      </c>
      <c r="F26" s="71">
        <v>0.77001622292203442</v>
      </c>
    </row>
    <row r="27" spans="1:6" x14ac:dyDescent="0.25">
      <c r="A27" s="77" t="s">
        <v>630</v>
      </c>
      <c r="B27" s="78">
        <v>4</v>
      </c>
      <c r="C27" s="78">
        <v>6</v>
      </c>
      <c r="D27" s="70">
        <v>1784</v>
      </c>
      <c r="E27" s="70">
        <v>250</v>
      </c>
      <c r="F27" s="71">
        <v>0.14013452914798205</v>
      </c>
    </row>
    <row r="28" spans="1:6" x14ac:dyDescent="0.25">
      <c r="A28" s="77" t="s">
        <v>389</v>
      </c>
      <c r="B28" s="78">
        <v>4</v>
      </c>
      <c r="C28" s="78">
        <v>9</v>
      </c>
      <c r="D28" s="70">
        <v>38609.4</v>
      </c>
      <c r="E28" s="70">
        <v>12223.9</v>
      </c>
      <c r="F28" s="71">
        <v>0.31660424663423931</v>
      </c>
    </row>
    <row r="29" spans="1:6" x14ac:dyDescent="0.25">
      <c r="A29" s="77" t="s">
        <v>279</v>
      </c>
      <c r="B29" s="78">
        <v>4</v>
      </c>
      <c r="C29" s="78">
        <v>12</v>
      </c>
      <c r="D29" s="70">
        <v>434.9</v>
      </c>
      <c r="E29" s="70">
        <v>129.80000000000001</v>
      </c>
      <c r="F29" s="71">
        <v>0.29845941595769149</v>
      </c>
    </row>
    <row r="30" spans="1:6" x14ac:dyDescent="0.25">
      <c r="A30" s="75" t="s">
        <v>532</v>
      </c>
      <c r="B30" s="76">
        <v>5</v>
      </c>
      <c r="C30" s="76">
        <v>0</v>
      </c>
      <c r="D30" s="64">
        <v>26134.400000000001</v>
      </c>
      <c r="E30" s="64">
        <v>12943.5</v>
      </c>
      <c r="F30" s="65">
        <v>0.49526677482551729</v>
      </c>
    </row>
    <row r="31" spans="1:6" x14ac:dyDescent="0.25">
      <c r="A31" s="77" t="s">
        <v>317</v>
      </c>
      <c r="B31" s="78">
        <v>5</v>
      </c>
      <c r="C31" s="78">
        <v>1</v>
      </c>
      <c r="D31" s="70">
        <v>84.9</v>
      </c>
      <c r="E31" s="70">
        <v>52.3</v>
      </c>
      <c r="F31" s="71">
        <v>0.61601884570082444</v>
      </c>
    </row>
    <row r="32" spans="1:6" x14ac:dyDescent="0.25">
      <c r="A32" s="77" t="s">
        <v>701</v>
      </c>
      <c r="B32" s="78">
        <v>5</v>
      </c>
      <c r="C32" s="78">
        <v>2</v>
      </c>
      <c r="D32" s="70">
        <v>14088.4</v>
      </c>
      <c r="E32" s="70">
        <v>5158.8</v>
      </c>
      <c r="F32" s="71">
        <v>0.3661735896198291</v>
      </c>
    </row>
    <row r="33" spans="1:6" ht="31.5" x14ac:dyDescent="0.25">
      <c r="A33" s="77" t="s">
        <v>275</v>
      </c>
      <c r="B33" s="78">
        <v>5</v>
      </c>
      <c r="C33" s="78">
        <v>5</v>
      </c>
      <c r="D33" s="70">
        <v>11961.1</v>
      </c>
      <c r="E33" s="70">
        <v>7732.4</v>
      </c>
      <c r="F33" s="71">
        <v>0.64646228189714983</v>
      </c>
    </row>
    <row r="34" spans="1:6" x14ac:dyDescent="0.25">
      <c r="A34" s="75" t="s">
        <v>533</v>
      </c>
      <c r="B34" s="76">
        <v>6</v>
      </c>
      <c r="C34" s="76">
        <v>0</v>
      </c>
      <c r="D34" s="64">
        <v>3806.5</v>
      </c>
      <c r="E34" s="64">
        <v>845</v>
      </c>
      <c r="F34" s="65">
        <v>0.22198870353342967</v>
      </c>
    </row>
    <row r="35" spans="1:6" x14ac:dyDescent="0.25">
      <c r="A35" s="77" t="s">
        <v>260</v>
      </c>
      <c r="B35" s="78">
        <v>6</v>
      </c>
      <c r="C35" s="78">
        <v>5</v>
      </c>
      <c r="D35" s="70">
        <v>3806.5</v>
      </c>
      <c r="E35" s="70">
        <v>845</v>
      </c>
      <c r="F35" s="71">
        <v>0.22198870353342967</v>
      </c>
    </row>
    <row r="36" spans="1:6" x14ac:dyDescent="0.25">
      <c r="A36" s="75" t="s">
        <v>534</v>
      </c>
      <c r="B36" s="76">
        <v>7</v>
      </c>
      <c r="C36" s="76">
        <v>0</v>
      </c>
      <c r="D36" s="64">
        <v>1597811.7</v>
      </c>
      <c r="E36" s="64">
        <v>1163437</v>
      </c>
      <c r="F36" s="65">
        <v>0.7281439984448731</v>
      </c>
    </row>
    <row r="37" spans="1:6" x14ac:dyDescent="0.25">
      <c r="A37" s="77" t="s">
        <v>131</v>
      </c>
      <c r="B37" s="78">
        <v>7</v>
      </c>
      <c r="C37" s="78">
        <v>1</v>
      </c>
      <c r="D37" s="70">
        <v>396389.3</v>
      </c>
      <c r="E37" s="70">
        <v>302522.5</v>
      </c>
      <c r="F37" s="71">
        <v>0.7631954242962663</v>
      </c>
    </row>
    <row r="38" spans="1:6" x14ac:dyDescent="0.25">
      <c r="A38" s="77" t="s">
        <v>149</v>
      </c>
      <c r="B38" s="78">
        <v>7</v>
      </c>
      <c r="C38" s="78">
        <v>2</v>
      </c>
      <c r="D38" s="70">
        <v>1042793.7</v>
      </c>
      <c r="E38" s="70">
        <v>749525.2</v>
      </c>
      <c r="F38" s="71">
        <v>0.71876652112493578</v>
      </c>
    </row>
    <row r="39" spans="1:6" x14ac:dyDescent="0.25">
      <c r="A39" s="77" t="s">
        <v>179</v>
      </c>
      <c r="B39" s="78">
        <v>7</v>
      </c>
      <c r="C39" s="78">
        <v>3</v>
      </c>
      <c r="D39" s="70">
        <v>105868.9</v>
      </c>
      <c r="E39" s="70">
        <v>75297.600000000006</v>
      </c>
      <c r="F39" s="71">
        <v>0.71123436627753767</v>
      </c>
    </row>
    <row r="40" spans="1:6" ht="31.5" x14ac:dyDescent="0.25">
      <c r="A40" s="77" t="s">
        <v>136</v>
      </c>
      <c r="B40" s="78">
        <v>7</v>
      </c>
      <c r="C40" s="78">
        <v>5</v>
      </c>
      <c r="D40" s="70">
        <v>5626.4</v>
      </c>
      <c r="E40" s="70">
        <v>1286.0999999999999</v>
      </c>
      <c r="F40" s="71">
        <v>0.22858310820418029</v>
      </c>
    </row>
    <row r="41" spans="1:6" x14ac:dyDescent="0.25">
      <c r="A41" s="77" t="s">
        <v>430</v>
      </c>
      <c r="B41" s="78">
        <v>7</v>
      </c>
      <c r="C41" s="78">
        <v>7</v>
      </c>
      <c r="D41" s="70">
        <v>96</v>
      </c>
      <c r="E41" s="70">
        <v>83</v>
      </c>
      <c r="F41" s="71">
        <v>0.86458333333333337</v>
      </c>
    </row>
    <row r="42" spans="1:6" x14ac:dyDescent="0.25">
      <c r="A42" s="77" t="s">
        <v>190</v>
      </c>
      <c r="B42" s="78">
        <v>7</v>
      </c>
      <c r="C42" s="78">
        <v>9</v>
      </c>
      <c r="D42" s="70">
        <v>47037.4</v>
      </c>
      <c r="E42" s="70">
        <v>34722.6</v>
      </c>
      <c r="F42" s="71">
        <v>0.73819131159460338</v>
      </c>
    </row>
    <row r="43" spans="1:6" x14ac:dyDescent="0.25">
      <c r="A43" s="75" t="s">
        <v>535</v>
      </c>
      <c r="B43" s="76">
        <v>8</v>
      </c>
      <c r="C43" s="76">
        <v>0</v>
      </c>
      <c r="D43" s="64">
        <v>90621.9</v>
      </c>
      <c r="E43" s="64">
        <v>58286.9</v>
      </c>
      <c r="F43" s="65">
        <v>0.6431877945618002</v>
      </c>
    </row>
    <row r="44" spans="1:6" x14ac:dyDescent="0.25">
      <c r="A44" s="77" t="s">
        <v>215</v>
      </c>
      <c r="B44" s="78">
        <v>8</v>
      </c>
      <c r="C44" s="78">
        <v>1</v>
      </c>
      <c r="D44" s="70">
        <v>87887.6</v>
      </c>
      <c r="E44" s="70">
        <v>56335.7</v>
      </c>
      <c r="F44" s="71">
        <v>0.64099713725258167</v>
      </c>
    </row>
    <row r="45" spans="1:6" x14ac:dyDescent="0.25">
      <c r="A45" s="77" t="s">
        <v>239</v>
      </c>
      <c r="B45" s="78">
        <v>8</v>
      </c>
      <c r="C45" s="78">
        <v>4</v>
      </c>
      <c r="D45" s="70">
        <v>2734.3</v>
      </c>
      <c r="E45" s="70">
        <v>1951.2</v>
      </c>
      <c r="F45" s="71">
        <v>0.71360128734959583</v>
      </c>
    </row>
    <row r="46" spans="1:6" x14ac:dyDescent="0.25">
      <c r="A46" s="75" t="s">
        <v>655</v>
      </c>
      <c r="B46" s="76">
        <v>9</v>
      </c>
      <c r="C46" s="76">
        <v>0</v>
      </c>
      <c r="D46" s="64">
        <v>341.4</v>
      </c>
      <c r="E46" s="64">
        <v>161.6</v>
      </c>
      <c r="F46" s="65">
        <v>0.47334504979496195</v>
      </c>
    </row>
    <row r="47" spans="1:6" x14ac:dyDescent="0.25">
      <c r="A47" s="77" t="s">
        <v>650</v>
      </c>
      <c r="B47" s="78">
        <v>9</v>
      </c>
      <c r="C47" s="78">
        <v>9</v>
      </c>
      <c r="D47" s="70">
        <v>341.4</v>
      </c>
      <c r="E47" s="70">
        <v>161.6</v>
      </c>
      <c r="F47" s="71">
        <v>0.47334504979496195</v>
      </c>
    </row>
    <row r="48" spans="1:6" x14ac:dyDescent="0.25">
      <c r="A48" s="75" t="s">
        <v>536</v>
      </c>
      <c r="B48" s="76">
        <v>10</v>
      </c>
      <c r="C48" s="76">
        <v>0</v>
      </c>
      <c r="D48" s="64">
        <v>23487.8</v>
      </c>
      <c r="E48" s="64">
        <v>15504.5</v>
      </c>
      <c r="F48" s="65">
        <v>0.66010865215132963</v>
      </c>
    </row>
    <row r="49" spans="1:6" x14ac:dyDescent="0.25">
      <c r="A49" s="77" t="s">
        <v>346</v>
      </c>
      <c r="B49" s="78">
        <v>10</v>
      </c>
      <c r="C49" s="78">
        <v>1</v>
      </c>
      <c r="D49" s="70">
        <v>10088.299999999999</v>
      </c>
      <c r="E49" s="70">
        <v>7566.2</v>
      </c>
      <c r="F49" s="71">
        <v>0.74999752188178392</v>
      </c>
    </row>
    <row r="50" spans="1:6" x14ac:dyDescent="0.25">
      <c r="A50" s="77" t="s">
        <v>448</v>
      </c>
      <c r="B50" s="78">
        <v>10</v>
      </c>
      <c r="C50" s="78">
        <v>3</v>
      </c>
      <c r="D50" s="70">
        <v>1415.8</v>
      </c>
      <c r="E50" s="70">
        <v>1415</v>
      </c>
      <c r="F50" s="71">
        <v>0.99943494843904512</v>
      </c>
    </row>
    <row r="51" spans="1:6" x14ac:dyDescent="0.25">
      <c r="A51" s="77" t="s">
        <v>167</v>
      </c>
      <c r="B51" s="78">
        <v>10</v>
      </c>
      <c r="C51" s="78">
        <v>4</v>
      </c>
      <c r="D51" s="70">
        <v>11778.7</v>
      </c>
      <c r="E51" s="70">
        <v>6373.5</v>
      </c>
      <c r="F51" s="71">
        <v>0.54110385696214347</v>
      </c>
    </row>
    <row r="52" spans="1:6" x14ac:dyDescent="0.25">
      <c r="A52" s="77" t="s">
        <v>481</v>
      </c>
      <c r="B52" s="78">
        <v>10</v>
      </c>
      <c r="C52" s="78">
        <v>6</v>
      </c>
      <c r="D52" s="70">
        <v>205</v>
      </c>
      <c r="E52" s="70">
        <v>149.80000000000001</v>
      </c>
      <c r="F52" s="71">
        <v>0.73073170731707326</v>
      </c>
    </row>
    <row r="53" spans="1:6" x14ac:dyDescent="0.25">
      <c r="A53" s="75" t="s">
        <v>537</v>
      </c>
      <c r="B53" s="76">
        <v>11</v>
      </c>
      <c r="C53" s="76">
        <v>0</v>
      </c>
      <c r="D53" s="64">
        <v>892.2</v>
      </c>
      <c r="E53" s="64">
        <v>610.20000000000005</v>
      </c>
      <c r="F53" s="65">
        <v>0.68392737054472097</v>
      </c>
    </row>
    <row r="54" spans="1:6" x14ac:dyDescent="0.25">
      <c r="A54" s="77" t="s">
        <v>421</v>
      </c>
      <c r="B54" s="78">
        <v>11</v>
      </c>
      <c r="C54" s="78">
        <v>1</v>
      </c>
      <c r="D54" s="70">
        <v>892.2</v>
      </c>
      <c r="E54" s="70">
        <v>610.20000000000005</v>
      </c>
      <c r="F54" s="71">
        <v>0.68392737054472097</v>
      </c>
    </row>
    <row r="55" spans="1:6" x14ac:dyDescent="0.25">
      <c r="A55" s="75" t="s">
        <v>538</v>
      </c>
      <c r="B55" s="76">
        <v>12</v>
      </c>
      <c r="C55" s="76">
        <v>0</v>
      </c>
      <c r="D55" s="64">
        <v>7042.7</v>
      </c>
      <c r="E55" s="64">
        <v>4900</v>
      </c>
      <c r="F55" s="65">
        <v>0.69575588907663255</v>
      </c>
    </row>
    <row r="56" spans="1:6" x14ac:dyDescent="0.25">
      <c r="A56" s="77" t="s">
        <v>325</v>
      </c>
      <c r="B56" s="78">
        <v>12</v>
      </c>
      <c r="C56" s="78">
        <v>2</v>
      </c>
      <c r="D56" s="70">
        <v>7042.7</v>
      </c>
      <c r="E56" s="70">
        <v>4900</v>
      </c>
      <c r="F56" s="71">
        <v>0.69575588907663255</v>
      </c>
    </row>
    <row r="57" spans="1:6" ht="31.5" x14ac:dyDescent="0.25">
      <c r="A57" s="75" t="s">
        <v>656</v>
      </c>
      <c r="B57" s="76">
        <v>13</v>
      </c>
      <c r="C57" s="76">
        <v>0</v>
      </c>
      <c r="D57" s="64">
        <v>118.9</v>
      </c>
      <c r="E57" s="64">
        <v>0</v>
      </c>
      <c r="F57" s="65">
        <v>0</v>
      </c>
    </row>
    <row r="58" spans="1:6" ht="31.5" x14ac:dyDescent="0.25">
      <c r="A58" s="77" t="s">
        <v>640</v>
      </c>
      <c r="B58" s="78">
        <v>13</v>
      </c>
      <c r="C58" s="78">
        <v>1</v>
      </c>
      <c r="D58" s="70">
        <v>118.9</v>
      </c>
      <c r="E58" s="70">
        <v>0</v>
      </c>
      <c r="F58" s="71">
        <v>0</v>
      </c>
    </row>
    <row r="59" spans="1:6" ht="47.25" x14ac:dyDescent="0.25">
      <c r="A59" s="75" t="s">
        <v>539</v>
      </c>
      <c r="B59" s="76">
        <v>14</v>
      </c>
      <c r="C59" s="76">
        <v>0</v>
      </c>
      <c r="D59" s="64">
        <v>218217.9</v>
      </c>
      <c r="E59" s="64">
        <v>154710.5</v>
      </c>
      <c r="F59" s="65">
        <v>0.7089725453319824</v>
      </c>
    </row>
    <row r="60" spans="1:6" ht="47.25" x14ac:dyDescent="0.25">
      <c r="A60" s="77" t="s">
        <v>299</v>
      </c>
      <c r="B60" s="78">
        <v>14</v>
      </c>
      <c r="C60" s="78">
        <v>1</v>
      </c>
      <c r="D60" s="70">
        <v>201217.9</v>
      </c>
      <c r="E60" s="70">
        <v>141793.29999999999</v>
      </c>
      <c r="F60" s="71">
        <v>0.70467537927788726</v>
      </c>
    </row>
    <row r="61" spans="1:6" x14ac:dyDescent="0.25">
      <c r="A61" s="77" t="s">
        <v>302</v>
      </c>
      <c r="B61" s="78">
        <v>14</v>
      </c>
      <c r="C61" s="78">
        <v>3</v>
      </c>
      <c r="D61" s="70">
        <v>17000</v>
      </c>
      <c r="E61" s="70">
        <v>12917.2</v>
      </c>
      <c r="F61" s="71">
        <v>0.75983529411764705</v>
      </c>
    </row>
    <row r="62" spans="1:6" x14ac:dyDescent="0.25">
      <c r="A62" s="164" t="s">
        <v>525</v>
      </c>
      <c r="B62" s="165"/>
      <c r="C62" s="166"/>
      <c r="D62" s="64">
        <v>2370838</v>
      </c>
      <c r="E62" s="64">
        <v>1619261.6</v>
      </c>
      <c r="F62" s="65">
        <v>0.68299124613322382</v>
      </c>
    </row>
    <row r="66" spans="1:6" x14ac:dyDescent="0.25">
      <c r="A66" s="53" t="s">
        <v>102</v>
      </c>
      <c r="B66" s="53"/>
      <c r="C66" s="53"/>
      <c r="E66" s="145" t="s">
        <v>103</v>
      </c>
      <c r="F66" s="145"/>
    </row>
  </sheetData>
  <autoFilter ref="A9:F62" xr:uid="{00000000-0009-0000-0000-000002000000}"/>
  <mergeCells count="8">
    <mergeCell ref="E66:F66"/>
    <mergeCell ref="A7:F7"/>
    <mergeCell ref="A10:A11"/>
    <mergeCell ref="B10:C10"/>
    <mergeCell ref="D10:D11"/>
    <mergeCell ref="E10:E11"/>
    <mergeCell ref="F10:F11"/>
    <mergeCell ref="A62:C62"/>
  </mergeCells>
  <pageMargins left="1.1811023622047245" right="0.39370078740157483" top="0.78740157480314965" bottom="0.78740157480314965" header="0.51181102362204722" footer="0.51181102362204722"/>
  <pageSetup paperSize="9" scale="75" fitToHeight="0" orientation="portrait" r:id="rId1"/>
  <headerFooter differentFirst="1"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I682"/>
  <sheetViews>
    <sheetView showGridLines="0" view="pageBreakPreview" zoomScaleSheetLayoutView="100" workbookViewId="0">
      <selection activeCell="A691" sqref="A691"/>
    </sheetView>
  </sheetViews>
  <sheetFormatPr defaultColWidth="9.140625" defaultRowHeight="15.75" x14ac:dyDescent="0.25"/>
  <cols>
    <col min="1" max="1" width="55.5703125" style="52" customWidth="1"/>
    <col min="2" max="2" width="5.7109375" style="52" customWidth="1"/>
    <col min="3" max="3" width="7.140625" style="52" customWidth="1"/>
    <col min="4" max="4" width="9.7109375" style="52" customWidth="1"/>
    <col min="5" max="5" width="13.42578125" style="52" customWidth="1"/>
    <col min="6" max="6" width="8.5703125" style="52" customWidth="1"/>
    <col min="7" max="7" width="12.42578125" style="52" customWidth="1"/>
    <col min="8" max="8" width="12" style="52" customWidth="1"/>
    <col min="9" max="9" width="10.140625" style="52" customWidth="1"/>
    <col min="10" max="238" width="9.42578125" style="52" customWidth="1"/>
    <col min="239" max="16384" width="9.140625" style="52"/>
  </cols>
  <sheetData>
    <row r="9" spans="1:9" ht="40.9" customHeight="1" x14ac:dyDescent="0.3">
      <c r="A9" s="167" t="s">
        <v>743</v>
      </c>
      <c r="B9" s="168"/>
      <c r="C9" s="168"/>
      <c r="D9" s="168"/>
      <c r="E9" s="168"/>
      <c r="F9" s="168"/>
      <c r="G9" s="168"/>
      <c r="H9" s="168"/>
      <c r="I9" s="168"/>
    </row>
    <row r="10" spans="1:9" ht="13.1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16.5" customHeight="1" x14ac:dyDescent="0.25">
      <c r="A11" s="79"/>
      <c r="B11" s="79"/>
      <c r="C11" s="79"/>
      <c r="D11" s="79"/>
      <c r="E11" s="79"/>
      <c r="F11" s="79"/>
      <c r="G11" s="79"/>
      <c r="H11" s="79"/>
      <c r="I11" s="57" t="s">
        <v>2</v>
      </c>
    </row>
    <row r="12" spans="1:9" ht="16.149999999999999" customHeight="1" x14ac:dyDescent="0.25">
      <c r="A12" s="169" t="s">
        <v>1</v>
      </c>
      <c r="B12" s="171" t="s">
        <v>115</v>
      </c>
      <c r="C12" s="172"/>
      <c r="D12" s="172"/>
      <c r="E12" s="172"/>
      <c r="F12" s="172"/>
      <c r="G12" s="157" t="s">
        <v>116</v>
      </c>
      <c r="H12" s="158" t="s">
        <v>3</v>
      </c>
      <c r="I12" s="158" t="s">
        <v>0</v>
      </c>
    </row>
    <row r="13" spans="1:9" ht="24" x14ac:dyDescent="0.25">
      <c r="A13" s="170"/>
      <c r="B13" s="127" t="s">
        <v>540</v>
      </c>
      <c r="C13" s="127" t="s">
        <v>526</v>
      </c>
      <c r="D13" s="127" t="s">
        <v>527</v>
      </c>
      <c r="E13" s="127" t="s">
        <v>117</v>
      </c>
      <c r="F13" s="127" t="s">
        <v>118</v>
      </c>
      <c r="G13" s="157"/>
      <c r="H13" s="158"/>
      <c r="I13" s="158"/>
    </row>
    <row r="14" spans="1:9" ht="12.75" customHeight="1" x14ac:dyDescent="0.25">
      <c r="A14" s="80">
        <v>1</v>
      </c>
      <c r="B14" s="80">
        <v>2</v>
      </c>
      <c r="C14" s="80">
        <v>3</v>
      </c>
      <c r="D14" s="80">
        <v>4</v>
      </c>
      <c r="E14" s="80">
        <v>5</v>
      </c>
      <c r="F14" s="80">
        <v>6</v>
      </c>
      <c r="G14" s="80">
        <v>7</v>
      </c>
      <c r="H14" s="80">
        <v>8</v>
      </c>
      <c r="I14" s="80">
        <v>9</v>
      </c>
    </row>
    <row r="15" spans="1:9" ht="31.5" x14ac:dyDescent="0.25">
      <c r="A15" s="75" t="s">
        <v>541</v>
      </c>
      <c r="B15" s="81">
        <v>904</v>
      </c>
      <c r="C15" s="76">
        <v>0</v>
      </c>
      <c r="D15" s="76">
        <v>0</v>
      </c>
      <c r="E15" s="61" t="s">
        <v>122</v>
      </c>
      <c r="F15" s="62" t="s">
        <v>122</v>
      </c>
      <c r="G15" s="64">
        <v>94166.1</v>
      </c>
      <c r="H15" s="64">
        <v>65488.3</v>
      </c>
      <c r="I15" s="65">
        <v>0.69545515849121919</v>
      </c>
    </row>
    <row r="16" spans="1:9" x14ac:dyDescent="0.25">
      <c r="A16" s="77" t="s">
        <v>534</v>
      </c>
      <c r="B16" s="82">
        <v>904</v>
      </c>
      <c r="C16" s="78">
        <v>7</v>
      </c>
      <c r="D16" s="78">
        <v>0</v>
      </c>
      <c r="E16" s="67" t="s">
        <v>122</v>
      </c>
      <c r="F16" s="68" t="s">
        <v>122</v>
      </c>
      <c r="G16" s="70">
        <v>18085.2</v>
      </c>
      <c r="H16" s="70">
        <v>12988.1</v>
      </c>
      <c r="I16" s="71">
        <v>0.718161811868268</v>
      </c>
    </row>
    <row r="17" spans="1:9" x14ac:dyDescent="0.25">
      <c r="A17" s="77" t="s">
        <v>179</v>
      </c>
      <c r="B17" s="82">
        <v>904</v>
      </c>
      <c r="C17" s="78">
        <v>7</v>
      </c>
      <c r="D17" s="78">
        <v>3</v>
      </c>
      <c r="E17" s="67" t="s">
        <v>122</v>
      </c>
      <c r="F17" s="68" t="s">
        <v>122</v>
      </c>
      <c r="G17" s="70">
        <v>18044.8</v>
      </c>
      <c r="H17" s="70">
        <v>12967.9</v>
      </c>
      <c r="I17" s="71">
        <v>0.71865024827097002</v>
      </c>
    </row>
    <row r="18" spans="1:9" ht="47.25" x14ac:dyDescent="0.25">
      <c r="A18" s="77" t="s">
        <v>207</v>
      </c>
      <c r="B18" s="82">
        <v>904</v>
      </c>
      <c r="C18" s="78">
        <v>7</v>
      </c>
      <c r="D18" s="78">
        <v>3</v>
      </c>
      <c r="E18" s="67" t="s">
        <v>208</v>
      </c>
      <c r="F18" s="68" t="s">
        <v>122</v>
      </c>
      <c r="G18" s="70">
        <v>18044.8</v>
      </c>
      <c r="H18" s="70">
        <v>12967.9</v>
      </c>
      <c r="I18" s="71">
        <v>0.71865024827097002</v>
      </c>
    </row>
    <row r="19" spans="1:9" ht="47.25" x14ac:dyDescent="0.25">
      <c r="A19" s="77" t="s">
        <v>209</v>
      </c>
      <c r="B19" s="82">
        <v>904</v>
      </c>
      <c r="C19" s="78">
        <v>7</v>
      </c>
      <c r="D19" s="78">
        <v>3</v>
      </c>
      <c r="E19" s="67" t="s">
        <v>210</v>
      </c>
      <c r="F19" s="68" t="s">
        <v>122</v>
      </c>
      <c r="G19" s="70">
        <v>18044.8</v>
      </c>
      <c r="H19" s="70">
        <v>12967.9</v>
      </c>
      <c r="I19" s="71">
        <v>0.71865024827097002</v>
      </c>
    </row>
    <row r="20" spans="1:9" ht="33" customHeight="1" x14ac:dyDescent="0.25">
      <c r="A20" s="77" t="s">
        <v>227</v>
      </c>
      <c r="B20" s="82">
        <v>904</v>
      </c>
      <c r="C20" s="78">
        <v>7</v>
      </c>
      <c r="D20" s="78">
        <v>3</v>
      </c>
      <c r="E20" s="67" t="s">
        <v>228</v>
      </c>
      <c r="F20" s="68" t="s">
        <v>122</v>
      </c>
      <c r="G20" s="70">
        <v>18044.8</v>
      </c>
      <c r="H20" s="70">
        <v>12967.9</v>
      </c>
      <c r="I20" s="71">
        <v>0.71865024827097002</v>
      </c>
    </row>
    <row r="21" spans="1:9" ht="15.75" customHeight="1" x14ac:dyDescent="0.25">
      <c r="A21" s="77" t="s">
        <v>229</v>
      </c>
      <c r="B21" s="82">
        <v>904</v>
      </c>
      <c r="C21" s="78">
        <v>7</v>
      </c>
      <c r="D21" s="78">
        <v>3</v>
      </c>
      <c r="E21" s="67" t="s">
        <v>230</v>
      </c>
      <c r="F21" s="68" t="s">
        <v>122</v>
      </c>
      <c r="G21" s="70">
        <v>21</v>
      </c>
      <c r="H21" s="70">
        <v>21</v>
      </c>
      <c r="I21" s="71">
        <v>1</v>
      </c>
    </row>
    <row r="22" spans="1:9" ht="19.5" customHeight="1" x14ac:dyDescent="0.25">
      <c r="A22" s="77" t="s">
        <v>164</v>
      </c>
      <c r="B22" s="82">
        <v>904</v>
      </c>
      <c r="C22" s="78">
        <v>7</v>
      </c>
      <c r="D22" s="78">
        <v>3</v>
      </c>
      <c r="E22" s="67" t="s">
        <v>230</v>
      </c>
      <c r="F22" s="68" t="s">
        <v>165</v>
      </c>
      <c r="G22" s="70">
        <v>21</v>
      </c>
      <c r="H22" s="70">
        <v>21</v>
      </c>
      <c r="I22" s="71">
        <v>1</v>
      </c>
    </row>
    <row r="23" spans="1:9" ht="31.5" x14ac:dyDescent="0.25">
      <c r="A23" s="77" t="s">
        <v>137</v>
      </c>
      <c r="B23" s="82">
        <v>904</v>
      </c>
      <c r="C23" s="78">
        <v>7</v>
      </c>
      <c r="D23" s="78">
        <v>3</v>
      </c>
      <c r="E23" s="67" t="s">
        <v>231</v>
      </c>
      <c r="F23" s="68" t="s">
        <v>122</v>
      </c>
      <c r="G23" s="70">
        <v>18023.8</v>
      </c>
      <c r="H23" s="70">
        <v>12946.9</v>
      </c>
      <c r="I23" s="71">
        <v>0.71832244032889847</v>
      </c>
    </row>
    <row r="24" spans="1:9" ht="78.75" x14ac:dyDescent="0.25">
      <c r="A24" s="77" t="s">
        <v>142</v>
      </c>
      <c r="B24" s="82">
        <v>904</v>
      </c>
      <c r="C24" s="78">
        <v>7</v>
      </c>
      <c r="D24" s="78">
        <v>3</v>
      </c>
      <c r="E24" s="67" t="s">
        <v>231</v>
      </c>
      <c r="F24" s="68" t="s">
        <v>143</v>
      </c>
      <c r="G24" s="70">
        <v>16935.8</v>
      </c>
      <c r="H24" s="70">
        <v>12474.8</v>
      </c>
      <c r="I24" s="71">
        <v>0.73659348835012217</v>
      </c>
    </row>
    <row r="25" spans="1:9" ht="31.5" x14ac:dyDescent="0.25">
      <c r="A25" s="77" t="s">
        <v>129</v>
      </c>
      <c r="B25" s="82">
        <v>904</v>
      </c>
      <c r="C25" s="78">
        <v>7</v>
      </c>
      <c r="D25" s="78">
        <v>3</v>
      </c>
      <c r="E25" s="67" t="s">
        <v>231</v>
      </c>
      <c r="F25" s="68" t="s">
        <v>130</v>
      </c>
      <c r="G25" s="70">
        <v>823.3</v>
      </c>
      <c r="H25" s="70">
        <v>429.5</v>
      </c>
      <c r="I25" s="71">
        <v>0.52168103971820723</v>
      </c>
    </row>
    <row r="26" spans="1:9" ht="18" customHeight="1" x14ac:dyDescent="0.25">
      <c r="A26" s="77" t="s">
        <v>164</v>
      </c>
      <c r="B26" s="82">
        <v>904</v>
      </c>
      <c r="C26" s="78">
        <v>7</v>
      </c>
      <c r="D26" s="78">
        <v>3</v>
      </c>
      <c r="E26" s="67" t="s">
        <v>231</v>
      </c>
      <c r="F26" s="68" t="s">
        <v>165</v>
      </c>
      <c r="G26" s="70">
        <v>180</v>
      </c>
      <c r="H26" s="70">
        <v>0</v>
      </c>
      <c r="I26" s="71">
        <v>0</v>
      </c>
    </row>
    <row r="27" spans="1:9" x14ac:dyDescent="0.25">
      <c r="A27" s="77" t="s">
        <v>139</v>
      </c>
      <c r="B27" s="82">
        <v>904</v>
      </c>
      <c r="C27" s="78">
        <v>7</v>
      </c>
      <c r="D27" s="78">
        <v>3</v>
      </c>
      <c r="E27" s="67" t="s">
        <v>231</v>
      </c>
      <c r="F27" s="68" t="s">
        <v>140</v>
      </c>
      <c r="G27" s="70">
        <v>84.7</v>
      </c>
      <c r="H27" s="70">
        <v>42.6</v>
      </c>
      <c r="I27" s="71">
        <v>0.50295159386068478</v>
      </c>
    </row>
    <row r="28" spans="1:9" ht="31.5" x14ac:dyDescent="0.25">
      <c r="A28" s="77" t="s">
        <v>136</v>
      </c>
      <c r="B28" s="82">
        <v>904</v>
      </c>
      <c r="C28" s="78">
        <v>7</v>
      </c>
      <c r="D28" s="78">
        <v>5</v>
      </c>
      <c r="E28" s="67" t="s">
        <v>122</v>
      </c>
      <c r="F28" s="68" t="s">
        <v>122</v>
      </c>
      <c r="G28" s="70">
        <v>40.4</v>
      </c>
      <c r="H28" s="70">
        <v>20.2</v>
      </c>
      <c r="I28" s="71">
        <v>0.5</v>
      </c>
    </row>
    <row r="29" spans="1:9" ht="47.25" x14ac:dyDescent="0.25">
      <c r="A29" s="77" t="s">
        <v>207</v>
      </c>
      <c r="B29" s="82">
        <v>904</v>
      </c>
      <c r="C29" s="78">
        <v>7</v>
      </c>
      <c r="D29" s="78">
        <v>5</v>
      </c>
      <c r="E29" s="67" t="s">
        <v>208</v>
      </c>
      <c r="F29" s="68" t="s">
        <v>122</v>
      </c>
      <c r="G29" s="70">
        <v>40.4</v>
      </c>
      <c r="H29" s="70">
        <v>20.2</v>
      </c>
      <c r="I29" s="71">
        <v>0.5</v>
      </c>
    </row>
    <row r="30" spans="1:9" ht="47.25" x14ac:dyDescent="0.25">
      <c r="A30" s="77" t="s">
        <v>209</v>
      </c>
      <c r="B30" s="82">
        <v>904</v>
      </c>
      <c r="C30" s="78">
        <v>7</v>
      </c>
      <c r="D30" s="78">
        <v>5</v>
      </c>
      <c r="E30" s="67" t="s">
        <v>210</v>
      </c>
      <c r="F30" s="68" t="s">
        <v>122</v>
      </c>
      <c r="G30" s="70">
        <v>40.4</v>
      </c>
      <c r="H30" s="70">
        <v>20.2</v>
      </c>
      <c r="I30" s="71">
        <v>0.5</v>
      </c>
    </row>
    <row r="31" spans="1:9" x14ac:dyDescent="0.25">
      <c r="A31" s="77" t="s">
        <v>211</v>
      </c>
      <c r="B31" s="82">
        <v>904</v>
      </c>
      <c r="C31" s="78">
        <v>7</v>
      </c>
      <c r="D31" s="78">
        <v>5</v>
      </c>
      <c r="E31" s="67" t="s">
        <v>212</v>
      </c>
      <c r="F31" s="68" t="s">
        <v>122</v>
      </c>
      <c r="G31" s="70">
        <v>11.2</v>
      </c>
      <c r="H31" s="70">
        <v>11.2</v>
      </c>
      <c r="I31" s="71">
        <v>1</v>
      </c>
    </row>
    <row r="32" spans="1:9" ht="31.5" x14ac:dyDescent="0.25">
      <c r="A32" s="77" t="s">
        <v>134</v>
      </c>
      <c r="B32" s="82">
        <v>904</v>
      </c>
      <c r="C32" s="78">
        <v>7</v>
      </c>
      <c r="D32" s="78">
        <v>5</v>
      </c>
      <c r="E32" s="67" t="s">
        <v>213</v>
      </c>
      <c r="F32" s="68" t="s">
        <v>122</v>
      </c>
      <c r="G32" s="70">
        <v>11.2</v>
      </c>
      <c r="H32" s="70">
        <v>11.2</v>
      </c>
      <c r="I32" s="71">
        <v>1</v>
      </c>
    </row>
    <row r="33" spans="1:9" ht="31.5" x14ac:dyDescent="0.25">
      <c r="A33" s="77" t="s">
        <v>129</v>
      </c>
      <c r="B33" s="82">
        <v>904</v>
      </c>
      <c r="C33" s="78">
        <v>7</v>
      </c>
      <c r="D33" s="78">
        <v>5</v>
      </c>
      <c r="E33" s="67" t="s">
        <v>213</v>
      </c>
      <c r="F33" s="68" t="s">
        <v>130</v>
      </c>
      <c r="G33" s="70">
        <v>11.2</v>
      </c>
      <c r="H33" s="70">
        <v>11.2</v>
      </c>
      <c r="I33" s="71">
        <v>1</v>
      </c>
    </row>
    <row r="34" spans="1:9" ht="31.5" x14ac:dyDescent="0.25">
      <c r="A34" s="77" t="s">
        <v>220</v>
      </c>
      <c r="B34" s="82">
        <v>904</v>
      </c>
      <c r="C34" s="78">
        <v>7</v>
      </c>
      <c r="D34" s="78">
        <v>5</v>
      </c>
      <c r="E34" s="67" t="s">
        <v>221</v>
      </c>
      <c r="F34" s="68" t="s">
        <v>122</v>
      </c>
      <c r="G34" s="70">
        <v>17</v>
      </c>
      <c r="H34" s="70">
        <v>9</v>
      </c>
      <c r="I34" s="71">
        <v>0.52941176470588236</v>
      </c>
    </row>
    <row r="35" spans="1:9" ht="31.5" x14ac:dyDescent="0.25">
      <c r="A35" s="77" t="s">
        <v>134</v>
      </c>
      <c r="B35" s="82">
        <v>904</v>
      </c>
      <c r="C35" s="78">
        <v>7</v>
      </c>
      <c r="D35" s="78">
        <v>5</v>
      </c>
      <c r="E35" s="67" t="s">
        <v>224</v>
      </c>
      <c r="F35" s="68" t="s">
        <v>122</v>
      </c>
      <c r="G35" s="70">
        <v>17</v>
      </c>
      <c r="H35" s="70">
        <v>9</v>
      </c>
      <c r="I35" s="71">
        <v>0.52941176470588236</v>
      </c>
    </row>
    <row r="36" spans="1:9" ht="31.5" x14ac:dyDescent="0.25">
      <c r="A36" s="77" t="s">
        <v>129</v>
      </c>
      <c r="B36" s="82">
        <v>904</v>
      </c>
      <c r="C36" s="78">
        <v>7</v>
      </c>
      <c r="D36" s="78">
        <v>5</v>
      </c>
      <c r="E36" s="67" t="s">
        <v>224</v>
      </c>
      <c r="F36" s="68" t="s">
        <v>130</v>
      </c>
      <c r="G36" s="70">
        <v>17</v>
      </c>
      <c r="H36" s="70">
        <v>9</v>
      </c>
      <c r="I36" s="71">
        <v>0.52941176470588236</v>
      </c>
    </row>
    <row r="37" spans="1:9" ht="33.75" customHeight="1" x14ac:dyDescent="0.25">
      <c r="A37" s="77" t="s">
        <v>227</v>
      </c>
      <c r="B37" s="82">
        <v>904</v>
      </c>
      <c r="C37" s="78">
        <v>7</v>
      </c>
      <c r="D37" s="78">
        <v>5</v>
      </c>
      <c r="E37" s="67" t="s">
        <v>228</v>
      </c>
      <c r="F37" s="68" t="s">
        <v>122</v>
      </c>
      <c r="G37" s="70">
        <v>12.2</v>
      </c>
      <c r="H37" s="70">
        <v>0</v>
      </c>
      <c r="I37" s="71">
        <v>0</v>
      </c>
    </row>
    <row r="38" spans="1:9" ht="31.5" x14ac:dyDescent="0.25">
      <c r="A38" s="77" t="s">
        <v>134</v>
      </c>
      <c r="B38" s="82">
        <v>904</v>
      </c>
      <c r="C38" s="78">
        <v>7</v>
      </c>
      <c r="D38" s="78">
        <v>5</v>
      </c>
      <c r="E38" s="67" t="s">
        <v>621</v>
      </c>
      <c r="F38" s="68" t="s">
        <v>122</v>
      </c>
      <c r="G38" s="70">
        <v>12.2</v>
      </c>
      <c r="H38" s="70">
        <v>0</v>
      </c>
      <c r="I38" s="71">
        <v>0</v>
      </c>
    </row>
    <row r="39" spans="1:9" ht="31.5" x14ac:dyDescent="0.25">
      <c r="A39" s="77" t="s">
        <v>129</v>
      </c>
      <c r="B39" s="82">
        <v>904</v>
      </c>
      <c r="C39" s="78">
        <v>7</v>
      </c>
      <c r="D39" s="78">
        <v>5</v>
      </c>
      <c r="E39" s="67" t="s">
        <v>621</v>
      </c>
      <c r="F39" s="68" t="s">
        <v>130</v>
      </c>
      <c r="G39" s="70">
        <v>12.2</v>
      </c>
      <c r="H39" s="70">
        <v>0</v>
      </c>
      <c r="I39" s="71">
        <v>0</v>
      </c>
    </row>
    <row r="40" spans="1:9" x14ac:dyDescent="0.25">
      <c r="A40" s="77" t="s">
        <v>535</v>
      </c>
      <c r="B40" s="82">
        <v>904</v>
      </c>
      <c r="C40" s="78">
        <v>8</v>
      </c>
      <c r="D40" s="78">
        <v>0</v>
      </c>
      <c r="E40" s="67" t="s">
        <v>122</v>
      </c>
      <c r="F40" s="68" t="s">
        <v>122</v>
      </c>
      <c r="G40" s="70">
        <v>76080.899999999994</v>
      </c>
      <c r="H40" s="70">
        <v>52500.2</v>
      </c>
      <c r="I40" s="71">
        <v>0.69005755715297801</v>
      </c>
    </row>
    <row r="41" spans="1:9" x14ac:dyDescent="0.25">
      <c r="A41" s="77" t="s">
        <v>215</v>
      </c>
      <c r="B41" s="82">
        <v>904</v>
      </c>
      <c r="C41" s="78">
        <v>8</v>
      </c>
      <c r="D41" s="78">
        <v>1</v>
      </c>
      <c r="E41" s="67" t="s">
        <v>122</v>
      </c>
      <c r="F41" s="68" t="s">
        <v>122</v>
      </c>
      <c r="G41" s="70">
        <v>73346.600000000006</v>
      </c>
      <c r="H41" s="70">
        <v>50549</v>
      </c>
      <c r="I41" s="71">
        <v>0.68917986655141472</v>
      </c>
    </row>
    <row r="42" spans="1:9" ht="47.25" x14ac:dyDescent="0.25">
      <c r="A42" s="77" t="s">
        <v>207</v>
      </c>
      <c r="B42" s="82">
        <v>904</v>
      </c>
      <c r="C42" s="78">
        <v>8</v>
      </c>
      <c r="D42" s="78">
        <v>1</v>
      </c>
      <c r="E42" s="67" t="s">
        <v>208</v>
      </c>
      <c r="F42" s="68" t="s">
        <v>122</v>
      </c>
      <c r="G42" s="70">
        <v>72510.5</v>
      </c>
      <c r="H42" s="70">
        <v>49712.9</v>
      </c>
      <c r="I42" s="71">
        <v>0.68559587921749265</v>
      </c>
    </row>
    <row r="43" spans="1:9" ht="47.25" x14ac:dyDescent="0.25">
      <c r="A43" s="77" t="s">
        <v>209</v>
      </c>
      <c r="B43" s="82">
        <v>904</v>
      </c>
      <c r="C43" s="78">
        <v>8</v>
      </c>
      <c r="D43" s="78">
        <v>1</v>
      </c>
      <c r="E43" s="67" t="s">
        <v>210</v>
      </c>
      <c r="F43" s="68" t="s">
        <v>122</v>
      </c>
      <c r="G43" s="70">
        <v>72510.5</v>
      </c>
      <c r="H43" s="70">
        <v>49712.9</v>
      </c>
      <c r="I43" s="71">
        <v>0.68559587921749265</v>
      </c>
    </row>
    <row r="44" spans="1:9" x14ac:dyDescent="0.25">
      <c r="A44" s="77" t="s">
        <v>211</v>
      </c>
      <c r="B44" s="82">
        <v>904</v>
      </c>
      <c r="C44" s="78">
        <v>8</v>
      </c>
      <c r="D44" s="78">
        <v>1</v>
      </c>
      <c r="E44" s="67" t="s">
        <v>212</v>
      </c>
      <c r="F44" s="68" t="s">
        <v>122</v>
      </c>
      <c r="G44" s="70">
        <v>6531.5</v>
      </c>
      <c r="H44" s="70">
        <v>4523.3</v>
      </c>
      <c r="I44" s="71">
        <v>0.69253617086427322</v>
      </c>
    </row>
    <row r="45" spans="1:9" ht="31.5" x14ac:dyDescent="0.25">
      <c r="A45" s="77" t="s">
        <v>137</v>
      </c>
      <c r="B45" s="82">
        <v>904</v>
      </c>
      <c r="C45" s="78">
        <v>8</v>
      </c>
      <c r="D45" s="78">
        <v>1</v>
      </c>
      <c r="E45" s="67" t="s">
        <v>214</v>
      </c>
      <c r="F45" s="68" t="s">
        <v>122</v>
      </c>
      <c r="G45" s="70">
        <v>5031.5</v>
      </c>
      <c r="H45" s="70">
        <v>3612.6</v>
      </c>
      <c r="I45" s="71">
        <v>0.71799662128589881</v>
      </c>
    </row>
    <row r="46" spans="1:9" ht="78.75" x14ac:dyDescent="0.25">
      <c r="A46" s="77" t="s">
        <v>142</v>
      </c>
      <c r="B46" s="82">
        <v>904</v>
      </c>
      <c r="C46" s="78">
        <v>8</v>
      </c>
      <c r="D46" s="78">
        <v>1</v>
      </c>
      <c r="E46" s="67" t="s">
        <v>214</v>
      </c>
      <c r="F46" s="68" t="s">
        <v>143</v>
      </c>
      <c r="G46" s="70">
        <v>4415.3</v>
      </c>
      <c r="H46" s="70">
        <v>3177.8</v>
      </c>
      <c r="I46" s="71">
        <v>0.71972459402532107</v>
      </c>
    </row>
    <row r="47" spans="1:9" ht="31.5" x14ac:dyDescent="0.25">
      <c r="A47" s="77" t="s">
        <v>129</v>
      </c>
      <c r="B47" s="82">
        <v>904</v>
      </c>
      <c r="C47" s="78">
        <v>8</v>
      </c>
      <c r="D47" s="78">
        <v>1</v>
      </c>
      <c r="E47" s="67" t="s">
        <v>214</v>
      </c>
      <c r="F47" s="68" t="s">
        <v>130</v>
      </c>
      <c r="G47" s="70">
        <v>612.79999999999995</v>
      </c>
      <c r="H47" s="70">
        <v>433</v>
      </c>
      <c r="I47" s="71">
        <v>0.70659268929503927</v>
      </c>
    </row>
    <row r="48" spans="1:9" x14ac:dyDescent="0.25">
      <c r="A48" s="77" t="s">
        <v>139</v>
      </c>
      <c r="B48" s="82">
        <v>904</v>
      </c>
      <c r="C48" s="78">
        <v>8</v>
      </c>
      <c r="D48" s="78">
        <v>1</v>
      </c>
      <c r="E48" s="67" t="s">
        <v>214</v>
      </c>
      <c r="F48" s="68" t="s">
        <v>140</v>
      </c>
      <c r="G48" s="70">
        <v>3.4</v>
      </c>
      <c r="H48" s="70">
        <v>1.8</v>
      </c>
      <c r="I48" s="71">
        <v>0.52941176470588236</v>
      </c>
    </row>
    <row r="49" spans="1:9" ht="47.25" x14ac:dyDescent="0.25">
      <c r="A49" s="77" t="s">
        <v>686</v>
      </c>
      <c r="B49" s="82">
        <v>904</v>
      </c>
      <c r="C49" s="78">
        <v>8</v>
      </c>
      <c r="D49" s="78">
        <v>1</v>
      </c>
      <c r="E49" s="67" t="s">
        <v>687</v>
      </c>
      <c r="F49" s="68" t="s">
        <v>122</v>
      </c>
      <c r="G49" s="70">
        <v>1500</v>
      </c>
      <c r="H49" s="70">
        <v>910.7</v>
      </c>
      <c r="I49" s="71">
        <v>0.60713333333333341</v>
      </c>
    </row>
    <row r="50" spans="1:9" ht="31.5" x14ac:dyDescent="0.25">
      <c r="A50" s="77" t="s">
        <v>129</v>
      </c>
      <c r="B50" s="82">
        <v>904</v>
      </c>
      <c r="C50" s="78">
        <v>8</v>
      </c>
      <c r="D50" s="78">
        <v>1</v>
      </c>
      <c r="E50" s="67" t="s">
        <v>687</v>
      </c>
      <c r="F50" s="68" t="s">
        <v>130</v>
      </c>
      <c r="G50" s="70">
        <v>1500</v>
      </c>
      <c r="H50" s="70">
        <v>910.7</v>
      </c>
      <c r="I50" s="71">
        <v>0.60713333333333341</v>
      </c>
    </row>
    <row r="51" spans="1:9" ht="31.5" x14ac:dyDescent="0.25">
      <c r="A51" s="77" t="s">
        <v>216</v>
      </c>
      <c r="B51" s="82">
        <v>904</v>
      </c>
      <c r="C51" s="78">
        <v>8</v>
      </c>
      <c r="D51" s="78">
        <v>1</v>
      </c>
      <c r="E51" s="67" t="s">
        <v>217</v>
      </c>
      <c r="F51" s="68" t="s">
        <v>122</v>
      </c>
      <c r="G51" s="70">
        <v>39165.599999999999</v>
      </c>
      <c r="H51" s="70">
        <v>26750.1</v>
      </c>
      <c r="I51" s="71">
        <v>0.68299987744347079</v>
      </c>
    </row>
    <row r="52" spans="1:9" ht="31.5" x14ac:dyDescent="0.25">
      <c r="A52" s="77" t="s">
        <v>137</v>
      </c>
      <c r="B52" s="82">
        <v>904</v>
      </c>
      <c r="C52" s="78">
        <v>8</v>
      </c>
      <c r="D52" s="78">
        <v>1</v>
      </c>
      <c r="E52" s="67" t="s">
        <v>218</v>
      </c>
      <c r="F52" s="68" t="s">
        <v>122</v>
      </c>
      <c r="G52" s="70">
        <v>38915.800000000003</v>
      </c>
      <c r="H52" s="70">
        <v>26500.3</v>
      </c>
      <c r="I52" s="71">
        <v>0.68096505789422279</v>
      </c>
    </row>
    <row r="53" spans="1:9" ht="78.75" x14ac:dyDescent="0.25">
      <c r="A53" s="77" t="s">
        <v>142</v>
      </c>
      <c r="B53" s="82">
        <v>904</v>
      </c>
      <c r="C53" s="78">
        <v>8</v>
      </c>
      <c r="D53" s="78">
        <v>1</v>
      </c>
      <c r="E53" s="67" t="s">
        <v>218</v>
      </c>
      <c r="F53" s="68" t="s">
        <v>143</v>
      </c>
      <c r="G53" s="70">
        <v>34218.9</v>
      </c>
      <c r="H53" s="70">
        <v>23331.8</v>
      </c>
      <c r="I53" s="71">
        <v>0.6818395681918471</v>
      </c>
    </row>
    <row r="54" spans="1:9" ht="31.5" x14ac:dyDescent="0.25">
      <c r="A54" s="77" t="s">
        <v>129</v>
      </c>
      <c r="B54" s="82">
        <v>904</v>
      </c>
      <c r="C54" s="78">
        <v>8</v>
      </c>
      <c r="D54" s="78">
        <v>1</v>
      </c>
      <c r="E54" s="67" t="s">
        <v>218</v>
      </c>
      <c r="F54" s="68" t="s">
        <v>130</v>
      </c>
      <c r="G54" s="70">
        <v>4691.6000000000004</v>
      </c>
      <c r="H54" s="70">
        <v>3165.4</v>
      </c>
      <c r="I54" s="71">
        <v>0.67469519993179294</v>
      </c>
    </row>
    <row r="55" spans="1:9" x14ac:dyDescent="0.25">
      <c r="A55" s="77" t="s">
        <v>139</v>
      </c>
      <c r="B55" s="82">
        <v>904</v>
      </c>
      <c r="C55" s="78">
        <v>8</v>
      </c>
      <c r="D55" s="78">
        <v>1</v>
      </c>
      <c r="E55" s="67" t="s">
        <v>218</v>
      </c>
      <c r="F55" s="68" t="s">
        <v>140</v>
      </c>
      <c r="G55" s="70">
        <v>5.3</v>
      </c>
      <c r="H55" s="70">
        <v>3.1</v>
      </c>
      <c r="I55" s="71">
        <v>0.58490566037735847</v>
      </c>
    </row>
    <row r="56" spans="1:9" ht="63" x14ac:dyDescent="0.25">
      <c r="A56" s="77" t="s">
        <v>618</v>
      </c>
      <c r="B56" s="82">
        <v>904</v>
      </c>
      <c r="C56" s="78">
        <v>8</v>
      </c>
      <c r="D56" s="78">
        <v>1</v>
      </c>
      <c r="E56" s="67" t="s">
        <v>219</v>
      </c>
      <c r="F56" s="68" t="s">
        <v>122</v>
      </c>
      <c r="G56" s="70">
        <v>249.8</v>
      </c>
      <c r="H56" s="70">
        <v>249.8</v>
      </c>
      <c r="I56" s="71">
        <v>1</v>
      </c>
    </row>
    <row r="57" spans="1:9" ht="31.5" x14ac:dyDescent="0.25">
      <c r="A57" s="77" t="s">
        <v>129</v>
      </c>
      <c r="B57" s="82">
        <v>904</v>
      </c>
      <c r="C57" s="78">
        <v>8</v>
      </c>
      <c r="D57" s="78">
        <v>1</v>
      </c>
      <c r="E57" s="67" t="s">
        <v>219</v>
      </c>
      <c r="F57" s="68" t="s">
        <v>130</v>
      </c>
      <c r="G57" s="70">
        <v>249.8</v>
      </c>
      <c r="H57" s="70">
        <v>249.8</v>
      </c>
      <c r="I57" s="71">
        <v>1</v>
      </c>
    </row>
    <row r="58" spans="1:9" ht="31.5" x14ac:dyDescent="0.25">
      <c r="A58" s="77" t="s">
        <v>220</v>
      </c>
      <c r="B58" s="82">
        <v>904</v>
      </c>
      <c r="C58" s="78">
        <v>8</v>
      </c>
      <c r="D58" s="78">
        <v>1</v>
      </c>
      <c r="E58" s="67" t="s">
        <v>221</v>
      </c>
      <c r="F58" s="68" t="s">
        <v>122</v>
      </c>
      <c r="G58" s="70">
        <v>26813.4</v>
      </c>
      <c r="H58" s="70">
        <v>18439.5</v>
      </c>
      <c r="I58" s="71">
        <v>0.68769719617803038</v>
      </c>
    </row>
    <row r="59" spans="1:9" ht="47.25" x14ac:dyDescent="0.25">
      <c r="A59" s="77" t="s">
        <v>222</v>
      </c>
      <c r="B59" s="82">
        <v>904</v>
      </c>
      <c r="C59" s="78">
        <v>8</v>
      </c>
      <c r="D59" s="78">
        <v>1</v>
      </c>
      <c r="E59" s="67" t="s">
        <v>223</v>
      </c>
      <c r="F59" s="68" t="s">
        <v>122</v>
      </c>
      <c r="G59" s="70">
        <v>243</v>
      </c>
      <c r="H59" s="70">
        <v>86.3</v>
      </c>
      <c r="I59" s="71">
        <v>0.35514403292181068</v>
      </c>
    </row>
    <row r="60" spans="1:9" ht="31.5" x14ac:dyDescent="0.25">
      <c r="A60" s="77" t="s">
        <v>129</v>
      </c>
      <c r="B60" s="82">
        <v>904</v>
      </c>
      <c r="C60" s="78">
        <v>8</v>
      </c>
      <c r="D60" s="78">
        <v>1</v>
      </c>
      <c r="E60" s="67" t="s">
        <v>223</v>
      </c>
      <c r="F60" s="68" t="s">
        <v>130</v>
      </c>
      <c r="G60" s="70">
        <v>243</v>
      </c>
      <c r="H60" s="70">
        <v>86.3</v>
      </c>
      <c r="I60" s="71">
        <v>0.35514403292181068</v>
      </c>
    </row>
    <row r="61" spans="1:9" ht="31.5" x14ac:dyDescent="0.25">
      <c r="A61" s="77" t="s">
        <v>137</v>
      </c>
      <c r="B61" s="82">
        <v>904</v>
      </c>
      <c r="C61" s="78">
        <v>8</v>
      </c>
      <c r="D61" s="78">
        <v>1</v>
      </c>
      <c r="E61" s="67" t="s">
        <v>225</v>
      </c>
      <c r="F61" s="68" t="s">
        <v>122</v>
      </c>
      <c r="G61" s="70">
        <v>22952.2</v>
      </c>
      <c r="H61" s="70">
        <v>14735</v>
      </c>
      <c r="I61" s="71">
        <v>0.64198638910431238</v>
      </c>
    </row>
    <row r="62" spans="1:9" ht="78.75" x14ac:dyDescent="0.25">
      <c r="A62" s="77" t="s">
        <v>142</v>
      </c>
      <c r="B62" s="82">
        <v>904</v>
      </c>
      <c r="C62" s="78">
        <v>8</v>
      </c>
      <c r="D62" s="78">
        <v>1</v>
      </c>
      <c r="E62" s="67" t="s">
        <v>225</v>
      </c>
      <c r="F62" s="68" t="s">
        <v>143</v>
      </c>
      <c r="G62" s="70">
        <v>20114.3</v>
      </c>
      <c r="H62" s="70">
        <v>12890.3</v>
      </c>
      <c r="I62" s="71">
        <v>0.64085252780360236</v>
      </c>
    </row>
    <row r="63" spans="1:9" ht="31.5" x14ac:dyDescent="0.25">
      <c r="A63" s="77" t="s">
        <v>129</v>
      </c>
      <c r="B63" s="82">
        <v>904</v>
      </c>
      <c r="C63" s="78">
        <v>8</v>
      </c>
      <c r="D63" s="78">
        <v>1</v>
      </c>
      <c r="E63" s="67" t="s">
        <v>225</v>
      </c>
      <c r="F63" s="68" t="s">
        <v>130</v>
      </c>
      <c r="G63" s="70">
        <v>2829.5</v>
      </c>
      <c r="H63" s="70">
        <v>1840.3</v>
      </c>
      <c r="I63" s="71">
        <v>0.65039759674854214</v>
      </c>
    </row>
    <row r="64" spans="1:9" x14ac:dyDescent="0.25">
      <c r="A64" s="77" t="s">
        <v>139</v>
      </c>
      <c r="B64" s="82">
        <v>904</v>
      </c>
      <c r="C64" s="78">
        <v>8</v>
      </c>
      <c r="D64" s="78">
        <v>1</v>
      </c>
      <c r="E64" s="67" t="s">
        <v>225</v>
      </c>
      <c r="F64" s="68" t="s">
        <v>140</v>
      </c>
      <c r="G64" s="70">
        <v>8.4</v>
      </c>
      <c r="H64" s="70">
        <v>4.4000000000000004</v>
      </c>
      <c r="I64" s="71">
        <v>0.52380952380952384</v>
      </c>
    </row>
    <row r="65" spans="1:9" ht="31.5" x14ac:dyDescent="0.25">
      <c r="A65" s="77" t="s">
        <v>232</v>
      </c>
      <c r="B65" s="82">
        <v>904</v>
      </c>
      <c r="C65" s="78">
        <v>8</v>
      </c>
      <c r="D65" s="78">
        <v>1</v>
      </c>
      <c r="E65" s="67" t="s">
        <v>688</v>
      </c>
      <c r="F65" s="68" t="s">
        <v>122</v>
      </c>
      <c r="G65" s="70">
        <v>135.1</v>
      </c>
      <c r="H65" s="70">
        <v>135.1</v>
      </c>
      <c r="I65" s="71">
        <v>1</v>
      </c>
    </row>
    <row r="66" spans="1:9" ht="31.5" x14ac:dyDescent="0.25">
      <c r="A66" s="77" t="s">
        <v>129</v>
      </c>
      <c r="B66" s="82">
        <v>904</v>
      </c>
      <c r="C66" s="78">
        <v>8</v>
      </c>
      <c r="D66" s="78">
        <v>1</v>
      </c>
      <c r="E66" s="67" t="s">
        <v>688</v>
      </c>
      <c r="F66" s="68" t="s">
        <v>130</v>
      </c>
      <c r="G66" s="70">
        <v>135.1</v>
      </c>
      <c r="H66" s="70">
        <v>135.1</v>
      </c>
      <c r="I66" s="71">
        <v>1</v>
      </c>
    </row>
    <row r="67" spans="1:9" ht="31.5" x14ac:dyDescent="0.25">
      <c r="A67" s="77" t="s">
        <v>689</v>
      </c>
      <c r="B67" s="82">
        <v>904</v>
      </c>
      <c r="C67" s="78">
        <v>8</v>
      </c>
      <c r="D67" s="78">
        <v>1</v>
      </c>
      <c r="E67" s="67" t="s">
        <v>690</v>
      </c>
      <c r="F67" s="68" t="s">
        <v>122</v>
      </c>
      <c r="G67" s="70">
        <v>67.599999999999994</v>
      </c>
      <c r="H67" s="70">
        <v>67.599999999999994</v>
      </c>
      <c r="I67" s="71">
        <v>1</v>
      </c>
    </row>
    <row r="68" spans="1:9" ht="16.5" customHeight="1" x14ac:dyDescent="0.25">
      <c r="A68" s="77" t="s">
        <v>164</v>
      </c>
      <c r="B68" s="82">
        <v>904</v>
      </c>
      <c r="C68" s="78">
        <v>8</v>
      </c>
      <c r="D68" s="78">
        <v>1</v>
      </c>
      <c r="E68" s="67" t="s">
        <v>690</v>
      </c>
      <c r="F68" s="68" t="s">
        <v>165</v>
      </c>
      <c r="G68" s="70">
        <v>67.599999999999994</v>
      </c>
      <c r="H68" s="70">
        <v>67.599999999999994</v>
      </c>
      <c r="I68" s="71">
        <v>1</v>
      </c>
    </row>
    <row r="69" spans="1:9" ht="31.5" x14ac:dyDescent="0.25">
      <c r="A69" s="77" t="s">
        <v>144</v>
      </c>
      <c r="B69" s="82">
        <v>904</v>
      </c>
      <c r="C69" s="78">
        <v>8</v>
      </c>
      <c r="D69" s="78">
        <v>1</v>
      </c>
      <c r="E69" s="67" t="s">
        <v>226</v>
      </c>
      <c r="F69" s="68" t="s">
        <v>122</v>
      </c>
      <c r="G69" s="70">
        <v>440.3</v>
      </c>
      <c r="H69" s="70">
        <v>440.3</v>
      </c>
      <c r="I69" s="71">
        <v>1</v>
      </c>
    </row>
    <row r="70" spans="1:9" ht="31.5" x14ac:dyDescent="0.25">
      <c r="A70" s="77" t="s">
        <v>129</v>
      </c>
      <c r="B70" s="82">
        <v>904</v>
      </c>
      <c r="C70" s="78">
        <v>8</v>
      </c>
      <c r="D70" s="78">
        <v>1</v>
      </c>
      <c r="E70" s="67" t="s">
        <v>226</v>
      </c>
      <c r="F70" s="68" t="s">
        <v>130</v>
      </c>
      <c r="G70" s="70">
        <v>440.3</v>
      </c>
      <c r="H70" s="70">
        <v>440.3</v>
      </c>
      <c r="I70" s="71">
        <v>1</v>
      </c>
    </row>
    <row r="71" spans="1:9" ht="47.25" x14ac:dyDescent="0.25">
      <c r="A71" s="77" t="s">
        <v>691</v>
      </c>
      <c r="B71" s="82">
        <v>904</v>
      </c>
      <c r="C71" s="78">
        <v>8</v>
      </c>
      <c r="D71" s="78">
        <v>1</v>
      </c>
      <c r="E71" s="67" t="s">
        <v>692</v>
      </c>
      <c r="F71" s="68" t="s">
        <v>122</v>
      </c>
      <c r="G71" s="70">
        <v>2000</v>
      </c>
      <c r="H71" s="70">
        <v>2000</v>
      </c>
      <c r="I71" s="71">
        <v>1</v>
      </c>
    </row>
    <row r="72" spans="1:9" ht="31.5" x14ac:dyDescent="0.25">
      <c r="A72" s="77" t="s">
        <v>129</v>
      </c>
      <c r="B72" s="82">
        <v>904</v>
      </c>
      <c r="C72" s="78">
        <v>8</v>
      </c>
      <c r="D72" s="78">
        <v>1</v>
      </c>
      <c r="E72" s="67" t="s">
        <v>692</v>
      </c>
      <c r="F72" s="68" t="s">
        <v>130</v>
      </c>
      <c r="G72" s="70">
        <v>2000</v>
      </c>
      <c r="H72" s="70">
        <v>2000</v>
      </c>
      <c r="I72" s="71">
        <v>1</v>
      </c>
    </row>
    <row r="73" spans="1:9" ht="47.25" x14ac:dyDescent="0.25">
      <c r="A73" s="77" t="s">
        <v>619</v>
      </c>
      <c r="B73" s="82">
        <v>904</v>
      </c>
      <c r="C73" s="78">
        <v>8</v>
      </c>
      <c r="D73" s="78">
        <v>1</v>
      </c>
      <c r="E73" s="67" t="s">
        <v>620</v>
      </c>
      <c r="F73" s="68" t="s">
        <v>122</v>
      </c>
      <c r="G73" s="70">
        <v>975.2</v>
      </c>
      <c r="H73" s="70">
        <v>975.2</v>
      </c>
      <c r="I73" s="71">
        <v>1</v>
      </c>
    </row>
    <row r="74" spans="1:9" ht="31.5" x14ac:dyDescent="0.25">
      <c r="A74" s="77" t="s">
        <v>129</v>
      </c>
      <c r="B74" s="82">
        <v>904</v>
      </c>
      <c r="C74" s="78">
        <v>8</v>
      </c>
      <c r="D74" s="78">
        <v>1</v>
      </c>
      <c r="E74" s="67" t="s">
        <v>620</v>
      </c>
      <c r="F74" s="68" t="s">
        <v>130</v>
      </c>
      <c r="G74" s="70">
        <v>975.2</v>
      </c>
      <c r="H74" s="70">
        <v>975.2</v>
      </c>
      <c r="I74" s="71">
        <v>1</v>
      </c>
    </row>
    <row r="75" spans="1:9" ht="47.25" customHeight="1" x14ac:dyDescent="0.25">
      <c r="A75" s="77" t="s">
        <v>240</v>
      </c>
      <c r="B75" s="82">
        <v>904</v>
      </c>
      <c r="C75" s="78">
        <v>8</v>
      </c>
      <c r="D75" s="78">
        <v>1</v>
      </c>
      <c r="E75" s="67" t="s">
        <v>241</v>
      </c>
      <c r="F75" s="68" t="s">
        <v>122</v>
      </c>
      <c r="G75" s="70">
        <v>807.3</v>
      </c>
      <c r="H75" s="70">
        <v>807.3</v>
      </c>
      <c r="I75" s="71">
        <v>1</v>
      </c>
    </row>
    <row r="76" spans="1:9" ht="63" x14ac:dyDescent="0.25">
      <c r="A76" s="77" t="s">
        <v>265</v>
      </c>
      <c r="B76" s="82">
        <v>904</v>
      </c>
      <c r="C76" s="78">
        <v>8</v>
      </c>
      <c r="D76" s="78">
        <v>1</v>
      </c>
      <c r="E76" s="67" t="s">
        <v>266</v>
      </c>
      <c r="F76" s="68" t="s">
        <v>122</v>
      </c>
      <c r="G76" s="70">
        <v>807.3</v>
      </c>
      <c r="H76" s="70">
        <v>807.3</v>
      </c>
      <c r="I76" s="71">
        <v>1</v>
      </c>
    </row>
    <row r="77" spans="1:9" ht="47.25" x14ac:dyDescent="0.25">
      <c r="A77" s="77" t="s">
        <v>267</v>
      </c>
      <c r="B77" s="82">
        <v>904</v>
      </c>
      <c r="C77" s="78">
        <v>8</v>
      </c>
      <c r="D77" s="78">
        <v>1</v>
      </c>
      <c r="E77" s="67" t="s">
        <v>268</v>
      </c>
      <c r="F77" s="68" t="s">
        <v>122</v>
      </c>
      <c r="G77" s="70">
        <v>807.3</v>
      </c>
      <c r="H77" s="70">
        <v>807.3</v>
      </c>
      <c r="I77" s="71">
        <v>1</v>
      </c>
    </row>
    <row r="78" spans="1:9" ht="63" x14ac:dyDescent="0.25">
      <c r="A78" s="77" t="s">
        <v>194</v>
      </c>
      <c r="B78" s="82">
        <v>904</v>
      </c>
      <c r="C78" s="78">
        <v>8</v>
      </c>
      <c r="D78" s="78">
        <v>1</v>
      </c>
      <c r="E78" s="67" t="s">
        <v>269</v>
      </c>
      <c r="F78" s="68" t="s">
        <v>122</v>
      </c>
      <c r="G78" s="70">
        <v>807.3</v>
      </c>
      <c r="H78" s="70">
        <v>807.3</v>
      </c>
      <c r="I78" s="71">
        <v>1</v>
      </c>
    </row>
    <row r="79" spans="1:9" ht="31.5" x14ac:dyDescent="0.25">
      <c r="A79" s="77" t="s">
        <v>129</v>
      </c>
      <c r="B79" s="82">
        <v>904</v>
      </c>
      <c r="C79" s="78">
        <v>8</v>
      </c>
      <c r="D79" s="78">
        <v>1</v>
      </c>
      <c r="E79" s="67" t="s">
        <v>269</v>
      </c>
      <c r="F79" s="68" t="s">
        <v>130</v>
      </c>
      <c r="G79" s="70">
        <v>807.3</v>
      </c>
      <c r="H79" s="70">
        <v>807.3</v>
      </c>
      <c r="I79" s="71">
        <v>1</v>
      </c>
    </row>
    <row r="80" spans="1:9" ht="47.25" x14ac:dyDescent="0.25">
      <c r="A80" s="77" t="s">
        <v>381</v>
      </c>
      <c r="B80" s="82">
        <v>904</v>
      </c>
      <c r="C80" s="78">
        <v>8</v>
      </c>
      <c r="D80" s="78">
        <v>1</v>
      </c>
      <c r="E80" s="67" t="s">
        <v>382</v>
      </c>
      <c r="F80" s="68" t="s">
        <v>122</v>
      </c>
      <c r="G80" s="70">
        <v>28.8</v>
      </c>
      <c r="H80" s="70">
        <v>28.8</v>
      </c>
      <c r="I80" s="71">
        <v>1</v>
      </c>
    </row>
    <row r="81" spans="1:9" ht="47.25" x14ac:dyDescent="0.25">
      <c r="A81" s="77" t="s">
        <v>647</v>
      </c>
      <c r="B81" s="82">
        <v>904</v>
      </c>
      <c r="C81" s="78">
        <v>8</v>
      </c>
      <c r="D81" s="78">
        <v>1</v>
      </c>
      <c r="E81" s="67" t="s">
        <v>416</v>
      </c>
      <c r="F81" s="68" t="s">
        <v>122</v>
      </c>
      <c r="G81" s="70">
        <v>28.8</v>
      </c>
      <c r="H81" s="70">
        <v>28.8</v>
      </c>
      <c r="I81" s="71">
        <v>1</v>
      </c>
    </row>
    <row r="82" spans="1:9" ht="47.25" x14ac:dyDescent="0.25">
      <c r="A82" s="77" t="s">
        <v>417</v>
      </c>
      <c r="B82" s="82">
        <v>904</v>
      </c>
      <c r="C82" s="78">
        <v>8</v>
      </c>
      <c r="D82" s="78">
        <v>1</v>
      </c>
      <c r="E82" s="67" t="s">
        <v>418</v>
      </c>
      <c r="F82" s="68" t="s">
        <v>122</v>
      </c>
      <c r="G82" s="70">
        <v>28.8</v>
      </c>
      <c r="H82" s="70">
        <v>28.8</v>
      </c>
      <c r="I82" s="71">
        <v>1</v>
      </c>
    </row>
    <row r="83" spans="1:9" ht="47.25" x14ac:dyDescent="0.25">
      <c r="A83" s="77" t="s">
        <v>419</v>
      </c>
      <c r="B83" s="82">
        <v>904</v>
      </c>
      <c r="C83" s="78">
        <v>8</v>
      </c>
      <c r="D83" s="78">
        <v>1</v>
      </c>
      <c r="E83" s="67" t="s">
        <v>420</v>
      </c>
      <c r="F83" s="68" t="s">
        <v>122</v>
      </c>
      <c r="G83" s="70">
        <v>28.8</v>
      </c>
      <c r="H83" s="70">
        <v>28.8</v>
      </c>
      <c r="I83" s="71">
        <v>1</v>
      </c>
    </row>
    <row r="84" spans="1:9" ht="31.5" x14ac:dyDescent="0.25">
      <c r="A84" s="77" t="s">
        <v>129</v>
      </c>
      <c r="B84" s="82">
        <v>904</v>
      </c>
      <c r="C84" s="78">
        <v>8</v>
      </c>
      <c r="D84" s="78">
        <v>1</v>
      </c>
      <c r="E84" s="67" t="s">
        <v>420</v>
      </c>
      <c r="F84" s="68" t="s">
        <v>130</v>
      </c>
      <c r="G84" s="70">
        <v>28.8</v>
      </c>
      <c r="H84" s="70">
        <v>28.8</v>
      </c>
      <c r="I84" s="71">
        <v>1</v>
      </c>
    </row>
    <row r="85" spans="1:9" x14ac:dyDescent="0.25">
      <c r="A85" s="77" t="s">
        <v>239</v>
      </c>
      <c r="B85" s="82">
        <v>904</v>
      </c>
      <c r="C85" s="78">
        <v>8</v>
      </c>
      <c r="D85" s="78">
        <v>4</v>
      </c>
      <c r="E85" s="67" t="s">
        <v>122</v>
      </c>
      <c r="F85" s="68" t="s">
        <v>122</v>
      </c>
      <c r="G85" s="70">
        <v>2734.3</v>
      </c>
      <c r="H85" s="70">
        <v>1951.2</v>
      </c>
      <c r="I85" s="71">
        <v>0.71360128734959583</v>
      </c>
    </row>
    <row r="86" spans="1:9" ht="47.25" x14ac:dyDescent="0.25">
      <c r="A86" s="77" t="s">
        <v>207</v>
      </c>
      <c r="B86" s="82">
        <v>904</v>
      </c>
      <c r="C86" s="78">
        <v>8</v>
      </c>
      <c r="D86" s="78">
        <v>4</v>
      </c>
      <c r="E86" s="67" t="s">
        <v>208</v>
      </c>
      <c r="F86" s="68" t="s">
        <v>122</v>
      </c>
      <c r="G86" s="70">
        <v>2734.3</v>
      </c>
      <c r="H86" s="70">
        <v>1951.2</v>
      </c>
      <c r="I86" s="71">
        <v>0.71360128734959583</v>
      </c>
    </row>
    <row r="87" spans="1:9" ht="47.25" x14ac:dyDescent="0.25">
      <c r="A87" s="77" t="s">
        <v>233</v>
      </c>
      <c r="B87" s="82">
        <v>904</v>
      </c>
      <c r="C87" s="78">
        <v>8</v>
      </c>
      <c r="D87" s="78">
        <v>4</v>
      </c>
      <c r="E87" s="67" t="s">
        <v>234</v>
      </c>
      <c r="F87" s="68" t="s">
        <v>122</v>
      </c>
      <c r="G87" s="70">
        <v>2734.3</v>
      </c>
      <c r="H87" s="70">
        <v>1951.2</v>
      </c>
      <c r="I87" s="71">
        <v>0.71360128734959583</v>
      </c>
    </row>
    <row r="88" spans="1:9" ht="31.5" x14ac:dyDescent="0.25">
      <c r="A88" s="77" t="s">
        <v>235</v>
      </c>
      <c r="B88" s="82">
        <v>904</v>
      </c>
      <c r="C88" s="78">
        <v>8</v>
      </c>
      <c r="D88" s="78">
        <v>4</v>
      </c>
      <c r="E88" s="67" t="s">
        <v>236</v>
      </c>
      <c r="F88" s="68" t="s">
        <v>122</v>
      </c>
      <c r="G88" s="70">
        <v>2734.3</v>
      </c>
      <c r="H88" s="70">
        <v>1951.2</v>
      </c>
      <c r="I88" s="71">
        <v>0.71360128734959583</v>
      </c>
    </row>
    <row r="89" spans="1:9" ht="31.5" x14ac:dyDescent="0.25">
      <c r="A89" s="77" t="s">
        <v>237</v>
      </c>
      <c r="B89" s="82">
        <v>904</v>
      </c>
      <c r="C89" s="78">
        <v>8</v>
      </c>
      <c r="D89" s="78">
        <v>4</v>
      </c>
      <c r="E89" s="67" t="s">
        <v>238</v>
      </c>
      <c r="F89" s="68" t="s">
        <v>122</v>
      </c>
      <c r="G89" s="70">
        <v>2734.3</v>
      </c>
      <c r="H89" s="70">
        <v>1951.2</v>
      </c>
      <c r="I89" s="71">
        <v>0.71360128734959583</v>
      </c>
    </row>
    <row r="90" spans="1:9" ht="78.75" x14ac:dyDescent="0.25">
      <c r="A90" s="77" t="s">
        <v>142</v>
      </c>
      <c r="B90" s="82">
        <v>904</v>
      </c>
      <c r="C90" s="78">
        <v>8</v>
      </c>
      <c r="D90" s="78">
        <v>4</v>
      </c>
      <c r="E90" s="67" t="s">
        <v>238</v>
      </c>
      <c r="F90" s="68" t="s">
        <v>143</v>
      </c>
      <c r="G90" s="70">
        <v>2713.5</v>
      </c>
      <c r="H90" s="70">
        <v>1945.4</v>
      </c>
      <c r="I90" s="71">
        <v>0.71693384927215775</v>
      </c>
    </row>
    <row r="91" spans="1:9" ht="31.5" x14ac:dyDescent="0.25">
      <c r="A91" s="77" t="s">
        <v>129</v>
      </c>
      <c r="B91" s="82">
        <v>904</v>
      </c>
      <c r="C91" s="78">
        <v>8</v>
      </c>
      <c r="D91" s="78">
        <v>4</v>
      </c>
      <c r="E91" s="67" t="s">
        <v>238</v>
      </c>
      <c r="F91" s="68" t="s">
        <v>130</v>
      </c>
      <c r="G91" s="70">
        <v>20.7</v>
      </c>
      <c r="H91" s="70">
        <v>5.7</v>
      </c>
      <c r="I91" s="71">
        <v>0.27536231884057971</v>
      </c>
    </row>
    <row r="92" spans="1:9" x14ac:dyDescent="0.25">
      <c r="A92" s="77" t="s">
        <v>139</v>
      </c>
      <c r="B92" s="82">
        <v>904</v>
      </c>
      <c r="C92" s="78">
        <v>8</v>
      </c>
      <c r="D92" s="78">
        <v>4</v>
      </c>
      <c r="E92" s="67" t="s">
        <v>238</v>
      </c>
      <c r="F92" s="68" t="s">
        <v>140</v>
      </c>
      <c r="G92" s="70">
        <v>0.1</v>
      </c>
      <c r="H92" s="70">
        <v>0.1</v>
      </c>
      <c r="I92" s="71">
        <v>1</v>
      </c>
    </row>
    <row r="93" spans="1:9" x14ac:dyDescent="0.25">
      <c r="A93" s="75" t="s">
        <v>542</v>
      </c>
      <c r="B93" s="81">
        <v>907</v>
      </c>
      <c r="C93" s="76">
        <v>0</v>
      </c>
      <c r="D93" s="76">
        <v>0</v>
      </c>
      <c r="E93" s="61" t="s">
        <v>122</v>
      </c>
      <c r="F93" s="62" t="s">
        <v>122</v>
      </c>
      <c r="G93" s="64">
        <v>1591311.7</v>
      </c>
      <c r="H93" s="64">
        <v>1156671.2</v>
      </c>
      <c r="I93" s="65">
        <v>0.72686652149921349</v>
      </c>
    </row>
    <row r="94" spans="1:9" x14ac:dyDescent="0.25">
      <c r="A94" s="77" t="s">
        <v>534</v>
      </c>
      <c r="B94" s="82">
        <v>907</v>
      </c>
      <c r="C94" s="78">
        <v>7</v>
      </c>
      <c r="D94" s="78">
        <v>0</v>
      </c>
      <c r="E94" s="67" t="s">
        <v>122</v>
      </c>
      <c r="F94" s="68" t="s">
        <v>122</v>
      </c>
      <c r="G94" s="70">
        <v>1579533</v>
      </c>
      <c r="H94" s="70">
        <v>1150297.7</v>
      </c>
      <c r="I94" s="71">
        <v>0.72825176808588354</v>
      </c>
    </row>
    <row r="95" spans="1:9" x14ac:dyDescent="0.25">
      <c r="A95" s="77" t="s">
        <v>131</v>
      </c>
      <c r="B95" s="82">
        <v>907</v>
      </c>
      <c r="C95" s="78">
        <v>7</v>
      </c>
      <c r="D95" s="78">
        <v>1</v>
      </c>
      <c r="E95" s="67" t="s">
        <v>122</v>
      </c>
      <c r="F95" s="68" t="s">
        <v>122</v>
      </c>
      <c r="G95" s="70">
        <v>396389.3</v>
      </c>
      <c r="H95" s="70">
        <v>302522.5</v>
      </c>
      <c r="I95" s="71">
        <v>0.7631954242962663</v>
      </c>
    </row>
    <row r="96" spans="1:9" ht="31.5" x14ac:dyDescent="0.25">
      <c r="A96" s="77" t="s">
        <v>120</v>
      </c>
      <c r="B96" s="82">
        <v>907</v>
      </c>
      <c r="C96" s="78">
        <v>7</v>
      </c>
      <c r="D96" s="78">
        <v>1</v>
      </c>
      <c r="E96" s="67" t="s">
        <v>121</v>
      </c>
      <c r="F96" s="68" t="s">
        <v>122</v>
      </c>
      <c r="G96" s="70">
        <v>396363.7</v>
      </c>
      <c r="H96" s="70">
        <v>302522.5</v>
      </c>
      <c r="I96" s="71">
        <v>0.76324471691025186</v>
      </c>
    </row>
    <row r="97" spans="1:9" ht="31.5" x14ac:dyDescent="0.25">
      <c r="A97" s="77" t="s">
        <v>123</v>
      </c>
      <c r="B97" s="82">
        <v>907</v>
      </c>
      <c r="C97" s="78">
        <v>7</v>
      </c>
      <c r="D97" s="78">
        <v>1</v>
      </c>
      <c r="E97" s="67" t="s">
        <v>124</v>
      </c>
      <c r="F97" s="68" t="s">
        <v>122</v>
      </c>
      <c r="G97" s="70">
        <v>396363.7</v>
      </c>
      <c r="H97" s="70">
        <v>302522.5</v>
      </c>
      <c r="I97" s="71">
        <v>0.76324471691025186</v>
      </c>
    </row>
    <row r="98" spans="1:9" ht="31.5" x14ac:dyDescent="0.25">
      <c r="A98" s="77" t="s">
        <v>125</v>
      </c>
      <c r="B98" s="82">
        <v>907</v>
      </c>
      <c r="C98" s="78">
        <v>7</v>
      </c>
      <c r="D98" s="78">
        <v>1</v>
      </c>
      <c r="E98" s="67" t="s">
        <v>126</v>
      </c>
      <c r="F98" s="68" t="s">
        <v>122</v>
      </c>
      <c r="G98" s="70">
        <v>396363.7</v>
      </c>
      <c r="H98" s="70">
        <v>302522.5</v>
      </c>
      <c r="I98" s="71">
        <v>0.76324471691025186</v>
      </c>
    </row>
    <row r="99" spans="1:9" ht="31.5" x14ac:dyDescent="0.25">
      <c r="A99" s="77" t="s">
        <v>127</v>
      </c>
      <c r="B99" s="82">
        <v>907</v>
      </c>
      <c r="C99" s="78">
        <v>7</v>
      </c>
      <c r="D99" s="78">
        <v>1</v>
      </c>
      <c r="E99" s="67" t="s">
        <v>128</v>
      </c>
      <c r="F99" s="68" t="s">
        <v>122</v>
      </c>
      <c r="G99" s="70">
        <v>1071</v>
      </c>
      <c r="H99" s="70">
        <v>487.4</v>
      </c>
      <c r="I99" s="71">
        <v>0.45508870214752567</v>
      </c>
    </row>
    <row r="100" spans="1:9" ht="31.5" x14ac:dyDescent="0.25">
      <c r="A100" s="77" t="s">
        <v>129</v>
      </c>
      <c r="B100" s="82">
        <v>907</v>
      </c>
      <c r="C100" s="78">
        <v>7</v>
      </c>
      <c r="D100" s="78">
        <v>1</v>
      </c>
      <c r="E100" s="67" t="s">
        <v>128</v>
      </c>
      <c r="F100" s="68" t="s">
        <v>130</v>
      </c>
      <c r="G100" s="70">
        <v>1071</v>
      </c>
      <c r="H100" s="70">
        <v>487.4</v>
      </c>
      <c r="I100" s="71">
        <v>0.45508870214752567</v>
      </c>
    </row>
    <row r="101" spans="1:9" ht="31.5" x14ac:dyDescent="0.25">
      <c r="A101" s="77" t="s">
        <v>132</v>
      </c>
      <c r="B101" s="82">
        <v>907</v>
      </c>
      <c r="C101" s="78">
        <v>7</v>
      </c>
      <c r="D101" s="78">
        <v>1</v>
      </c>
      <c r="E101" s="67" t="s">
        <v>133</v>
      </c>
      <c r="F101" s="68" t="s">
        <v>122</v>
      </c>
      <c r="G101" s="70">
        <v>448.4</v>
      </c>
      <c r="H101" s="70">
        <v>376.9</v>
      </c>
      <c r="I101" s="71">
        <v>0.84054415700267615</v>
      </c>
    </row>
    <row r="102" spans="1:9" ht="31.5" x14ac:dyDescent="0.25">
      <c r="A102" s="77" t="s">
        <v>129</v>
      </c>
      <c r="B102" s="82">
        <v>907</v>
      </c>
      <c r="C102" s="78">
        <v>7</v>
      </c>
      <c r="D102" s="78">
        <v>1</v>
      </c>
      <c r="E102" s="67" t="s">
        <v>133</v>
      </c>
      <c r="F102" s="68" t="s">
        <v>130</v>
      </c>
      <c r="G102" s="70">
        <v>448.4</v>
      </c>
      <c r="H102" s="70">
        <v>376.9</v>
      </c>
      <c r="I102" s="71">
        <v>0.84054415700267615</v>
      </c>
    </row>
    <row r="103" spans="1:9" ht="31.5" x14ac:dyDescent="0.25">
      <c r="A103" s="77" t="s">
        <v>137</v>
      </c>
      <c r="B103" s="82">
        <v>907</v>
      </c>
      <c r="C103" s="78">
        <v>7</v>
      </c>
      <c r="D103" s="78">
        <v>1</v>
      </c>
      <c r="E103" s="67" t="s">
        <v>138</v>
      </c>
      <c r="F103" s="68" t="s">
        <v>122</v>
      </c>
      <c r="G103" s="70">
        <v>58113.4</v>
      </c>
      <c r="H103" s="70">
        <v>36246.300000000003</v>
      </c>
      <c r="I103" s="71">
        <v>0.62371673314588372</v>
      </c>
    </row>
    <row r="104" spans="1:9" ht="31.5" x14ac:dyDescent="0.25">
      <c r="A104" s="77" t="s">
        <v>129</v>
      </c>
      <c r="B104" s="82">
        <v>907</v>
      </c>
      <c r="C104" s="78">
        <v>7</v>
      </c>
      <c r="D104" s="78">
        <v>1</v>
      </c>
      <c r="E104" s="67" t="s">
        <v>138</v>
      </c>
      <c r="F104" s="68" t="s">
        <v>130</v>
      </c>
      <c r="G104" s="70">
        <v>57756.9</v>
      </c>
      <c r="H104" s="70">
        <v>36123.599999999999</v>
      </c>
      <c r="I104" s="71">
        <v>0.62544215496330302</v>
      </c>
    </row>
    <row r="105" spans="1:9" x14ac:dyDescent="0.25">
      <c r="A105" s="77" t="s">
        <v>139</v>
      </c>
      <c r="B105" s="82">
        <v>907</v>
      </c>
      <c r="C105" s="78">
        <v>7</v>
      </c>
      <c r="D105" s="78">
        <v>1</v>
      </c>
      <c r="E105" s="67" t="s">
        <v>138</v>
      </c>
      <c r="F105" s="68" t="s">
        <v>140</v>
      </c>
      <c r="G105" s="70">
        <v>356.5</v>
      </c>
      <c r="H105" s="70">
        <v>122.7</v>
      </c>
      <c r="I105" s="71">
        <v>0.34417952314165501</v>
      </c>
    </row>
    <row r="106" spans="1:9" ht="78.75" x14ac:dyDescent="0.25">
      <c r="A106" s="77" t="s">
        <v>611</v>
      </c>
      <c r="B106" s="82">
        <v>907</v>
      </c>
      <c r="C106" s="78">
        <v>7</v>
      </c>
      <c r="D106" s="78">
        <v>1</v>
      </c>
      <c r="E106" s="67" t="s">
        <v>141</v>
      </c>
      <c r="F106" s="68" t="s">
        <v>122</v>
      </c>
      <c r="G106" s="70">
        <v>336154.4</v>
      </c>
      <c r="H106" s="70">
        <v>264835.5</v>
      </c>
      <c r="I106" s="71">
        <v>0.78783886214192045</v>
      </c>
    </row>
    <row r="107" spans="1:9" ht="78.75" x14ac:dyDescent="0.25">
      <c r="A107" s="77" t="s">
        <v>142</v>
      </c>
      <c r="B107" s="82">
        <v>907</v>
      </c>
      <c r="C107" s="78">
        <v>7</v>
      </c>
      <c r="D107" s="78">
        <v>1</v>
      </c>
      <c r="E107" s="67" t="s">
        <v>141</v>
      </c>
      <c r="F107" s="68" t="s">
        <v>143</v>
      </c>
      <c r="G107" s="70">
        <v>333685.3</v>
      </c>
      <c r="H107" s="70">
        <v>264205.7</v>
      </c>
      <c r="I107" s="71">
        <v>0.79178105838045609</v>
      </c>
    </row>
    <row r="108" spans="1:9" ht="31.5" x14ac:dyDescent="0.25">
      <c r="A108" s="77" t="s">
        <v>129</v>
      </c>
      <c r="B108" s="82">
        <v>907</v>
      </c>
      <c r="C108" s="78">
        <v>7</v>
      </c>
      <c r="D108" s="78">
        <v>1</v>
      </c>
      <c r="E108" s="67" t="s">
        <v>141</v>
      </c>
      <c r="F108" s="68" t="s">
        <v>130</v>
      </c>
      <c r="G108" s="70">
        <v>2202</v>
      </c>
      <c r="H108" s="70">
        <v>459</v>
      </c>
      <c r="I108" s="71">
        <v>0.20844686648501362</v>
      </c>
    </row>
    <row r="109" spans="1:9" ht="16.5" customHeight="1" x14ac:dyDescent="0.25">
      <c r="A109" s="77" t="s">
        <v>164</v>
      </c>
      <c r="B109" s="82">
        <v>907</v>
      </c>
      <c r="C109" s="78">
        <v>7</v>
      </c>
      <c r="D109" s="78">
        <v>1</v>
      </c>
      <c r="E109" s="67" t="s">
        <v>141</v>
      </c>
      <c r="F109" s="68" t="s">
        <v>165</v>
      </c>
      <c r="G109" s="70">
        <v>267.10000000000002</v>
      </c>
      <c r="H109" s="70">
        <v>170.8</v>
      </c>
      <c r="I109" s="71">
        <v>0.63946087607637592</v>
      </c>
    </row>
    <row r="110" spans="1:9" ht="31.5" x14ac:dyDescent="0.25">
      <c r="A110" s="77" t="s">
        <v>144</v>
      </c>
      <c r="B110" s="82">
        <v>907</v>
      </c>
      <c r="C110" s="78">
        <v>7</v>
      </c>
      <c r="D110" s="78">
        <v>1</v>
      </c>
      <c r="E110" s="67" t="s">
        <v>145</v>
      </c>
      <c r="F110" s="68" t="s">
        <v>122</v>
      </c>
      <c r="G110" s="70">
        <v>576.5</v>
      </c>
      <c r="H110" s="70">
        <v>576.4</v>
      </c>
      <c r="I110" s="71">
        <v>0.99982653946227229</v>
      </c>
    </row>
    <row r="111" spans="1:9" ht="31.5" x14ac:dyDescent="0.25">
      <c r="A111" s="77" t="s">
        <v>129</v>
      </c>
      <c r="B111" s="82">
        <v>907</v>
      </c>
      <c r="C111" s="78">
        <v>7</v>
      </c>
      <c r="D111" s="78">
        <v>1</v>
      </c>
      <c r="E111" s="67" t="s">
        <v>145</v>
      </c>
      <c r="F111" s="68" t="s">
        <v>130</v>
      </c>
      <c r="G111" s="70">
        <v>576.5</v>
      </c>
      <c r="H111" s="70">
        <v>576.4</v>
      </c>
      <c r="I111" s="71">
        <v>0.99982653946227229</v>
      </c>
    </row>
    <row r="112" spans="1:9" ht="46.5" customHeight="1" x14ac:dyDescent="0.25">
      <c r="A112" s="77" t="s">
        <v>240</v>
      </c>
      <c r="B112" s="82">
        <v>907</v>
      </c>
      <c r="C112" s="78">
        <v>7</v>
      </c>
      <c r="D112" s="78">
        <v>1</v>
      </c>
      <c r="E112" s="67" t="s">
        <v>241</v>
      </c>
      <c r="F112" s="68" t="s">
        <v>122</v>
      </c>
      <c r="G112" s="70">
        <v>25.6</v>
      </c>
      <c r="H112" s="70">
        <v>0</v>
      </c>
      <c r="I112" s="71">
        <v>0</v>
      </c>
    </row>
    <row r="113" spans="1:9" ht="63" x14ac:dyDescent="0.25">
      <c r="A113" s="77" t="s">
        <v>265</v>
      </c>
      <c r="B113" s="82">
        <v>907</v>
      </c>
      <c r="C113" s="78">
        <v>7</v>
      </c>
      <c r="D113" s="78">
        <v>1</v>
      </c>
      <c r="E113" s="67" t="s">
        <v>266</v>
      </c>
      <c r="F113" s="68" t="s">
        <v>122</v>
      </c>
      <c r="G113" s="70">
        <v>25.6</v>
      </c>
      <c r="H113" s="70">
        <v>0</v>
      </c>
      <c r="I113" s="71">
        <v>0</v>
      </c>
    </row>
    <row r="114" spans="1:9" ht="47.25" x14ac:dyDescent="0.25">
      <c r="A114" s="77" t="s">
        <v>267</v>
      </c>
      <c r="B114" s="82">
        <v>907</v>
      </c>
      <c r="C114" s="78">
        <v>7</v>
      </c>
      <c r="D114" s="78">
        <v>1</v>
      </c>
      <c r="E114" s="67" t="s">
        <v>268</v>
      </c>
      <c r="F114" s="68" t="s">
        <v>122</v>
      </c>
      <c r="G114" s="70">
        <v>25.6</v>
      </c>
      <c r="H114" s="70">
        <v>0</v>
      </c>
      <c r="I114" s="71">
        <v>0</v>
      </c>
    </row>
    <row r="115" spans="1:9" ht="63" x14ac:dyDescent="0.25">
      <c r="A115" s="77" t="s">
        <v>194</v>
      </c>
      <c r="B115" s="82">
        <v>907</v>
      </c>
      <c r="C115" s="78">
        <v>7</v>
      </c>
      <c r="D115" s="78">
        <v>1</v>
      </c>
      <c r="E115" s="67" t="s">
        <v>269</v>
      </c>
      <c r="F115" s="68" t="s">
        <v>122</v>
      </c>
      <c r="G115" s="70">
        <v>25.6</v>
      </c>
      <c r="H115" s="70">
        <v>0</v>
      </c>
      <c r="I115" s="71">
        <v>0</v>
      </c>
    </row>
    <row r="116" spans="1:9" ht="31.5" x14ac:dyDescent="0.25">
      <c r="A116" s="77" t="s">
        <v>129</v>
      </c>
      <c r="B116" s="82">
        <v>907</v>
      </c>
      <c r="C116" s="78">
        <v>7</v>
      </c>
      <c r="D116" s="78">
        <v>1</v>
      </c>
      <c r="E116" s="67" t="s">
        <v>269</v>
      </c>
      <c r="F116" s="68" t="s">
        <v>130</v>
      </c>
      <c r="G116" s="70">
        <v>25.6</v>
      </c>
      <c r="H116" s="70">
        <v>0</v>
      </c>
      <c r="I116" s="71">
        <v>0</v>
      </c>
    </row>
    <row r="117" spans="1:9" x14ac:dyDescent="0.25">
      <c r="A117" s="77" t="s">
        <v>149</v>
      </c>
      <c r="B117" s="82">
        <v>907</v>
      </c>
      <c r="C117" s="78">
        <v>7</v>
      </c>
      <c r="D117" s="78">
        <v>2</v>
      </c>
      <c r="E117" s="67" t="s">
        <v>122</v>
      </c>
      <c r="F117" s="68" t="s">
        <v>122</v>
      </c>
      <c r="G117" s="70">
        <v>1042793.7</v>
      </c>
      <c r="H117" s="70">
        <v>749525.2</v>
      </c>
      <c r="I117" s="71">
        <v>0.71876652112493578</v>
      </c>
    </row>
    <row r="118" spans="1:9" ht="31.5" x14ac:dyDescent="0.25">
      <c r="A118" s="77" t="s">
        <v>120</v>
      </c>
      <c r="B118" s="82">
        <v>907</v>
      </c>
      <c r="C118" s="78">
        <v>7</v>
      </c>
      <c r="D118" s="78">
        <v>2</v>
      </c>
      <c r="E118" s="67" t="s">
        <v>121</v>
      </c>
      <c r="F118" s="68" t="s">
        <v>122</v>
      </c>
      <c r="G118" s="70">
        <v>1042629.3</v>
      </c>
      <c r="H118" s="70">
        <v>749459.8</v>
      </c>
      <c r="I118" s="71">
        <v>0.71881712896424454</v>
      </c>
    </row>
    <row r="119" spans="1:9" ht="31.5" x14ac:dyDescent="0.25">
      <c r="A119" s="77" t="s">
        <v>123</v>
      </c>
      <c r="B119" s="82">
        <v>907</v>
      </c>
      <c r="C119" s="78">
        <v>7</v>
      </c>
      <c r="D119" s="78">
        <v>2</v>
      </c>
      <c r="E119" s="67" t="s">
        <v>124</v>
      </c>
      <c r="F119" s="68" t="s">
        <v>122</v>
      </c>
      <c r="G119" s="70">
        <v>1042620.3</v>
      </c>
      <c r="H119" s="70">
        <v>749454.8</v>
      </c>
      <c r="I119" s="71">
        <v>0.71881853825405084</v>
      </c>
    </row>
    <row r="120" spans="1:9" ht="31.5" x14ac:dyDescent="0.25">
      <c r="A120" s="77" t="s">
        <v>146</v>
      </c>
      <c r="B120" s="82">
        <v>907</v>
      </c>
      <c r="C120" s="78">
        <v>7</v>
      </c>
      <c r="D120" s="78">
        <v>2</v>
      </c>
      <c r="E120" s="67" t="s">
        <v>147</v>
      </c>
      <c r="F120" s="68" t="s">
        <v>122</v>
      </c>
      <c r="G120" s="70">
        <v>925732.3</v>
      </c>
      <c r="H120" s="70">
        <v>662253.69999999995</v>
      </c>
      <c r="I120" s="71">
        <v>0.71538359415567532</v>
      </c>
    </row>
    <row r="121" spans="1:9" ht="31.5" x14ac:dyDescent="0.25">
      <c r="A121" s="77" t="s">
        <v>127</v>
      </c>
      <c r="B121" s="82">
        <v>907</v>
      </c>
      <c r="C121" s="78">
        <v>7</v>
      </c>
      <c r="D121" s="78">
        <v>2</v>
      </c>
      <c r="E121" s="67" t="s">
        <v>148</v>
      </c>
      <c r="F121" s="68" t="s">
        <v>122</v>
      </c>
      <c r="G121" s="70">
        <v>1701.7</v>
      </c>
      <c r="H121" s="70">
        <v>799</v>
      </c>
      <c r="I121" s="71">
        <v>0.46953046953046951</v>
      </c>
    </row>
    <row r="122" spans="1:9" ht="31.5" x14ac:dyDescent="0.25">
      <c r="A122" s="77" t="s">
        <v>129</v>
      </c>
      <c r="B122" s="82">
        <v>907</v>
      </c>
      <c r="C122" s="78">
        <v>7</v>
      </c>
      <c r="D122" s="78">
        <v>2</v>
      </c>
      <c r="E122" s="67" t="s">
        <v>148</v>
      </c>
      <c r="F122" s="68" t="s">
        <v>130</v>
      </c>
      <c r="G122" s="70">
        <v>1701.7</v>
      </c>
      <c r="H122" s="70">
        <v>799</v>
      </c>
      <c r="I122" s="71">
        <v>0.46953046953046951</v>
      </c>
    </row>
    <row r="123" spans="1:9" ht="31.5" x14ac:dyDescent="0.25">
      <c r="A123" s="77" t="s">
        <v>150</v>
      </c>
      <c r="B123" s="82">
        <v>907</v>
      </c>
      <c r="C123" s="78">
        <v>7</v>
      </c>
      <c r="D123" s="78">
        <v>2</v>
      </c>
      <c r="E123" s="67" t="s">
        <v>151</v>
      </c>
      <c r="F123" s="68" t="s">
        <v>122</v>
      </c>
      <c r="G123" s="70">
        <v>2632</v>
      </c>
      <c r="H123" s="70">
        <v>385</v>
      </c>
      <c r="I123" s="71">
        <v>0.14627659574468085</v>
      </c>
    </row>
    <row r="124" spans="1:9" ht="31.5" x14ac:dyDescent="0.25">
      <c r="A124" s="77" t="s">
        <v>129</v>
      </c>
      <c r="B124" s="82">
        <v>907</v>
      </c>
      <c r="C124" s="78">
        <v>7</v>
      </c>
      <c r="D124" s="78">
        <v>2</v>
      </c>
      <c r="E124" s="67" t="s">
        <v>151</v>
      </c>
      <c r="F124" s="68" t="s">
        <v>130</v>
      </c>
      <c r="G124" s="70">
        <v>2632</v>
      </c>
      <c r="H124" s="70">
        <v>385</v>
      </c>
      <c r="I124" s="71">
        <v>0.14627659574468085</v>
      </c>
    </row>
    <row r="125" spans="1:9" ht="31.5" x14ac:dyDescent="0.25">
      <c r="A125" s="77" t="s">
        <v>132</v>
      </c>
      <c r="B125" s="82">
        <v>907</v>
      </c>
      <c r="C125" s="78">
        <v>7</v>
      </c>
      <c r="D125" s="78">
        <v>2</v>
      </c>
      <c r="E125" s="67" t="s">
        <v>152</v>
      </c>
      <c r="F125" s="68" t="s">
        <v>122</v>
      </c>
      <c r="G125" s="70">
        <v>529.9</v>
      </c>
      <c r="H125" s="70">
        <v>449.5</v>
      </c>
      <c r="I125" s="71">
        <v>0.84827325910549167</v>
      </c>
    </row>
    <row r="126" spans="1:9" ht="31.5" x14ac:dyDescent="0.25">
      <c r="A126" s="77" t="s">
        <v>129</v>
      </c>
      <c r="B126" s="82">
        <v>907</v>
      </c>
      <c r="C126" s="78">
        <v>7</v>
      </c>
      <c r="D126" s="78">
        <v>2</v>
      </c>
      <c r="E126" s="67" t="s">
        <v>152</v>
      </c>
      <c r="F126" s="68" t="s">
        <v>130</v>
      </c>
      <c r="G126" s="70">
        <v>529.9</v>
      </c>
      <c r="H126" s="70">
        <v>449.5</v>
      </c>
      <c r="I126" s="71">
        <v>0.84827325910549167</v>
      </c>
    </row>
    <row r="127" spans="1:9" ht="31.5" x14ac:dyDescent="0.25">
      <c r="A127" s="77" t="s">
        <v>153</v>
      </c>
      <c r="B127" s="82">
        <v>907</v>
      </c>
      <c r="C127" s="78">
        <v>7</v>
      </c>
      <c r="D127" s="78">
        <v>2</v>
      </c>
      <c r="E127" s="67" t="s">
        <v>154</v>
      </c>
      <c r="F127" s="68" t="s">
        <v>122</v>
      </c>
      <c r="G127" s="70">
        <v>16900.5</v>
      </c>
      <c r="H127" s="70">
        <v>10172.299999999999</v>
      </c>
      <c r="I127" s="71">
        <v>0.60189343510547022</v>
      </c>
    </row>
    <row r="128" spans="1:9" ht="31.5" x14ac:dyDescent="0.25">
      <c r="A128" s="77" t="s">
        <v>129</v>
      </c>
      <c r="B128" s="82">
        <v>907</v>
      </c>
      <c r="C128" s="78">
        <v>7</v>
      </c>
      <c r="D128" s="78">
        <v>2</v>
      </c>
      <c r="E128" s="67" t="s">
        <v>154</v>
      </c>
      <c r="F128" s="68" t="s">
        <v>130</v>
      </c>
      <c r="G128" s="70">
        <v>16878.5</v>
      </c>
      <c r="H128" s="70">
        <v>10168.299999999999</v>
      </c>
      <c r="I128" s="71">
        <v>0.60244097520514261</v>
      </c>
    </row>
    <row r="129" spans="1:9" x14ac:dyDescent="0.25">
      <c r="A129" s="77" t="s">
        <v>139</v>
      </c>
      <c r="B129" s="82">
        <v>907</v>
      </c>
      <c r="C129" s="78">
        <v>7</v>
      </c>
      <c r="D129" s="78">
        <v>2</v>
      </c>
      <c r="E129" s="67" t="s">
        <v>154</v>
      </c>
      <c r="F129" s="68" t="s">
        <v>140</v>
      </c>
      <c r="G129" s="70">
        <v>22</v>
      </c>
      <c r="H129" s="70">
        <v>4</v>
      </c>
      <c r="I129" s="71">
        <v>0.18181818181818182</v>
      </c>
    </row>
    <row r="130" spans="1:9" ht="31.5" x14ac:dyDescent="0.25">
      <c r="A130" s="77" t="s">
        <v>155</v>
      </c>
      <c r="B130" s="82">
        <v>907</v>
      </c>
      <c r="C130" s="78">
        <v>7</v>
      </c>
      <c r="D130" s="78">
        <v>2</v>
      </c>
      <c r="E130" s="67" t="s">
        <v>156</v>
      </c>
      <c r="F130" s="68" t="s">
        <v>122</v>
      </c>
      <c r="G130" s="70">
        <v>365.6</v>
      </c>
      <c r="H130" s="70">
        <v>352.4</v>
      </c>
      <c r="I130" s="71">
        <v>0.96389496717724277</v>
      </c>
    </row>
    <row r="131" spans="1:9" ht="78.75" x14ac:dyDescent="0.25">
      <c r="A131" s="77" t="s">
        <v>142</v>
      </c>
      <c r="B131" s="82">
        <v>907</v>
      </c>
      <c r="C131" s="78">
        <v>7</v>
      </c>
      <c r="D131" s="78">
        <v>2</v>
      </c>
      <c r="E131" s="67" t="s">
        <v>156</v>
      </c>
      <c r="F131" s="68" t="s">
        <v>143</v>
      </c>
      <c r="G131" s="70">
        <v>365.6</v>
      </c>
      <c r="H131" s="70">
        <v>352.4</v>
      </c>
      <c r="I131" s="71">
        <v>0.96389496717724277</v>
      </c>
    </row>
    <row r="132" spans="1:9" ht="17.25" customHeight="1" x14ac:dyDescent="0.25">
      <c r="A132" s="77" t="s">
        <v>157</v>
      </c>
      <c r="B132" s="82">
        <v>907</v>
      </c>
      <c r="C132" s="78">
        <v>7</v>
      </c>
      <c r="D132" s="78">
        <v>2</v>
      </c>
      <c r="E132" s="67" t="s">
        <v>158</v>
      </c>
      <c r="F132" s="68" t="s">
        <v>122</v>
      </c>
      <c r="G132" s="70">
        <v>15</v>
      </c>
      <c r="H132" s="70">
        <v>0</v>
      </c>
      <c r="I132" s="71">
        <v>0</v>
      </c>
    </row>
    <row r="133" spans="1:9" ht="31.5" x14ac:dyDescent="0.25">
      <c r="A133" s="77" t="s">
        <v>129</v>
      </c>
      <c r="B133" s="82">
        <v>907</v>
      </c>
      <c r="C133" s="78">
        <v>7</v>
      </c>
      <c r="D133" s="78">
        <v>2</v>
      </c>
      <c r="E133" s="67" t="s">
        <v>158</v>
      </c>
      <c r="F133" s="68" t="s">
        <v>130</v>
      </c>
      <c r="G133" s="70">
        <v>15</v>
      </c>
      <c r="H133" s="70">
        <v>0</v>
      </c>
      <c r="I133" s="71">
        <v>0</v>
      </c>
    </row>
    <row r="134" spans="1:9" ht="31.5" x14ac:dyDescent="0.25">
      <c r="A134" s="77" t="s">
        <v>159</v>
      </c>
      <c r="B134" s="82">
        <v>907</v>
      </c>
      <c r="C134" s="78">
        <v>7</v>
      </c>
      <c r="D134" s="78">
        <v>2</v>
      </c>
      <c r="E134" s="67" t="s">
        <v>160</v>
      </c>
      <c r="F134" s="68" t="s">
        <v>122</v>
      </c>
      <c r="G134" s="70">
        <v>321.89999999999998</v>
      </c>
      <c r="H134" s="70">
        <v>248.7</v>
      </c>
      <c r="I134" s="71">
        <v>0.77260018639328987</v>
      </c>
    </row>
    <row r="135" spans="1:9" ht="31.5" x14ac:dyDescent="0.25">
      <c r="A135" s="77" t="s">
        <v>129</v>
      </c>
      <c r="B135" s="82">
        <v>907</v>
      </c>
      <c r="C135" s="78">
        <v>7</v>
      </c>
      <c r="D135" s="78">
        <v>2</v>
      </c>
      <c r="E135" s="67" t="s">
        <v>160</v>
      </c>
      <c r="F135" s="68" t="s">
        <v>130</v>
      </c>
      <c r="G135" s="70">
        <v>321.89999999999998</v>
      </c>
      <c r="H135" s="70">
        <v>248.7</v>
      </c>
      <c r="I135" s="71">
        <v>0.77260018639328987</v>
      </c>
    </row>
    <row r="136" spans="1:9" ht="31.5" x14ac:dyDescent="0.25">
      <c r="A136" s="77" t="s">
        <v>137</v>
      </c>
      <c r="B136" s="82">
        <v>907</v>
      </c>
      <c r="C136" s="78">
        <v>7</v>
      </c>
      <c r="D136" s="78">
        <v>2</v>
      </c>
      <c r="E136" s="67" t="s">
        <v>162</v>
      </c>
      <c r="F136" s="68" t="s">
        <v>122</v>
      </c>
      <c r="G136" s="70">
        <v>59617.8</v>
      </c>
      <c r="H136" s="70">
        <v>41445</v>
      </c>
      <c r="I136" s="71">
        <v>0.69517828567978013</v>
      </c>
    </row>
    <row r="137" spans="1:9" ht="78.75" x14ac:dyDescent="0.25">
      <c r="A137" s="77" t="s">
        <v>142</v>
      </c>
      <c r="B137" s="82">
        <v>907</v>
      </c>
      <c r="C137" s="78">
        <v>7</v>
      </c>
      <c r="D137" s="78">
        <v>2</v>
      </c>
      <c r="E137" s="67" t="s">
        <v>162</v>
      </c>
      <c r="F137" s="68" t="s">
        <v>143</v>
      </c>
      <c r="G137" s="70">
        <v>31.3</v>
      </c>
      <c r="H137" s="70">
        <v>0</v>
      </c>
      <c r="I137" s="71">
        <v>0</v>
      </c>
    </row>
    <row r="138" spans="1:9" ht="31.5" x14ac:dyDescent="0.25">
      <c r="A138" s="77" t="s">
        <v>129</v>
      </c>
      <c r="B138" s="82">
        <v>907</v>
      </c>
      <c r="C138" s="78">
        <v>7</v>
      </c>
      <c r="D138" s="78">
        <v>2</v>
      </c>
      <c r="E138" s="67" t="s">
        <v>162</v>
      </c>
      <c r="F138" s="68" t="s">
        <v>130</v>
      </c>
      <c r="G138" s="70">
        <v>58318.8</v>
      </c>
      <c r="H138" s="70">
        <v>40719.4</v>
      </c>
      <c r="I138" s="71">
        <v>0.69822081387134161</v>
      </c>
    </row>
    <row r="139" spans="1:9" x14ac:dyDescent="0.25">
      <c r="A139" s="77" t="s">
        <v>139</v>
      </c>
      <c r="B139" s="82">
        <v>907</v>
      </c>
      <c r="C139" s="78">
        <v>7</v>
      </c>
      <c r="D139" s="78">
        <v>2</v>
      </c>
      <c r="E139" s="67" t="s">
        <v>162</v>
      </c>
      <c r="F139" s="68" t="s">
        <v>140</v>
      </c>
      <c r="G139" s="70">
        <v>1267.7</v>
      </c>
      <c r="H139" s="70">
        <v>725.6</v>
      </c>
      <c r="I139" s="71">
        <v>0.57237516762641005</v>
      </c>
    </row>
    <row r="140" spans="1:9" ht="110.25" x14ac:dyDescent="0.25">
      <c r="A140" s="77" t="s">
        <v>612</v>
      </c>
      <c r="B140" s="82">
        <v>907</v>
      </c>
      <c r="C140" s="78">
        <v>7</v>
      </c>
      <c r="D140" s="78">
        <v>2</v>
      </c>
      <c r="E140" s="67" t="s">
        <v>163</v>
      </c>
      <c r="F140" s="68" t="s">
        <v>122</v>
      </c>
      <c r="G140" s="70">
        <v>798566.8</v>
      </c>
      <c r="H140" s="70">
        <v>584212.9</v>
      </c>
      <c r="I140" s="71">
        <v>0.73157674473819845</v>
      </c>
    </row>
    <row r="141" spans="1:9" ht="78.75" x14ac:dyDescent="0.25">
      <c r="A141" s="77" t="s">
        <v>142</v>
      </c>
      <c r="B141" s="82">
        <v>907</v>
      </c>
      <c r="C141" s="78">
        <v>7</v>
      </c>
      <c r="D141" s="78">
        <v>2</v>
      </c>
      <c r="E141" s="67" t="s">
        <v>163</v>
      </c>
      <c r="F141" s="68" t="s">
        <v>143</v>
      </c>
      <c r="G141" s="70">
        <v>785562.8</v>
      </c>
      <c r="H141" s="70">
        <v>582509.19999999995</v>
      </c>
      <c r="I141" s="71">
        <v>0.74151831018474901</v>
      </c>
    </row>
    <row r="142" spans="1:9" ht="31.5" x14ac:dyDescent="0.25">
      <c r="A142" s="77" t="s">
        <v>129</v>
      </c>
      <c r="B142" s="82">
        <v>907</v>
      </c>
      <c r="C142" s="78">
        <v>7</v>
      </c>
      <c r="D142" s="78">
        <v>2</v>
      </c>
      <c r="E142" s="67" t="s">
        <v>163</v>
      </c>
      <c r="F142" s="68" t="s">
        <v>130</v>
      </c>
      <c r="G142" s="70">
        <v>12702</v>
      </c>
      <c r="H142" s="70">
        <v>1580</v>
      </c>
      <c r="I142" s="71">
        <v>0.12438985986458825</v>
      </c>
    </row>
    <row r="143" spans="1:9" ht="17.25" customHeight="1" x14ac:dyDescent="0.25">
      <c r="A143" s="77" t="s">
        <v>164</v>
      </c>
      <c r="B143" s="82">
        <v>907</v>
      </c>
      <c r="C143" s="78">
        <v>7</v>
      </c>
      <c r="D143" s="78">
        <v>2</v>
      </c>
      <c r="E143" s="67" t="s">
        <v>163</v>
      </c>
      <c r="F143" s="68" t="s">
        <v>165</v>
      </c>
      <c r="G143" s="70">
        <v>302</v>
      </c>
      <c r="H143" s="70">
        <v>123.7</v>
      </c>
      <c r="I143" s="71">
        <v>0.40960264900662252</v>
      </c>
    </row>
    <row r="144" spans="1:9" ht="47.25" x14ac:dyDescent="0.25">
      <c r="A144" s="77" t="s">
        <v>168</v>
      </c>
      <c r="B144" s="82">
        <v>907</v>
      </c>
      <c r="C144" s="78">
        <v>7</v>
      </c>
      <c r="D144" s="78">
        <v>2</v>
      </c>
      <c r="E144" s="67" t="s">
        <v>169</v>
      </c>
      <c r="F144" s="68" t="s">
        <v>122</v>
      </c>
      <c r="G144" s="70">
        <v>517.29999999999995</v>
      </c>
      <c r="H144" s="70">
        <v>146.6</v>
      </c>
      <c r="I144" s="71">
        <v>0.28339454861782332</v>
      </c>
    </row>
    <row r="145" spans="1:9" ht="31.5" x14ac:dyDescent="0.25">
      <c r="A145" s="77" t="s">
        <v>129</v>
      </c>
      <c r="B145" s="82">
        <v>907</v>
      </c>
      <c r="C145" s="78">
        <v>7</v>
      </c>
      <c r="D145" s="78">
        <v>2</v>
      </c>
      <c r="E145" s="67" t="s">
        <v>169</v>
      </c>
      <c r="F145" s="68" t="s">
        <v>130</v>
      </c>
      <c r="G145" s="70">
        <v>483.5</v>
      </c>
      <c r="H145" s="70">
        <v>129.30000000000001</v>
      </c>
      <c r="I145" s="71">
        <v>0.26742502585315409</v>
      </c>
    </row>
    <row r="146" spans="1:9" ht="16.5" customHeight="1" x14ac:dyDescent="0.25">
      <c r="A146" s="77" t="s">
        <v>164</v>
      </c>
      <c r="B146" s="82">
        <v>907</v>
      </c>
      <c r="C146" s="78">
        <v>7</v>
      </c>
      <c r="D146" s="78">
        <v>2</v>
      </c>
      <c r="E146" s="67" t="s">
        <v>169</v>
      </c>
      <c r="F146" s="68" t="s">
        <v>165</v>
      </c>
      <c r="G146" s="70">
        <v>33.799999999999997</v>
      </c>
      <c r="H146" s="70">
        <v>17.3</v>
      </c>
      <c r="I146" s="71">
        <v>0.51183431952662728</v>
      </c>
    </row>
    <row r="147" spans="1:9" ht="63" x14ac:dyDescent="0.25">
      <c r="A147" s="77" t="s">
        <v>170</v>
      </c>
      <c r="B147" s="82">
        <v>907</v>
      </c>
      <c r="C147" s="78">
        <v>7</v>
      </c>
      <c r="D147" s="78">
        <v>2</v>
      </c>
      <c r="E147" s="67" t="s">
        <v>171</v>
      </c>
      <c r="F147" s="68" t="s">
        <v>122</v>
      </c>
      <c r="G147" s="70">
        <v>25608.400000000001</v>
      </c>
      <c r="H147" s="70">
        <v>11622.5</v>
      </c>
      <c r="I147" s="71">
        <v>0.45385498508301964</v>
      </c>
    </row>
    <row r="148" spans="1:9" ht="31.5" x14ac:dyDescent="0.25">
      <c r="A148" s="77" t="s">
        <v>129</v>
      </c>
      <c r="B148" s="82">
        <v>907</v>
      </c>
      <c r="C148" s="78">
        <v>7</v>
      </c>
      <c r="D148" s="78">
        <v>2</v>
      </c>
      <c r="E148" s="67" t="s">
        <v>171</v>
      </c>
      <c r="F148" s="68" t="s">
        <v>130</v>
      </c>
      <c r="G148" s="70">
        <v>25608.400000000001</v>
      </c>
      <c r="H148" s="70">
        <v>11622.5</v>
      </c>
      <c r="I148" s="71">
        <v>0.45385498508301964</v>
      </c>
    </row>
    <row r="149" spans="1:9" ht="31.5" x14ac:dyDescent="0.25">
      <c r="A149" s="77" t="s">
        <v>144</v>
      </c>
      <c r="B149" s="82">
        <v>907</v>
      </c>
      <c r="C149" s="78">
        <v>7</v>
      </c>
      <c r="D149" s="78">
        <v>2</v>
      </c>
      <c r="E149" s="67" t="s">
        <v>172</v>
      </c>
      <c r="F149" s="68" t="s">
        <v>122</v>
      </c>
      <c r="G149" s="70">
        <v>2774.4</v>
      </c>
      <c r="H149" s="70">
        <v>2304.4</v>
      </c>
      <c r="I149" s="71">
        <v>0.83059400230680513</v>
      </c>
    </row>
    <row r="150" spans="1:9" ht="31.5" x14ac:dyDescent="0.25">
      <c r="A150" s="77" t="s">
        <v>129</v>
      </c>
      <c r="B150" s="82">
        <v>907</v>
      </c>
      <c r="C150" s="78">
        <v>7</v>
      </c>
      <c r="D150" s="78">
        <v>2</v>
      </c>
      <c r="E150" s="67" t="s">
        <v>172</v>
      </c>
      <c r="F150" s="68" t="s">
        <v>130</v>
      </c>
      <c r="G150" s="70">
        <v>2774.4</v>
      </c>
      <c r="H150" s="70">
        <v>2304.4</v>
      </c>
      <c r="I150" s="71">
        <v>0.83059400230680513</v>
      </c>
    </row>
    <row r="151" spans="1:9" ht="110.25" x14ac:dyDescent="0.25">
      <c r="A151" s="77" t="s">
        <v>614</v>
      </c>
      <c r="B151" s="82">
        <v>907</v>
      </c>
      <c r="C151" s="78">
        <v>7</v>
      </c>
      <c r="D151" s="78">
        <v>2</v>
      </c>
      <c r="E151" s="67" t="s">
        <v>173</v>
      </c>
      <c r="F151" s="68" t="s">
        <v>122</v>
      </c>
      <c r="G151" s="70">
        <v>3365.9</v>
      </c>
      <c r="H151" s="70">
        <v>0</v>
      </c>
      <c r="I151" s="71">
        <v>0</v>
      </c>
    </row>
    <row r="152" spans="1:9" ht="31.5" x14ac:dyDescent="0.25">
      <c r="A152" s="77" t="s">
        <v>129</v>
      </c>
      <c r="B152" s="82">
        <v>907</v>
      </c>
      <c r="C152" s="78">
        <v>7</v>
      </c>
      <c r="D152" s="78">
        <v>2</v>
      </c>
      <c r="E152" s="67" t="s">
        <v>173</v>
      </c>
      <c r="F152" s="68" t="s">
        <v>130</v>
      </c>
      <c r="G152" s="70">
        <v>3365.9</v>
      </c>
      <c r="H152" s="70">
        <v>0</v>
      </c>
      <c r="I152" s="71">
        <v>0</v>
      </c>
    </row>
    <row r="153" spans="1:9" ht="63" x14ac:dyDescent="0.25">
      <c r="A153" s="77" t="s">
        <v>174</v>
      </c>
      <c r="B153" s="82">
        <v>907</v>
      </c>
      <c r="C153" s="78">
        <v>7</v>
      </c>
      <c r="D153" s="78">
        <v>2</v>
      </c>
      <c r="E153" s="67" t="s">
        <v>175</v>
      </c>
      <c r="F153" s="68" t="s">
        <v>122</v>
      </c>
      <c r="G153" s="70">
        <v>12815.1</v>
      </c>
      <c r="H153" s="70">
        <v>10115.4</v>
      </c>
      <c r="I153" s="71">
        <v>0.78933445700774862</v>
      </c>
    </row>
    <row r="154" spans="1:9" ht="31.5" x14ac:dyDescent="0.25">
      <c r="A154" s="77" t="s">
        <v>129</v>
      </c>
      <c r="B154" s="82">
        <v>907</v>
      </c>
      <c r="C154" s="78">
        <v>7</v>
      </c>
      <c r="D154" s="78">
        <v>2</v>
      </c>
      <c r="E154" s="67" t="s">
        <v>175</v>
      </c>
      <c r="F154" s="68" t="s">
        <v>130</v>
      </c>
      <c r="G154" s="70">
        <v>11711.8</v>
      </c>
      <c r="H154" s="70">
        <v>9436.4</v>
      </c>
      <c r="I154" s="71">
        <v>0.80571731074642672</v>
      </c>
    </row>
    <row r="155" spans="1:9" ht="18" customHeight="1" x14ac:dyDescent="0.25">
      <c r="A155" s="77" t="s">
        <v>164</v>
      </c>
      <c r="B155" s="82">
        <v>907</v>
      </c>
      <c r="C155" s="78">
        <v>7</v>
      </c>
      <c r="D155" s="78">
        <v>2</v>
      </c>
      <c r="E155" s="67" t="s">
        <v>175</v>
      </c>
      <c r="F155" s="68" t="s">
        <v>165</v>
      </c>
      <c r="G155" s="70">
        <v>1103.3</v>
      </c>
      <c r="H155" s="70">
        <v>679</v>
      </c>
      <c r="I155" s="71">
        <v>0.61542644792894052</v>
      </c>
    </row>
    <row r="156" spans="1:9" x14ac:dyDescent="0.25">
      <c r="A156" s="77" t="s">
        <v>661</v>
      </c>
      <c r="B156" s="82">
        <v>907</v>
      </c>
      <c r="C156" s="78">
        <v>7</v>
      </c>
      <c r="D156" s="78">
        <v>2</v>
      </c>
      <c r="E156" s="67" t="s">
        <v>662</v>
      </c>
      <c r="F156" s="68" t="s">
        <v>122</v>
      </c>
      <c r="G156" s="70">
        <v>42081.2</v>
      </c>
      <c r="H156" s="70">
        <v>37206.6</v>
      </c>
      <c r="I156" s="71">
        <v>0.88416204861078107</v>
      </c>
    </row>
    <row r="157" spans="1:9" ht="47.25" x14ac:dyDescent="0.25">
      <c r="A157" s="77" t="s">
        <v>663</v>
      </c>
      <c r="B157" s="82">
        <v>907</v>
      </c>
      <c r="C157" s="78">
        <v>7</v>
      </c>
      <c r="D157" s="78">
        <v>2</v>
      </c>
      <c r="E157" s="67" t="s">
        <v>664</v>
      </c>
      <c r="F157" s="68" t="s">
        <v>122</v>
      </c>
      <c r="G157" s="70">
        <v>2463.5</v>
      </c>
      <c r="H157" s="70">
        <v>506.7</v>
      </c>
      <c r="I157" s="71">
        <v>0.20568297138217981</v>
      </c>
    </row>
    <row r="158" spans="1:9" ht="31.5" x14ac:dyDescent="0.25">
      <c r="A158" s="77" t="s">
        <v>129</v>
      </c>
      <c r="B158" s="82">
        <v>907</v>
      </c>
      <c r="C158" s="78">
        <v>7</v>
      </c>
      <c r="D158" s="78">
        <v>2</v>
      </c>
      <c r="E158" s="67" t="s">
        <v>664</v>
      </c>
      <c r="F158" s="68" t="s">
        <v>130</v>
      </c>
      <c r="G158" s="70">
        <v>2463.5</v>
      </c>
      <c r="H158" s="70">
        <v>506.7</v>
      </c>
      <c r="I158" s="71">
        <v>0.20568297138217981</v>
      </c>
    </row>
    <row r="159" spans="1:9" ht="63" x14ac:dyDescent="0.25">
      <c r="A159" s="77" t="s">
        <v>665</v>
      </c>
      <c r="B159" s="82">
        <v>907</v>
      </c>
      <c r="C159" s="78">
        <v>7</v>
      </c>
      <c r="D159" s="78">
        <v>2</v>
      </c>
      <c r="E159" s="67" t="s">
        <v>666</v>
      </c>
      <c r="F159" s="68" t="s">
        <v>122</v>
      </c>
      <c r="G159" s="70">
        <v>39617.699999999997</v>
      </c>
      <c r="H159" s="70">
        <v>36699.9</v>
      </c>
      <c r="I159" s="71">
        <v>0.92635110064440906</v>
      </c>
    </row>
    <row r="160" spans="1:9" ht="31.5" x14ac:dyDescent="0.25">
      <c r="A160" s="77" t="s">
        <v>129</v>
      </c>
      <c r="B160" s="82">
        <v>907</v>
      </c>
      <c r="C160" s="78">
        <v>7</v>
      </c>
      <c r="D160" s="78">
        <v>2</v>
      </c>
      <c r="E160" s="67" t="s">
        <v>666</v>
      </c>
      <c r="F160" s="68" t="s">
        <v>130</v>
      </c>
      <c r="G160" s="70">
        <v>39617.699999999997</v>
      </c>
      <c r="H160" s="70">
        <v>36699.9</v>
      </c>
      <c r="I160" s="71">
        <v>0.92635110064440906</v>
      </c>
    </row>
    <row r="161" spans="1:9" x14ac:dyDescent="0.25">
      <c r="A161" s="77" t="s">
        <v>667</v>
      </c>
      <c r="B161" s="82">
        <v>907</v>
      </c>
      <c r="C161" s="78">
        <v>7</v>
      </c>
      <c r="D161" s="78">
        <v>2</v>
      </c>
      <c r="E161" s="67" t="s">
        <v>668</v>
      </c>
      <c r="F161" s="68" t="s">
        <v>122</v>
      </c>
      <c r="G161" s="70">
        <v>74806.8</v>
      </c>
      <c r="H161" s="70">
        <v>49994.5</v>
      </c>
      <c r="I161" s="71">
        <v>0.66831491254805708</v>
      </c>
    </row>
    <row r="162" spans="1:9" ht="126" x14ac:dyDescent="0.25">
      <c r="A162" s="77" t="s">
        <v>671</v>
      </c>
      <c r="B162" s="82">
        <v>907</v>
      </c>
      <c r="C162" s="78">
        <v>7</v>
      </c>
      <c r="D162" s="78">
        <v>2</v>
      </c>
      <c r="E162" s="67" t="s">
        <v>672</v>
      </c>
      <c r="F162" s="68" t="s">
        <v>122</v>
      </c>
      <c r="G162" s="70">
        <v>74806.8</v>
      </c>
      <c r="H162" s="70">
        <v>49994.5</v>
      </c>
      <c r="I162" s="71">
        <v>0.66831491254805708</v>
      </c>
    </row>
    <row r="163" spans="1:9" ht="78.75" x14ac:dyDescent="0.25">
      <c r="A163" s="77" t="s">
        <v>142</v>
      </c>
      <c r="B163" s="82">
        <v>907</v>
      </c>
      <c r="C163" s="78">
        <v>7</v>
      </c>
      <c r="D163" s="78">
        <v>2</v>
      </c>
      <c r="E163" s="67" t="s">
        <v>672</v>
      </c>
      <c r="F163" s="68" t="s">
        <v>143</v>
      </c>
      <c r="G163" s="70">
        <v>74806.8</v>
      </c>
      <c r="H163" s="70">
        <v>49994.5</v>
      </c>
      <c r="I163" s="71">
        <v>0.66831491254805708</v>
      </c>
    </row>
    <row r="164" spans="1:9" ht="47.25" x14ac:dyDescent="0.25">
      <c r="A164" s="77" t="s">
        <v>183</v>
      </c>
      <c r="B164" s="82">
        <v>907</v>
      </c>
      <c r="C164" s="78">
        <v>7</v>
      </c>
      <c r="D164" s="78">
        <v>2</v>
      </c>
      <c r="E164" s="67" t="s">
        <v>184</v>
      </c>
      <c r="F164" s="68" t="s">
        <v>122</v>
      </c>
      <c r="G164" s="70">
        <v>9</v>
      </c>
      <c r="H164" s="70">
        <v>5</v>
      </c>
      <c r="I164" s="71">
        <v>0.55555555555555558</v>
      </c>
    </row>
    <row r="165" spans="1:9" ht="47.25" x14ac:dyDescent="0.25">
      <c r="A165" s="77" t="s">
        <v>196</v>
      </c>
      <c r="B165" s="82">
        <v>907</v>
      </c>
      <c r="C165" s="78">
        <v>7</v>
      </c>
      <c r="D165" s="78">
        <v>2</v>
      </c>
      <c r="E165" s="67" t="s">
        <v>197</v>
      </c>
      <c r="F165" s="68" t="s">
        <v>122</v>
      </c>
      <c r="G165" s="70">
        <v>9</v>
      </c>
      <c r="H165" s="70">
        <v>5</v>
      </c>
      <c r="I165" s="71">
        <v>0.55555555555555558</v>
      </c>
    </row>
    <row r="166" spans="1:9" ht="63" x14ac:dyDescent="0.25">
      <c r="A166" s="77" t="s">
        <v>194</v>
      </c>
      <c r="B166" s="82">
        <v>907</v>
      </c>
      <c r="C166" s="78">
        <v>7</v>
      </c>
      <c r="D166" s="78">
        <v>2</v>
      </c>
      <c r="E166" s="67" t="s">
        <v>198</v>
      </c>
      <c r="F166" s="68" t="s">
        <v>122</v>
      </c>
      <c r="G166" s="70">
        <v>9</v>
      </c>
      <c r="H166" s="70">
        <v>5</v>
      </c>
      <c r="I166" s="71">
        <v>0.55555555555555558</v>
      </c>
    </row>
    <row r="167" spans="1:9" ht="18" customHeight="1" x14ac:dyDescent="0.25">
      <c r="A167" s="77" t="s">
        <v>164</v>
      </c>
      <c r="B167" s="82">
        <v>907</v>
      </c>
      <c r="C167" s="78">
        <v>7</v>
      </c>
      <c r="D167" s="78">
        <v>2</v>
      </c>
      <c r="E167" s="67" t="s">
        <v>198</v>
      </c>
      <c r="F167" s="68" t="s">
        <v>165</v>
      </c>
      <c r="G167" s="70">
        <v>9</v>
      </c>
      <c r="H167" s="70">
        <v>5</v>
      </c>
      <c r="I167" s="71">
        <v>0.55555555555555558</v>
      </c>
    </row>
    <row r="168" spans="1:9" ht="48.75" customHeight="1" x14ac:dyDescent="0.25">
      <c r="A168" s="77" t="s">
        <v>240</v>
      </c>
      <c r="B168" s="82">
        <v>907</v>
      </c>
      <c r="C168" s="78">
        <v>7</v>
      </c>
      <c r="D168" s="78">
        <v>2</v>
      </c>
      <c r="E168" s="67" t="s">
        <v>241</v>
      </c>
      <c r="F168" s="68" t="s">
        <v>122</v>
      </c>
      <c r="G168" s="70">
        <v>164.4</v>
      </c>
      <c r="H168" s="70">
        <v>65.400000000000006</v>
      </c>
      <c r="I168" s="71">
        <v>0.3978102189781022</v>
      </c>
    </row>
    <row r="169" spans="1:9" ht="63" x14ac:dyDescent="0.25">
      <c r="A169" s="77" t="s">
        <v>265</v>
      </c>
      <c r="B169" s="82">
        <v>907</v>
      </c>
      <c r="C169" s="78">
        <v>7</v>
      </c>
      <c r="D169" s="78">
        <v>2</v>
      </c>
      <c r="E169" s="67" t="s">
        <v>266</v>
      </c>
      <c r="F169" s="68" t="s">
        <v>122</v>
      </c>
      <c r="G169" s="70">
        <v>164.4</v>
      </c>
      <c r="H169" s="70">
        <v>65.400000000000006</v>
      </c>
      <c r="I169" s="71">
        <v>0.3978102189781022</v>
      </c>
    </row>
    <row r="170" spans="1:9" ht="47.25" x14ac:dyDescent="0.25">
      <c r="A170" s="77" t="s">
        <v>267</v>
      </c>
      <c r="B170" s="82">
        <v>907</v>
      </c>
      <c r="C170" s="78">
        <v>7</v>
      </c>
      <c r="D170" s="78">
        <v>2</v>
      </c>
      <c r="E170" s="67" t="s">
        <v>268</v>
      </c>
      <c r="F170" s="68" t="s">
        <v>122</v>
      </c>
      <c r="G170" s="70">
        <v>164.4</v>
      </c>
      <c r="H170" s="70">
        <v>65.400000000000006</v>
      </c>
      <c r="I170" s="71">
        <v>0.3978102189781022</v>
      </c>
    </row>
    <row r="171" spans="1:9" ht="63" x14ac:dyDescent="0.25">
      <c r="A171" s="77" t="s">
        <v>194</v>
      </c>
      <c r="B171" s="82">
        <v>907</v>
      </c>
      <c r="C171" s="78">
        <v>7</v>
      </c>
      <c r="D171" s="78">
        <v>2</v>
      </c>
      <c r="E171" s="67" t="s">
        <v>269</v>
      </c>
      <c r="F171" s="68" t="s">
        <v>122</v>
      </c>
      <c r="G171" s="70">
        <v>164.4</v>
      </c>
      <c r="H171" s="70">
        <v>65.400000000000006</v>
      </c>
      <c r="I171" s="71">
        <v>0.3978102189781022</v>
      </c>
    </row>
    <row r="172" spans="1:9" ht="31.5" x14ac:dyDescent="0.25">
      <c r="A172" s="77" t="s">
        <v>129</v>
      </c>
      <c r="B172" s="82">
        <v>907</v>
      </c>
      <c r="C172" s="78">
        <v>7</v>
      </c>
      <c r="D172" s="78">
        <v>2</v>
      </c>
      <c r="E172" s="67" t="s">
        <v>269</v>
      </c>
      <c r="F172" s="68" t="s">
        <v>130</v>
      </c>
      <c r="G172" s="70">
        <v>164.4</v>
      </c>
      <c r="H172" s="70">
        <v>65.400000000000006</v>
      </c>
      <c r="I172" s="71">
        <v>0.3978102189781022</v>
      </c>
    </row>
    <row r="173" spans="1:9" x14ac:dyDescent="0.25">
      <c r="A173" s="77" t="s">
        <v>179</v>
      </c>
      <c r="B173" s="82">
        <v>907</v>
      </c>
      <c r="C173" s="78">
        <v>7</v>
      </c>
      <c r="D173" s="78">
        <v>3</v>
      </c>
      <c r="E173" s="67" t="s">
        <v>122</v>
      </c>
      <c r="F173" s="68" t="s">
        <v>122</v>
      </c>
      <c r="G173" s="70">
        <v>87824.1</v>
      </c>
      <c r="H173" s="70">
        <v>62329.7</v>
      </c>
      <c r="I173" s="71">
        <v>0.70971066028573015</v>
      </c>
    </row>
    <row r="174" spans="1:9" ht="31.5" x14ac:dyDescent="0.25">
      <c r="A174" s="77" t="s">
        <v>120</v>
      </c>
      <c r="B174" s="82">
        <v>907</v>
      </c>
      <c r="C174" s="78">
        <v>7</v>
      </c>
      <c r="D174" s="78">
        <v>3</v>
      </c>
      <c r="E174" s="67" t="s">
        <v>121</v>
      </c>
      <c r="F174" s="68" t="s">
        <v>122</v>
      </c>
      <c r="G174" s="70">
        <v>87770.8</v>
      </c>
      <c r="H174" s="70">
        <v>62276.4</v>
      </c>
      <c r="I174" s="71">
        <v>0.70953437817588538</v>
      </c>
    </row>
    <row r="175" spans="1:9" ht="31.5" x14ac:dyDescent="0.25">
      <c r="A175" s="77" t="s">
        <v>123</v>
      </c>
      <c r="B175" s="82">
        <v>907</v>
      </c>
      <c r="C175" s="78">
        <v>7</v>
      </c>
      <c r="D175" s="78">
        <v>3</v>
      </c>
      <c r="E175" s="67" t="s">
        <v>124</v>
      </c>
      <c r="F175" s="68" t="s">
        <v>122</v>
      </c>
      <c r="G175" s="70">
        <v>87770.8</v>
      </c>
      <c r="H175" s="70">
        <v>62276.4</v>
      </c>
      <c r="I175" s="71">
        <v>0.70953437817588538</v>
      </c>
    </row>
    <row r="176" spans="1:9" ht="31.5" x14ac:dyDescent="0.25">
      <c r="A176" s="77" t="s">
        <v>176</v>
      </c>
      <c r="B176" s="82">
        <v>907</v>
      </c>
      <c r="C176" s="78">
        <v>7</v>
      </c>
      <c r="D176" s="78">
        <v>3</v>
      </c>
      <c r="E176" s="67" t="s">
        <v>177</v>
      </c>
      <c r="F176" s="68" t="s">
        <v>122</v>
      </c>
      <c r="G176" s="70">
        <v>87770.8</v>
      </c>
      <c r="H176" s="70">
        <v>62276.4</v>
      </c>
      <c r="I176" s="71">
        <v>0.70953437817588538</v>
      </c>
    </row>
    <row r="177" spans="1:9" ht="31.5" x14ac:dyDescent="0.25">
      <c r="A177" s="77" t="s">
        <v>127</v>
      </c>
      <c r="B177" s="82">
        <v>907</v>
      </c>
      <c r="C177" s="78">
        <v>7</v>
      </c>
      <c r="D177" s="78">
        <v>3</v>
      </c>
      <c r="E177" s="67" t="s">
        <v>178</v>
      </c>
      <c r="F177" s="68" t="s">
        <v>122</v>
      </c>
      <c r="G177" s="70">
        <v>142</v>
      </c>
      <c r="H177" s="70">
        <v>56</v>
      </c>
      <c r="I177" s="71">
        <v>0.39436619718309857</v>
      </c>
    </row>
    <row r="178" spans="1:9" ht="31.5" x14ac:dyDescent="0.25">
      <c r="A178" s="77" t="s">
        <v>129</v>
      </c>
      <c r="B178" s="82">
        <v>907</v>
      </c>
      <c r="C178" s="78">
        <v>7</v>
      </c>
      <c r="D178" s="78">
        <v>3</v>
      </c>
      <c r="E178" s="67" t="s">
        <v>178</v>
      </c>
      <c r="F178" s="68" t="s">
        <v>130</v>
      </c>
      <c r="G178" s="70">
        <v>142</v>
      </c>
      <c r="H178" s="70">
        <v>56</v>
      </c>
      <c r="I178" s="71">
        <v>0.39436619718309857</v>
      </c>
    </row>
    <row r="179" spans="1:9" ht="31.5" x14ac:dyDescent="0.25">
      <c r="A179" s="77" t="s">
        <v>137</v>
      </c>
      <c r="B179" s="82">
        <v>907</v>
      </c>
      <c r="C179" s="78">
        <v>7</v>
      </c>
      <c r="D179" s="78">
        <v>3</v>
      </c>
      <c r="E179" s="67" t="s">
        <v>181</v>
      </c>
      <c r="F179" s="68" t="s">
        <v>122</v>
      </c>
      <c r="G179" s="70">
        <v>83876.600000000006</v>
      </c>
      <c r="H179" s="70">
        <v>58977.7</v>
      </c>
      <c r="I179" s="71">
        <v>0.70314843472434496</v>
      </c>
    </row>
    <row r="180" spans="1:9" ht="78.75" x14ac:dyDescent="0.25">
      <c r="A180" s="77" t="s">
        <v>142</v>
      </c>
      <c r="B180" s="82">
        <v>907</v>
      </c>
      <c r="C180" s="78">
        <v>7</v>
      </c>
      <c r="D180" s="78">
        <v>3</v>
      </c>
      <c r="E180" s="67" t="s">
        <v>181</v>
      </c>
      <c r="F180" s="68" t="s">
        <v>143</v>
      </c>
      <c r="G180" s="70">
        <v>78764.7</v>
      </c>
      <c r="H180" s="70">
        <v>55324</v>
      </c>
      <c r="I180" s="71">
        <v>0.70239587023120764</v>
      </c>
    </row>
    <row r="181" spans="1:9" ht="31.5" x14ac:dyDescent="0.25">
      <c r="A181" s="77" t="s">
        <v>129</v>
      </c>
      <c r="B181" s="82">
        <v>907</v>
      </c>
      <c r="C181" s="78">
        <v>7</v>
      </c>
      <c r="D181" s="78">
        <v>3</v>
      </c>
      <c r="E181" s="67" t="s">
        <v>181</v>
      </c>
      <c r="F181" s="68" t="s">
        <v>130</v>
      </c>
      <c r="G181" s="70">
        <v>5084.3</v>
      </c>
      <c r="H181" s="70">
        <v>3638.9</v>
      </c>
      <c r="I181" s="71">
        <v>0.71571307751312863</v>
      </c>
    </row>
    <row r="182" spans="1:9" x14ac:dyDescent="0.25">
      <c r="A182" s="77" t="s">
        <v>139</v>
      </c>
      <c r="B182" s="82">
        <v>907</v>
      </c>
      <c r="C182" s="78">
        <v>7</v>
      </c>
      <c r="D182" s="78">
        <v>3</v>
      </c>
      <c r="E182" s="67" t="s">
        <v>181</v>
      </c>
      <c r="F182" s="68" t="s">
        <v>140</v>
      </c>
      <c r="G182" s="70">
        <v>27.6</v>
      </c>
      <c r="H182" s="70">
        <v>14.8</v>
      </c>
      <c r="I182" s="71">
        <v>0.53623188405797106</v>
      </c>
    </row>
    <row r="183" spans="1:9" ht="31.5" x14ac:dyDescent="0.25">
      <c r="A183" s="77" t="s">
        <v>144</v>
      </c>
      <c r="B183" s="82">
        <v>907</v>
      </c>
      <c r="C183" s="78">
        <v>7</v>
      </c>
      <c r="D183" s="78">
        <v>3</v>
      </c>
      <c r="E183" s="67" t="s">
        <v>182</v>
      </c>
      <c r="F183" s="68" t="s">
        <v>122</v>
      </c>
      <c r="G183" s="70">
        <v>3451.7</v>
      </c>
      <c r="H183" s="70">
        <v>2942.2</v>
      </c>
      <c r="I183" s="71">
        <v>0.85239157516586028</v>
      </c>
    </row>
    <row r="184" spans="1:9" ht="31.5" x14ac:dyDescent="0.25">
      <c r="A184" s="77" t="s">
        <v>129</v>
      </c>
      <c r="B184" s="82">
        <v>907</v>
      </c>
      <c r="C184" s="78">
        <v>7</v>
      </c>
      <c r="D184" s="78">
        <v>3</v>
      </c>
      <c r="E184" s="67" t="s">
        <v>182</v>
      </c>
      <c r="F184" s="68" t="s">
        <v>130</v>
      </c>
      <c r="G184" s="70">
        <v>3451.7</v>
      </c>
      <c r="H184" s="70">
        <v>2942.2</v>
      </c>
      <c r="I184" s="71">
        <v>0.85239157516586028</v>
      </c>
    </row>
    <row r="185" spans="1:9" ht="63" x14ac:dyDescent="0.25">
      <c r="A185" s="77" t="s">
        <v>443</v>
      </c>
      <c r="B185" s="82">
        <v>907</v>
      </c>
      <c r="C185" s="78">
        <v>7</v>
      </c>
      <c r="D185" s="78">
        <v>3</v>
      </c>
      <c r="E185" s="67" t="s">
        <v>660</v>
      </c>
      <c r="F185" s="68" t="s">
        <v>122</v>
      </c>
      <c r="G185" s="70">
        <v>300.5</v>
      </c>
      <c r="H185" s="70">
        <v>300.5</v>
      </c>
      <c r="I185" s="71">
        <v>1</v>
      </c>
    </row>
    <row r="186" spans="1:9" ht="31.5" x14ac:dyDescent="0.25">
      <c r="A186" s="77" t="s">
        <v>129</v>
      </c>
      <c r="B186" s="82">
        <v>907</v>
      </c>
      <c r="C186" s="78">
        <v>7</v>
      </c>
      <c r="D186" s="78">
        <v>3</v>
      </c>
      <c r="E186" s="67" t="s">
        <v>660</v>
      </c>
      <c r="F186" s="68" t="s">
        <v>130</v>
      </c>
      <c r="G186" s="70">
        <v>300.5</v>
      </c>
      <c r="H186" s="70">
        <v>300.5</v>
      </c>
      <c r="I186" s="71">
        <v>1</v>
      </c>
    </row>
    <row r="187" spans="1:9" ht="49.5" customHeight="1" x14ac:dyDescent="0.25">
      <c r="A187" s="77" t="s">
        <v>240</v>
      </c>
      <c r="B187" s="82">
        <v>907</v>
      </c>
      <c r="C187" s="78">
        <v>7</v>
      </c>
      <c r="D187" s="78">
        <v>3</v>
      </c>
      <c r="E187" s="67" t="s">
        <v>241</v>
      </c>
      <c r="F187" s="68" t="s">
        <v>122</v>
      </c>
      <c r="G187" s="70">
        <v>53.3</v>
      </c>
      <c r="H187" s="70">
        <v>53.3</v>
      </c>
      <c r="I187" s="71">
        <v>1</v>
      </c>
    </row>
    <row r="188" spans="1:9" ht="63" x14ac:dyDescent="0.25">
      <c r="A188" s="77" t="s">
        <v>265</v>
      </c>
      <c r="B188" s="82">
        <v>907</v>
      </c>
      <c r="C188" s="78">
        <v>7</v>
      </c>
      <c r="D188" s="78">
        <v>3</v>
      </c>
      <c r="E188" s="67" t="s">
        <v>266</v>
      </c>
      <c r="F188" s="68" t="s">
        <v>122</v>
      </c>
      <c r="G188" s="70">
        <v>53.3</v>
      </c>
      <c r="H188" s="70">
        <v>53.3</v>
      </c>
      <c r="I188" s="71">
        <v>1</v>
      </c>
    </row>
    <row r="189" spans="1:9" ht="47.25" x14ac:dyDescent="0.25">
      <c r="A189" s="77" t="s">
        <v>267</v>
      </c>
      <c r="B189" s="82">
        <v>907</v>
      </c>
      <c r="C189" s="78">
        <v>7</v>
      </c>
      <c r="D189" s="78">
        <v>3</v>
      </c>
      <c r="E189" s="67" t="s">
        <v>268</v>
      </c>
      <c r="F189" s="68" t="s">
        <v>122</v>
      </c>
      <c r="G189" s="70">
        <v>53.3</v>
      </c>
      <c r="H189" s="70">
        <v>53.3</v>
      </c>
      <c r="I189" s="71">
        <v>1</v>
      </c>
    </row>
    <row r="190" spans="1:9" ht="63" x14ac:dyDescent="0.25">
      <c r="A190" s="77" t="s">
        <v>194</v>
      </c>
      <c r="B190" s="82">
        <v>907</v>
      </c>
      <c r="C190" s="78">
        <v>7</v>
      </c>
      <c r="D190" s="78">
        <v>3</v>
      </c>
      <c r="E190" s="67" t="s">
        <v>269</v>
      </c>
      <c r="F190" s="68" t="s">
        <v>122</v>
      </c>
      <c r="G190" s="70">
        <v>53.3</v>
      </c>
      <c r="H190" s="70">
        <v>53.3</v>
      </c>
      <c r="I190" s="71">
        <v>1</v>
      </c>
    </row>
    <row r="191" spans="1:9" ht="31.5" x14ac:dyDescent="0.25">
      <c r="A191" s="77" t="s">
        <v>129</v>
      </c>
      <c r="B191" s="82">
        <v>907</v>
      </c>
      <c r="C191" s="78">
        <v>7</v>
      </c>
      <c r="D191" s="78">
        <v>3</v>
      </c>
      <c r="E191" s="67" t="s">
        <v>269</v>
      </c>
      <c r="F191" s="68" t="s">
        <v>130</v>
      </c>
      <c r="G191" s="70">
        <v>53.3</v>
      </c>
      <c r="H191" s="70">
        <v>53.3</v>
      </c>
      <c r="I191" s="71">
        <v>1</v>
      </c>
    </row>
    <row r="192" spans="1:9" ht="31.5" x14ac:dyDescent="0.25">
      <c r="A192" s="77" t="s">
        <v>136</v>
      </c>
      <c r="B192" s="82">
        <v>907</v>
      </c>
      <c r="C192" s="78">
        <v>7</v>
      </c>
      <c r="D192" s="78">
        <v>5</v>
      </c>
      <c r="E192" s="67" t="s">
        <v>122</v>
      </c>
      <c r="F192" s="68" t="s">
        <v>122</v>
      </c>
      <c r="G192" s="70">
        <v>5488.5</v>
      </c>
      <c r="H192" s="70">
        <v>1197.5999999999999</v>
      </c>
      <c r="I192" s="71">
        <v>0.21820169445203605</v>
      </c>
    </row>
    <row r="193" spans="1:9" ht="31.5" x14ac:dyDescent="0.25">
      <c r="A193" s="77" t="s">
        <v>120</v>
      </c>
      <c r="B193" s="82">
        <v>907</v>
      </c>
      <c r="C193" s="78">
        <v>7</v>
      </c>
      <c r="D193" s="78">
        <v>5</v>
      </c>
      <c r="E193" s="67" t="s">
        <v>121</v>
      </c>
      <c r="F193" s="68" t="s">
        <v>122</v>
      </c>
      <c r="G193" s="70">
        <v>5488.5</v>
      </c>
      <c r="H193" s="70">
        <v>1197.5999999999999</v>
      </c>
      <c r="I193" s="71">
        <v>0.21820169445203605</v>
      </c>
    </row>
    <row r="194" spans="1:9" ht="31.5" x14ac:dyDescent="0.25">
      <c r="A194" s="77" t="s">
        <v>123</v>
      </c>
      <c r="B194" s="82">
        <v>907</v>
      </c>
      <c r="C194" s="78">
        <v>7</v>
      </c>
      <c r="D194" s="78">
        <v>5</v>
      </c>
      <c r="E194" s="67" t="s">
        <v>124</v>
      </c>
      <c r="F194" s="68" t="s">
        <v>122</v>
      </c>
      <c r="G194" s="70">
        <v>5484.5</v>
      </c>
      <c r="H194" s="70">
        <v>1197.5999999999999</v>
      </c>
      <c r="I194" s="71">
        <v>0.21836083508068191</v>
      </c>
    </row>
    <row r="195" spans="1:9" ht="31.5" x14ac:dyDescent="0.25">
      <c r="A195" s="77" t="s">
        <v>125</v>
      </c>
      <c r="B195" s="82">
        <v>907</v>
      </c>
      <c r="C195" s="78">
        <v>7</v>
      </c>
      <c r="D195" s="78">
        <v>5</v>
      </c>
      <c r="E195" s="67" t="s">
        <v>126</v>
      </c>
      <c r="F195" s="68" t="s">
        <v>122</v>
      </c>
      <c r="G195" s="70">
        <v>1261.4000000000001</v>
      </c>
      <c r="H195" s="70">
        <v>230.7</v>
      </c>
      <c r="I195" s="71">
        <v>0.18289202473442204</v>
      </c>
    </row>
    <row r="196" spans="1:9" ht="31.5" x14ac:dyDescent="0.25">
      <c r="A196" s="77" t="s">
        <v>134</v>
      </c>
      <c r="B196" s="82">
        <v>907</v>
      </c>
      <c r="C196" s="78">
        <v>7</v>
      </c>
      <c r="D196" s="78">
        <v>5</v>
      </c>
      <c r="E196" s="67" t="s">
        <v>135</v>
      </c>
      <c r="F196" s="68" t="s">
        <v>122</v>
      </c>
      <c r="G196" s="70">
        <v>148.80000000000001</v>
      </c>
      <c r="H196" s="70">
        <v>82.8</v>
      </c>
      <c r="I196" s="71">
        <v>0.55645161290322576</v>
      </c>
    </row>
    <row r="197" spans="1:9" ht="31.5" x14ac:dyDescent="0.25">
      <c r="A197" s="77" t="s">
        <v>129</v>
      </c>
      <c r="B197" s="82">
        <v>907</v>
      </c>
      <c r="C197" s="78">
        <v>7</v>
      </c>
      <c r="D197" s="78">
        <v>5</v>
      </c>
      <c r="E197" s="67" t="s">
        <v>135</v>
      </c>
      <c r="F197" s="68" t="s">
        <v>130</v>
      </c>
      <c r="G197" s="70">
        <v>148.80000000000001</v>
      </c>
      <c r="H197" s="70">
        <v>82.8</v>
      </c>
      <c r="I197" s="71">
        <v>0.55645161290322576</v>
      </c>
    </row>
    <row r="198" spans="1:9" ht="78.75" x14ac:dyDescent="0.25">
      <c r="A198" s="77" t="s">
        <v>611</v>
      </c>
      <c r="B198" s="82">
        <v>907</v>
      </c>
      <c r="C198" s="78">
        <v>7</v>
      </c>
      <c r="D198" s="78">
        <v>5</v>
      </c>
      <c r="E198" s="67" t="s">
        <v>141</v>
      </c>
      <c r="F198" s="68" t="s">
        <v>122</v>
      </c>
      <c r="G198" s="70">
        <v>1112.5999999999999</v>
      </c>
      <c r="H198" s="70">
        <v>147.9</v>
      </c>
      <c r="I198" s="71">
        <v>0.13293187129246811</v>
      </c>
    </row>
    <row r="199" spans="1:9" ht="31.5" x14ac:dyDescent="0.25">
      <c r="A199" s="77" t="s">
        <v>129</v>
      </c>
      <c r="B199" s="82">
        <v>907</v>
      </c>
      <c r="C199" s="78">
        <v>7</v>
      </c>
      <c r="D199" s="78">
        <v>5</v>
      </c>
      <c r="E199" s="67" t="s">
        <v>141</v>
      </c>
      <c r="F199" s="68" t="s">
        <v>130</v>
      </c>
      <c r="G199" s="70">
        <v>1112.5999999999999</v>
      </c>
      <c r="H199" s="70">
        <v>147.9</v>
      </c>
      <c r="I199" s="71">
        <v>0.13293187129246811</v>
      </c>
    </row>
    <row r="200" spans="1:9" ht="31.5" x14ac:dyDescent="0.25">
      <c r="A200" s="77" t="s">
        <v>146</v>
      </c>
      <c r="B200" s="82">
        <v>907</v>
      </c>
      <c r="C200" s="78">
        <v>7</v>
      </c>
      <c r="D200" s="78">
        <v>5</v>
      </c>
      <c r="E200" s="67" t="s">
        <v>147</v>
      </c>
      <c r="F200" s="68" t="s">
        <v>122</v>
      </c>
      <c r="G200" s="70">
        <v>4204.7</v>
      </c>
      <c r="H200" s="70">
        <v>959.7</v>
      </c>
      <c r="I200" s="71">
        <v>0.22824458344233836</v>
      </c>
    </row>
    <row r="201" spans="1:9" ht="31.5" x14ac:dyDescent="0.25">
      <c r="A201" s="77" t="s">
        <v>134</v>
      </c>
      <c r="B201" s="82">
        <v>907</v>
      </c>
      <c r="C201" s="78">
        <v>7</v>
      </c>
      <c r="D201" s="78">
        <v>5</v>
      </c>
      <c r="E201" s="67" t="s">
        <v>161</v>
      </c>
      <c r="F201" s="68" t="s">
        <v>122</v>
      </c>
      <c r="G201" s="70">
        <v>182</v>
      </c>
      <c r="H201" s="70">
        <v>170.3</v>
      </c>
      <c r="I201" s="71">
        <v>0.93571428571428583</v>
      </c>
    </row>
    <row r="202" spans="1:9" ht="31.5" x14ac:dyDescent="0.25">
      <c r="A202" s="77" t="s">
        <v>129</v>
      </c>
      <c r="B202" s="82">
        <v>907</v>
      </c>
      <c r="C202" s="78">
        <v>7</v>
      </c>
      <c r="D202" s="78">
        <v>5</v>
      </c>
      <c r="E202" s="67" t="s">
        <v>161</v>
      </c>
      <c r="F202" s="68" t="s">
        <v>130</v>
      </c>
      <c r="G202" s="70">
        <v>182</v>
      </c>
      <c r="H202" s="70">
        <v>170.3</v>
      </c>
      <c r="I202" s="71">
        <v>0.93571428571428583</v>
      </c>
    </row>
    <row r="203" spans="1:9" ht="110.25" x14ac:dyDescent="0.25">
      <c r="A203" s="77" t="s">
        <v>612</v>
      </c>
      <c r="B203" s="82">
        <v>907</v>
      </c>
      <c r="C203" s="78">
        <v>7</v>
      </c>
      <c r="D203" s="78">
        <v>5</v>
      </c>
      <c r="E203" s="67" t="s">
        <v>163</v>
      </c>
      <c r="F203" s="68" t="s">
        <v>122</v>
      </c>
      <c r="G203" s="70">
        <v>4022.7</v>
      </c>
      <c r="H203" s="70">
        <v>789.4</v>
      </c>
      <c r="I203" s="71">
        <v>0.19623635866457853</v>
      </c>
    </row>
    <row r="204" spans="1:9" ht="31.5" x14ac:dyDescent="0.25">
      <c r="A204" s="77" t="s">
        <v>129</v>
      </c>
      <c r="B204" s="82">
        <v>907</v>
      </c>
      <c r="C204" s="78">
        <v>7</v>
      </c>
      <c r="D204" s="78">
        <v>5</v>
      </c>
      <c r="E204" s="67" t="s">
        <v>163</v>
      </c>
      <c r="F204" s="68" t="s">
        <v>130</v>
      </c>
      <c r="G204" s="70">
        <v>4022.7</v>
      </c>
      <c r="H204" s="70">
        <v>789.4</v>
      </c>
      <c r="I204" s="71">
        <v>0.19623635866457853</v>
      </c>
    </row>
    <row r="205" spans="1:9" ht="31.5" x14ac:dyDescent="0.25">
      <c r="A205" s="77" t="s">
        <v>176</v>
      </c>
      <c r="B205" s="82">
        <v>907</v>
      </c>
      <c r="C205" s="78">
        <v>7</v>
      </c>
      <c r="D205" s="78">
        <v>5</v>
      </c>
      <c r="E205" s="67" t="s">
        <v>177</v>
      </c>
      <c r="F205" s="68" t="s">
        <v>122</v>
      </c>
      <c r="G205" s="70">
        <v>18.399999999999999</v>
      </c>
      <c r="H205" s="70">
        <v>7.2</v>
      </c>
      <c r="I205" s="71">
        <v>0.39130434782608697</v>
      </c>
    </row>
    <row r="206" spans="1:9" ht="31.5" x14ac:dyDescent="0.25">
      <c r="A206" s="77" t="s">
        <v>134</v>
      </c>
      <c r="B206" s="82">
        <v>907</v>
      </c>
      <c r="C206" s="78">
        <v>7</v>
      </c>
      <c r="D206" s="78">
        <v>5</v>
      </c>
      <c r="E206" s="67" t="s">
        <v>180</v>
      </c>
      <c r="F206" s="68" t="s">
        <v>122</v>
      </c>
      <c r="G206" s="70">
        <v>18.399999999999999</v>
      </c>
      <c r="H206" s="70">
        <v>7.2</v>
      </c>
      <c r="I206" s="71">
        <v>0.39130434782608697</v>
      </c>
    </row>
    <row r="207" spans="1:9" ht="31.5" x14ac:dyDescent="0.25">
      <c r="A207" s="77" t="s">
        <v>129</v>
      </c>
      <c r="B207" s="82">
        <v>907</v>
      </c>
      <c r="C207" s="78">
        <v>7</v>
      </c>
      <c r="D207" s="78">
        <v>5</v>
      </c>
      <c r="E207" s="67" t="s">
        <v>180</v>
      </c>
      <c r="F207" s="68" t="s">
        <v>130</v>
      </c>
      <c r="G207" s="70">
        <v>18.399999999999999</v>
      </c>
      <c r="H207" s="70">
        <v>7.2</v>
      </c>
      <c r="I207" s="71">
        <v>0.39130434782608697</v>
      </c>
    </row>
    <row r="208" spans="1:9" ht="47.25" x14ac:dyDescent="0.25">
      <c r="A208" s="77" t="s">
        <v>183</v>
      </c>
      <c r="B208" s="82">
        <v>907</v>
      </c>
      <c r="C208" s="78">
        <v>7</v>
      </c>
      <c r="D208" s="78">
        <v>5</v>
      </c>
      <c r="E208" s="67" t="s">
        <v>184</v>
      </c>
      <c r="F208" s="68" t="s">
        <v>122</v>
      </c>
      <c r="G208" s="70">
        <v>4</v>
      </c>
      <c r="H208" s="70">
        <v>0</v>
      </c>
      <c r="I208" s="71">
        <v>0</v>
      </c>
    </row>
    <row r="209" spans="1:9" ht="31.5" x14ac:dyDescent="0.25">
      <c r="A209" s="77" t="s">
        <v>185</v>
      </c>
      <c r="B209" s="82">
        <v>907</v>
      </c>
      <c r="C209" s="78">
        <v>7</v>
      </c>
      <c r="D209" s="78">
        <v>5</v>
      </c>
      <c r="E209" s="67" t="s">
        <v>186</v>
      </c>
      <c r="F209" s="68" t="s">
        <v>122</v>
      </c>
      <c r="G209" s="70">
        <v>4</v>
      </c>
      <c r="H209" s="70">
        <v>0</v>
      </c>
      <c r="I209" s="71">
        <v>0</v>
      </c>
    </row>
    <row r="210" spans="1:9" ht="31.5" x14ac:dyDescent="0.25">
      <c r="A210" s="77" t="s">
        <v>134</v>
      </c>
      <c r="B210" s="82">
        <v>907</v>
      </c>
      <c r="C210" s="78">
        <v>7</v>
      </c>
      <c r="D210" s="78">
        <v>5</v>
      </c>
      <c r="E210" s="67" t="s">
        <v>187</v>
      </c>
      <c r="F210" s="68" t="s">
        <v>122</v>
      </c>
      <c r="G210" s="70">
        <v>4</v>
      </c>
      <c r="H210" s="70">
        <v>0</v>
      </c>
      <c r="I210" s="71">
        <v>0</v>
      </c>
    </row>
    <row r="211" spans="1:9" ht="31.5" x14ac:dyDescent="0.25">
      <c r="A211" s="77" t="s">
        <v>129</v>
      </c>
      <c r="B211" s="82">
        <v>907</v>
      </c>
      <c r="C211" s="78">
        <v>7</v>
      </c>
      <c r="D211" s="78">
        <v>5</v>
      </c>
      <c r="E211" s="67" t="s">
        <v>187</v>
      </c>
      <c r="F211" s="68" t="s">
        <v>130</v>
      </c>
      <c r="G211" s="70">
        <v>4</v>
      </c>
      <c r="H211" s="70">
        <v>0</v>
      </c>
      <c r="I211" s="71">
        <v>0</v>
      </c>
    </row>
    <row r="212" spans="1:9" x14ac:dyDescent="0.25">
      <c r="A212" s="77" t="s">
        <v>190</v>
      </c>
      <c r="B212" s="82">
        <v>907</v>
      </c>
      <c r="C212" s="78">
        <v>7</v>
      </c>
      <c r="D212" s="78">
        <v>9</v>
      </c>
      <c r="E212" s="67" t="s">
        <v>122</v>
      </c>
      <c r="F212" s="68" t="s">
        <v>122</v>
      </c>
      <c r="G212" s="70">
        <v>47037.4</v>
      </c>
      <c r="H212" s="70">
        <v>34722.699999999997</v>
      </c>
      <c r="I212" s="71">
        <v>0.73819343756245026</v>
      </c>
    </row>
    <row r="213" spans="1:9" ht="31.5" x14ac:dyDescent="0.25">
      <c r="A213" s="77" t="s">
        <v>120</v>
      </c>
      <c r="B213" s="82">
        <v>907</v>
      </c>
      <c r="C213" s="78">
        <v>7</v>
      </c>
      <c r="D213" s="78">
        <v>9</v>
      </c>
      <c r="E213" s="67" t="s">
        <v>121</v>
      </c>
      <c r="F213" s="68" t="s">
        <v>122</v>
      </c>
      <c r="G213" s="70">
        <v>47000.1</v>
      </c>
      <c r="H213" s="70">
        <v>34722.699999999997</v>
      </c>
      <c r="I213" s="71">
        <v>0.738779279193023</v>
      </c>
    </row>
    <row r="214" spans="1:9" ht="31.5" x14ac:dyDescent="0.25">
      <c r="A214" s="77" t="s">
        <v>123</v>
      </c>
      <c r="B214" s="82">
        <v>907</v>
      </c>
      <c r="C214" s="78">
        <v>7</v>
      </c>
      <c r="D214" s="78">
        <v>9</v>
      </c>
      <c r="E214" s="67" t="s">
        <v>124</v>
      </c>
      <c r="F214" s="68" t="s">
        <v>122</v>
      </c>
      <c r="G214" s="70">
        <v>2109.1999999999998</v>
      </c>
      <c r="H214" s="70">
        <v>1341.5</v>
      </c>
      <c r="I214" s="71">
        <v>0.63602313673430688</v>
      </c>
    </row>
    <row r="215" spans="1:9" x14ac:dyDescent="0.25">
      <c r="A215" s="77" t="s">
        <v>667</v>
      </c>
      <c r="B215" s="82">
        <v>907</v>
      </c>
      <c r="C215" s="78">
        <v>7</v>
      </c>
      <c r="D215" s="78">
        <v>9</v>
      </c>
      <c r="E215" s="67" t="s">
        <v>668</v>
      </c>
      <c r="F215" s="68" t="s">
        <v>122</v>
      </c>
      <c r="G215" s="70">
        <v>2109.1999999999998</v>
      </c>
      <c r="H215" s="70">
        <v>1341.5</v>
      </c>
      <c r="I215" s="71">
        <v>0.63602313673430688</v>
      </c>
    </row>
    <row r="216" spans="1:9" ht="80.25" customHeight="1" x14ac:dyDescent="0.25">
      <c r="A216" s="77" t="s">
        <v>669</v>
      </c>
      <c r="B216" s="82">
        <v>907</v>
      </c>
      <c r="C216" s="78">
        <v>7</v>
      </c>
      <c r="D216" s="78">
        <v>9</v>
      </c>
      <c r="E216" s="67" t="s">
        <v>670</v>
      </c>
      <c r="F216" s="68" t="s">
        <v>122</v>
      </c>
      <c r="G216" s="70">
        <v>2109.1999999999998</v>
      </c>
      <c r="H216" s="70">
        <v>1341.5</v>
      </c>
      <c r="I216" s="71">
        <v>0.63602313673430688</v>
      </c>
    </row>
    <row r="217" spans="1:9" ht="78.75" x14ac:dyDescent="0.25">
      <c r="A217" s="77" t="s">
        <v>142</v>
      </c>
      <c r="B217" s="82">
        <v>907</v>
      </c>
      <c r="C217" s="78">
        <v>7</v>
      </c>
      <c r="D217" s="78">
        <v>9</v>
      </c>
      <c r="E217" s="67" t="s">
        <v>670</v>
      </c>
      <c r="F217" s="68" t="s">
        <v>143</v>
      </c>
      <c r="G217" s="70">
        <v>2109.1999999999998</v>
      </c>
      <c r="H217" s="70">
        <v>1341.5</v>
      </c>
      <c r="I217" s="71">
        <v>0.63602313673430688</v>
      </c>
    </row>
    <row r="218" spans="1:9" ht="47.25" x14ac:dyDescent="0.25">
      <c r="A218" s="77" t="s">
        <v>183</v>
      </c>
      <c r="B218" s="82">
        <v>907</v>
      </c>
      <c r="C218" s="78">
        <v>7</v>
      </c>
      <c r="D218" s="78">
        <v>9</v>
      </c>
      <c r="E218" s="67" t="s">
        <v>184</v>
      </c>
      <c r="F218" s="68" t="s">
        <v>122</v>
      </c>
      <c r="G218" s="70">
        <v>44890.9</v>
      </c>
      <c r="H218" s="70">
        <v>33381.199999999997</v>
      </c>
      <c r="I218" s="71">
        <v>0.7436072789808178</v>
      </c>
    </row>
    <row r="219" spans="1:9" ht="31.5" x14ac:dyDescent="0.25">
      <c r="A219" s="77" t="s">
        <v>185</v>
      </c>
      <c r="B219" s="82">
        <v>907</v>
      </c>
      <c r="C219" s="78">
        <v>7</v>
      </c>
      <c r="D219" s="78">
        <v>9</v>
      </c>
      <c r="E219" s="67" t="s">
        <v>186</v>
      </c>
      <c r="F219" s="68" t="s">
        <v>122</v>
      </c>
      <c r="G219" s="70">
        <v>24681.200000000001</v>
      </c>
      <c r="H219" s="70">
        <v>17868.5</v>
      </c>
      <c r="I219" s="71">
        <v>0.72397209211869762</v>
      </c>
    </row>
    <row r="220" spans="1:9" ht="31.5" x14ac:dyDescent="0.25">
      <c r="A220" s="77" t="s">
        <v>188</v>
      </c>
      <c r="B220" s="82">
        <v>907</v>
      </c>
      <c r="C220" s="78">
        <v>7</v>
      </c>
      <c r="D220" s="78">
        <v>9</v>
      </c>
      <c r="E220" s="67" t="s">
        <v>189</v>
      </c>
      <c r="F220" s="68" t="s">
        <v>122</v>
      </c>
      <c r="G220" s="70">
        <v>6467.8</v>
      </c>
      <c r="H220" s="70">
        <v>4474.1000000000004</v>
      </c>
      <c r="I220" s="71">
        <v>0.69174989950214916</v>
      </c>
    </row>
    <row r="221" spans="1:9" ht="78.75" x14ac:dyDescent="0.25">
      <c r="A221" s="77" t="s">
        <v>142</v>
      </c>
      <c r="B221" s="82">
        <v>907</v>
      </c>
      <c r="C221" s="78">
        <v>7</v>
      </c>
      <c r="D221" s="78">
        <v>9</v>
      </c>
      <c r="E221" s="67" t="s">
        <v>189</v>
      </c>
      <c r="F221" s="68" t="s">
        <v>143</v>
      </c>
      <c r="G221" s="70">
        <v>5802.7</v>
      </c>
      <c r="H221" s="70">
        <v>4040.2</v>
      </c>
      <c r="I221" s="71">
        <v>0.69626208489151598</v>
      </c>
    </row>
    <row r="222" spans="1:9" ht="31.5" x14ac:dyDescent="0.25">
      <c r="A222" s="77" t="s">
        <v>129</v>
      </c>
      <c r="B222" s="82">
        <v>907</v>
      </c>
      <c r="C222" s="78">
        <v>7</v>
      </c>
      <c r="D222" s="78">
        <v>9</v>
      </c>
      <c r="E222" s="67" t="s">
        <v>189</v>
      </c>
      <c r="F222" s="68" t="s">
        <v>130</v>
      </c>
      <c r="G222" s="70">
        <v>662.5</v>
      </c>
      <c r="H222" s="70">
        <v>432.6</v>
      </c>
      <c r="I222" s="71">
        <v>0.6529811320754717</v>
      </c>
    </row>
    <row r="223" spans="1:9" x14ac:dyDescent="0.25">
      <c r="A223" s="77" t="s">
        <v>139</v>
      </c>
      <c r="B223" s="82">
        <v>907</v>
      </c>
      <c r="C223" s="78">
        <v>7</v>
      </c>
      <c r="D223" s="78">
        <v>9</v>
      </c>
      <c r="E223" s="67" t="s">
        <v>189</v>
      </c>
      <c r="F223" s="68" t="s">
        <v>140</v>
      </c>
      <c r="G223" s="70">
        <v>2.6</v>
      </c>
      <c r="H223" s="70">
        <v>1.3</v>
      </c>
      <c r="I223" s="71">
        <v>0.5</v>
      </c>
    </row>
    <row r="224" spans="1:9" ht="31.5" x14ac:dyDescent="0.25">
      <c r="A224" s="77" t="s">
        <v>137</v>
      </c>
      <c r="B224" s="82">
        <v>907</v>
      </c>
      <c r="C224" s="78">
        <v>7</v>
      </c>
      <c r="D224" s="78">
        <v>9</v>
      </c>
      <c r="E224" s="67" t="s">
        <v>191</v>
      </c>
      <c r="F224" s="68" t="s">
        <v>122</v>
      </c>
      <c r="G224" s="70">
        <v>18213.400000000001</v>
      </c>
      <c r="H224" s="70">
        <v>13394.4</v>
      </c>
      <c r="I224" s="71">
        <v>0.73541458486608757</v>
      </c>
    </row>
    <row r="225" spans="1:9" ht="78.75" x14ac:dyDescent="0.25">
      <c r="A225" s="77" t="s">
        <v>142</v>
      </c>
      <c r="B225" s="82">
        <v>907</v>
      </c>
      <c r="C225" s="78">
        <v>7</v>
      </c>
      <c r="D225" s="78">
        <v>9</v>
      </c>
      <c r="E225" s="67" t="s">
        <v>191</v>
      </c>
      <c r="F225" s="68" t="s">
        <v>143</v>
      </c>
      <c r="G225" s="70">
        <v>18027.5</v>
      </c>
      <c r="H225" s="70">
        <v>13381.9</v>
      </c>
      <c r="I225" s="71">
        <v>0.74230481209263621</v>
      </c>
    </row>
    <row r="226" spans="1:9" ht="31.5" x14ac:dyDescent="0.25">
      <c r="A226" s="77" t="s">
        <v>129</v>
      </c>
      <c r="B226" s="82">
        <v>907</v>
      </c>
      <c r="C226" s="78">
        <v>7</v>
      </c>
      <c r="D226" s="78">
        <v>9</v>
      </c>
      <c r="E226" s="67" t="s">
        <v>191</v>
      </c>
      <c r="F226" s="68" t="s">
        <v>130</v>
      </c>
      <c r="G226" s="70">
        <v>183.2</v>
      </c>
      <c r="H226" s="70">
        <v>9.8000000000000007</v>
      </c>
      <c r="I226" s="71">
        <v>5.3493449781659395E-2</v>
      </c>
    </row>
    <row r="227" spans="1:9" ht="17.25" customHeight="1" x14ac:dyDescent="0.25">
      <c r="A227" s="77" t="s">
        <v>164</v>
      </c>
      <c r="B227" s="82">
        <v>907</v>
      </c>
      <c r="C227" s="78">
        <v>7</v>
      </c>
      <c r="D227" s="78">
        <v>9</v>
      </c>
      <c r="E227" s="67" t="s">
        <v>191</v>
      </c>
      <c r="F227" s="68" t="s">
        <v>165</v>
      </c>
      <c r="G227" s="70">
        <v>2.7</v>
      </c>
      <c r="H227" s="70">
        <v>2.7</v>
      </c>
      <c r="I227" s="71">
        <v>1</v>
      </c>
    </row>
    <row r="228" spans="1:9" ht="31.5" x14ac:dyDescent="0.25">
      <c r="A228" s="77" t="s">
        <v>192</v>
      </c>
      <c r="B228" s="82">
        <v>907</v>
      </c>
      <c r="C228" s="78">
        <v>7</v>
      </c>
      <c r="D228" s="78">
        <v>9</v>
      </c>
      <c r="E228" s="67" t="s">
        <v>193</v>
      </c>
      <c r="F228" s="68" t="s">
        <v>122</v>
      </c>
      <c r="G228" s="70">
        <v>18</v>
      </c>
      <c r="H228" s="70">
        <v>0</v>
      </c>
      <c r="I228" s="71">
        <v>0</v>
      </c>
    </row>
    <row r="229" spans="1:9" ht="63" x14ac:dyDescent="0.25">
      <c r="A229" s="77" t="s">
        <v>194</v>
      </c>
      <c r="B229" s="82">
        <v>907</v>
      </c>
      <c r="C229" s="78">
        <v>7</v>
      </c>
      <c r="D229" s="78">
        <v>9</v>
      </c>
      <c r="E229" s="67" t="s">
        <v>195</v>
      </c>
      <c r="F229" s="68" t="s">
        <v>122</v>
      </c>
      <c r="G229" s="70">
        <v>18</v>
      </c>
      <c r="H229" s="70">
        <v>0</v>
      </c>
      <c r="I229" s="71">
        <v>0</v>
      </c>
    </row>
    <row r="230" spans="1:9" ht="31.5" x14ac:dyDescent="0.25">
      <c r="A230" s="77" t="s">
        <v>129</v>
      </c>
      <c r="B230" s="82">
        <v>907</v>
      </c>
      <c r="C230" s="78">
        <v>7</v>
      </c>
      <c r="D230" s="78">
        <v>9</v>
      </c>
      <c r="E230" s="67" t="s">
        <v>195</v>
      </c>
      <c r="F230" s="68" t="s">
        <v>130</v>
      </c>
      <c r="G230" s="70">
        <v>18</v>
      </c>
      <c r="H230" s="70">
        <v>0</v>
      </c>
      <c r="I230" s="71">
        <v>0</v>
      </c>
    </row>
    <row r="231" spans="1:9" ht="47.25" x14ac:dyDescent="0.25">
      <c r="A231" s="77" t="s">
        <v>196</v>
      </c>
      <c r="B231" s="82">
        <v>907</v>
      </c>
      <c r="C231" s="78">
        <v>7</v>
      </c>
      <c r="D231" s="78">
        <v>9</v>
      </c>
      <c r="E231" s="67" t="s">
        <v>197</v>
      </c>
      <c r="F231" s="68" t="s">
        <v>122</v>
      </c>
      <c r="G231" s="70">
        <v>409.9</v>
      </c>
      <c r="H231" s="70">
        <v>234.6</v>
      </c>
      <c r="I231" s="71">
        <v>0.5723347157843377</v>
      </c>
    </row>
    <row r="232" spans="1:9" ht="63" x14ac:dyDescent="0.25">
      <c r="A232" s="77" t="s">
        <v>194</v>
      </c>
      <c r="B232" s="82">
        <v>907</v>
      </c>
      <c r="C232" s="78">
        <v>7</v>
      </c>
      <c r="D232" s="78">
        <v>9</v>
      </c>
      <c r="E232" s="67" t="s">
        <v>198</v>
      </c>
      <c r="F232" s="68" t="s">
        <v>122</v>
      </c>
      <c r="G232" s="70">
        <v>409.9</v>
      </c>
      <c r="H232" s="70">
        <v>234.6</v>
      </c>
      <c r="I232" s="71">
        <v>0.5723347157843377</v>
      </c>
    </row>
    <row r="233" spans="1:9" ht="31.5" x14ac:dyDescent="0.25">
      <c r="A233" s="77" t="s">
        <v>129</v>
      </c>
      <c r="B233" s="82">
        <v>907</v>
      </c>
      <c r="C233" s="78">
        <v>7</v>
      </c>
      <c r="D233" s="78">
        <v>9</v>
      </c>
      <c r="E233" s="67" t="s">
        <v>198</v>
      </c>
      <c r="F233" s="68" t="s">
        <v>130</v>
      </c>
      <c r="G233" s="70">
        <v>389.9</v>
      </c>
      <c r="H233" s="70">
        <v>215.6</v>
      </c>
      <c r="I233" s="71">
        <v>0.55296229802513464</v>
      </c>
    </row>
    <row r="234" spans="1:9" ht="18" customHeight="1" x14ac:dyDescent="0.25">
      <c r="A234" s="77" t="s">
        <v>164</v>
      </c>
      <c r="B234" s="82">
        <v>907</v>
      </c>
      <c r="C234" s="78">
        <v>7</v>
      </c>
      <c r="D234" s="78">
        <v>9</v>
      </c>
      <c r="E234" s="67" t="s">
        <v>198</v>
      </c>
      <c r="F234" s="68" t="s">
        <v>165</v>
      </c>
      <c r="G234" s="70">
        <v>20</v>
      </c>
      <c r="H234" s="70">
        <v>19</v>
      </c>
      <c r="I234" s="71">
        <v>0.95</v>
      </c>
    </row>
    <row r="235" spans="1:9" ht="31.5" x14ac:dyDescent="0.25">
      <c r="A235" s="77" t="s">
        <v>199</v>
      </c>
      <c r="B235" s="82">
        <v>907</v>
      </c>
      <c r="C235" s="78">
        <v>7</v>
      </c>
      <c r="D235" s="78">
        <v>9</v>
      </c>
      <c r="E235" s="67" t="s">
        <v>200</v>
      </c>
      <c r="F235" s="68" t="s">
        <v>122</v>
      </c>
      <c r="G235" s="70">
        <v>3835.9</v>
      </c>
      <c r="H235" s="70">
        <v>3457.8</v>
      </c>
      <c r="I235" s="71">
        <v>0.90143121562084516</v>
      </c>
    </row>
    <row r="236" spans="1:9" ht="31.5" x14ac:dyDescent="0.25">
      <c r="A236" s="77" t="s">
        <v>132</v>
      </c>
      <c r="B236" s="82">
        <v>907</v>
      </c>
      <c r="C236" s="78">
        <v>7</v>
      </c>
      <c r="D236" s="78">
        <v>9</v>
      </c>
      <c r="E236" s="67" t="s">
        <v>201</v>
      </c>
      <c r="F236" s="68" t="s">
        <v>122</v>
      </c>
      <c r="G236" s="70">
        <v>163.9</v>
      </c>
      <c r="H236" s="70">
        <v>0</v>
      </c>
      <c r="I236" s="71">
        <v>0</v>
      </c>
    </row>
    <row r="237" spans="1:9" ht="31.5" x14ac:dyDescent="0.25">
      <c r="A237" s="77" t="s">
        <v>129</v>
      </c>
      <c r="B237" s="82">
        <v>907</v>
      </c>
      <c r="C237" s="78">
        <v>7</v>
      </c>
      <c r="D237" s="78">
        <v>9</v>
      </c>
      <c r="E237" s="67" t="s">
        <v>201</v>
      </c>
      <c r="F237" s="68" t="s">
        <v>130</v>
      </c>
      <c r="G237" s="70">
        <v>163.9</v>
      </c>
      <c r="H237" s="70">
        <v>0</v>
      </c>
      <c r="I237" s="71">
        <v>0</v>
      </c>
    </row>
    <row r="238" spans="1:9" ht="78.75" x14ac:dyDescent="0.25">
      <c r="A238" s="77" t="s">
        <v>202</v>
      </c>
      <c r="B238" s="82">
        <v>907</v>
      </c>
      <c r="C238" s="78">
        <v>7</v>
      </c>
      <c r="D238" s="78">
        <v>9</v>
      </c>
      <c r="E238" s="67" t="s">
        <v>203</v>
      </c>
      <c r="F238" s="68" t="s">
        <v>122</v>
      </c>
      <c r="G238" s="70">
        <v>3672</v>
      </c>
      <c r="H238" s="70">
        <v>3457.8</v>
      </c>
      <c r="I238" s="71">
        <v>0.94166666666666676</v>
      </c>
    </row>
    <row r="239" spans="1:9" ht="31.5" x14ac:dyDescent="0.25">
      <c r="A239" s="77" t="s">
        <v>129</v>
      </c>
      <c r="B239" s="82">
        <v>907</v>
      </c>
      <c r="C239" s="78">
        <v>7</v>
      </c>
      <c r="D239" s="78">
        <v>9</v>
      </c>
      <c r="E239" s="67" t="s">
        <v>203</v>
      </c>
      <c r="F239" s="68" t="s">
        <v>130</v>
      </c>
      <c r="G239" s="70">
        <v>3672</v>
      </c>
      <c r="H239" s="70">
        <v>3457.8</v>
      </c>
      <c r="I239" s="71">
        <v>0.94166666666666676</v>
      </c>
    </row>
    <row r="240" spans="1:9" ht="47.25" x14ac:dyDescent="0.25">
      <c r="A240" s="77" t="s">
        <v>615</v>
      </c>
      <c r="B240" s="82">
        <v>907</v>
      </c>
      <c r="C240" s="78">
        <v>7</v>
      </c>
      <c r="D240" s="78">
        <v>9</v>
      </c>
      <c r="E240" s="67" t="s">
        <v>204</v>
      </c>
      <c r="F240" s="68" t="s">
        <v>122</v>
      </c>
      <c r="G240" s="70">
        <v>9809</v>
      </c>
      <c r="H240" s="70">
        <v>7640</v>
      </c>
      <c r="I240" s="71">
        <v>0.77887654195126921</v>
      </c>
    </row>
    <row r="241" spans="1:9" ht="47.25" x14ac:dyDescent="0.25">
      <c r="A241" s="77" t="s">
        <v>673</v>
      </c>
      <c r="B241" s="82">
        <v>907</v>
      </c>
      <c r="C241" s="78">
        <v>7</v>
      </c>
      <c r="D241" s="78">
        <v>9</v>
      </c>
      <c r="E241" s="67" t="s">
        <v>616</v>
      </c>
      <c r="F241" s="68" t="s">
        <v>122</v>
      </c>
      <c r="G241" s="70">
        <v>2000</v>
      </c>
      <c r="H241" s="70">
        <v>856.5</v>
      </c>
      <c r="I241" s="71">
        <v>0.42825000000000002</v>
      </c>
    </row>
    <row r="242" spans="1:9" ht="31.5" x14ac:dyDescent="0.25">
      <c r="A242" s="77" t="s">
        <v>129</v>
      </c>
      <c r="B242" s="82">
        <v>907</v>
      </c>
      <c r="C242" s="78">
        <v>7</v>
      </c>
      <c r="D242" s="78">
        <v>9</v>
      </c>
      <c r="E242" s="67" t="s">
        <v>616</v>
      </c>
      <c r="F242" s="68" t="s">
        <v>130</v>
      </c>
      <c r="G242" s="70">
        <v>2000</v>
      </c>
      <c r="H242" s="70">
        <v>856.5</v>
      </c>
      <c r="I242" s="71">
        <v>0.42825000000000002</v>
      </c>
    </row>
    <row r="243" spans="1:9" ht="47.25" x14ac:dyDescent="0.25">
      <c r="A243" s="77" t="s">
        <v>674</v>
      </c>
      <c r="B243" s="82">
        <v>907</v>
      </c>
      <c r="C243" s="78">
        <v>7</v>
      </c>
      <c r="D243" s="78">
        <v>9</v>
      </c>
      <c r="E243" s="67" t="s">
        <v>617</v>
      </c>
      <c r="F243" s="68" t="s">
        <v>122</v>
      </c>
      <c r="G243" s="70">
        <v>1994.8</v>
      </c>
      <c r="H243" s="70">
        <v>1994.8</v>
      </c>
      <c r="I243" s="71">
        <v>1</v>
      </c>
    </row>
    <row r="244" spans="1:9" ht="31.5" x14ac:dyDescent="0.25">
      <c r="A244" s="77" t="s">
        <v>129</v>
      </c>
      <c r="B244" s="82">
        <v>907</v>
      </c>
      <c r="C244" s="78">
        <v>7</v>
      </c>
      <c r="D244" s="78">
        <v>9</v>
      </c>
      <c r="E244" s="67" t="s">
        <v>617</v>
      </c>
      <c r="F244" s="68" t="s">
        <v>130</v>
      </c>
      <c r="G244" s="70">
        <v>1994.8</v>
      </c>
      <c r="H244" s="70">
        <v>1994.8</v>
      </c>
      <c r="I244" s="71">
        <v>1</v>
      </c>
    </row>
    <row r="245" spans="1:9" ht="47.25" x14ac:dyDescent="0.25">
      <c r="A245" s="77" t="s">
        <v>675</v>
      </c>
      <c r="B245" s="82">
        <v>907</v>
      </c>
      <c r="C245" s="78">
        <v>7</v>
      </c>
      <c r="D245" s="78">
        <v>9</v>
      </c>
      <c r="E245" s="67" t="s">
        <v>205</v>
      </c>
      <c r="F245" s="68" t="s">
        <v>122</v>
      </c>
      <c r="G245" s="70">
        <v>2000</v>
      </c>
      <c r="H245" s="70">
        <v>2000</v>
      </c>
      <c r="I245" s="71">
        <v>1</v>
      </c>
    </row>
    <row r="246" spans="1:9" ht="31.5" x14ac:dyDescent="0.25">
      <c r="A246" s="77" t="s">
        <v>129</v>
      </c>
      <c r="B246" s="82">
        <v>907</v>
      </c>
      <c r="C246" s="78">
        <v>7</v>
      </c>
      <c r="D246" s="78">
        <v>9</v>
      </c>
      <c r="E246" s="67" t="s">
        <v>205</v>
      </c>
      <c r="F246" s="68" t="s">
        <v>130</v>
      </c>
      <c r="G246" s="70">
        <v>2000</v>
      </c>
      <c r="H246" s="70">
        <v>2000</v>
      </c>
      <c r="I246" s="71">
        <v>1</v>
      </c>
    </row>
    <row r="247" spans="1:9" ht="47.25" x14ac:dyDescent="0.25">
      <c r="A247" s="77" t="s">
        <v>676</v>
      </c>
      <c r="B247" s="82">
        <v>907</v>
      </c>
      <c r="C247" s="78">
        <v>7</v>
      </c>
      <c r="D247" s="78">
        <v>9</v>
      </c>
      <c r="E247" s="67" t="s">
        <v>206</v>
      </c>
      <c r="F247" s="68" t="s">
        <v>122</v>
      </c>
      <c r="G247" s="70">
        <v>1814.2</v>
      </c>
      <c r="H247" s="70">
        <v>1814.2</v>
      </c>
      <c r="I247" s="71">
        <v>1</v>
      </c>
    </row>
    <row r="248" spans="1:9" ht="31.5" x14ac:dyDescent="0.25">
      <c r="A248" s="77" t="s">
        <v>129</v>
      </c>
      <c r="B248" s="82">
        <v>907</v>
      </c>
      <c r="C248" s="78">
        <v>7</v>
      </c>
      <c r="D248" s="78">
        <v>9</v>
      </c>
      <c r="E248" s="67" t="s">
        <v>206</v>
      </c>
      <c r="F248" s="68" t="s">
        <v>130</v>
      </c>
      <c r="G248" s="70">
        <v>1814.2</v>
      </c>
      <c r="H248" s="70">
        <v>1814.2</v>
      </c>
      <c r="I248" s="71">
        <v>1</v>
      </c>
    </row>
    <row r="249" spans="1:9" ht="47.25" x14ac:dyDescent="0.25">
      <c r="A249" s="77" t="s">
        <v>677</v>
      </c>
      <c r="B249" s="82">
        <v>907</v>
      </c>
      <c r="C249" s="78">
        <v>7</v>
      </c>
      <c r="D249" s="78">
        <v>9</v>
      </c>
      <c r="E249" s="67" t="s">
        <v>678</v>
      </c>
      <c r="F249" s="68" t="s">
        <v>122</v>
      </c>
      <c r="G249" s="70">
        <v>2000</v>
      </c>
      <c r="H249" s="70">
        <v>974.5</v>
      </c>
      <c r="I249" s="71">
        <v>0.48725000000000002</v>
      </c>
    </row>
    <row r="250" spans="1:9" ht="31.5" x14ac:dyDescent="0.25">
      <c r="A250" s="77" t="s">
        <v>129</v>
      </c>
      <c r="B250" s="82">
        <v>907</v>
      </c>
      <c r="C250" s="78">
        <v>7</v>
      </c>
      <c r="D250" s="78">
        <v>9</v>
      </c>
      <c r="E250" s="67" t="s">
        <v>678</v>
      </c>
      <c r="F250" s="68" t="s">
        <v>130</v>
      </c>
      <c r="G250" s="70">
        <v>2000</v>
      </c>
      <c r="H250" s="70">
        <v>974.5</v>
      </c>
      <c r="I250" s="71">
        <v>0.48725000000000002</v>
      </c>
    </row>
    <row r="251" spans="1:9" ht="47.25" x14ac:dyDescent="0.25">
      <c r="A251" s="77" t="s">
        <v>679</v>
      </c>
      <c r="B251" s="82">
        <v>907</v>
      </c>
      <c r="C251" s="78">
        <v>7</v>
      </c>
      <c r="D251" s="78">
        <v>9</v>
      </c>
      <c r="E251" s="67" t="s">
        <v>680</v>
      </c>
      <c r="F251" s="68" t="s">
        <v>122</v>
      </c>
      <c r="G251" s="70">
        <v>78</v>
      </c>
      <c r="H251" s="70">
        <v>54</v>
      </c>
      <c r="I251" s="71">
        <v>0.69230769230769229</v>
      </c>
    </row>
    <row r="252" spans="1:9" ht="18" customHeight="1" x14ac:dyDescent="0.25">
      <c r="A252" s="77" t="s">
        <v>681</v>
      </c>
      <c r="B252" s="82">
        <v>907</v>
      </c>
      <c r="C252" s="78">
        <v>7</v>
      </c>
      <c r="D252" s="78">
        <v>9</v>
      </c>
      <c r="E252" s="67" t="s">
        <v>682</v>
      </c>
      <c r="F252" s="68" t="s">
        <v>122</v>
      </c>
      <c r="G252" s="70">
        <v>78</v>
      </c>
      <c r="H252" s="70">
        <v>54</v>
      </c>
      <c r="I252" s="71">
        <v>0.69230769230769229</v>
      </c>
    </row>
    <row r="253" spans="1:9" ht="19.5" customHeight="1" x14ac:dyDescent="0.25">
      <c r="A253" s="77" t="s">
        <v>164</v>
      </c>
      <c r="B253" s="82">
        <v>907</v>
      </c>
      <c r="C253" s="78">
        <v>7</v>
      </c>
      <c r="D253" s="78">
        <v>9</v>
      </c>
      <c r="E253" s="67" t="s">
        <v>682</v>
      </c>
      <c r="F253" s="68" t="s">
        <v>165</v>
      </c>
      <c r="G253" s="70">
        <v>78</v>
      </c>
      <c r="H253" s="70">
        <v>54</v>
      </c>
      <c r="I253" s="71">
        <v>0.69230769230769229</v>
      </c>
    </row>
    <row r="254" spans="1:9" x14ac:dyDescent="0.25">
      <c r="A254" s="77" t="s">
        <v>667</v>
      </c>
      <c r="B254" s="82">
        <v>907</v>
      </c>
      <c r="C254" s="78">
        <v>7</v>
      </c>
      <c r="D254" s="78">
        <v>9</v>
      </c>
      <c r="E254" s="67" t="s">
        <v>683</v>
      </c>
      <c r="F254" s="68" t="s">
        <v>122</v>
      </c>
      <c r="G254" s="70">
        <v>6058.9</v>
      </c>
      <c r="H254" s="70">
        <v>4126.3</v>
      </c>
      <c r="I254" s="71">
        <v>0.68103121028569547</v>
      </c>
    </row>
    <row r="255" spans="1:9" ht="94.5" x14ac:dyDescent="0.25">
      <c r="A255" s="77" t="s">
        <v>684</v>
      </c>
      <c r="B255" s="82">
        <v>907</v>
      </c>
      <c r="C255" s="78">
        <v>7</v>
      </c>
      <c r="D255" s="78">
        <v>9</v>
      </c>
      <c r="E255" s="67" t="s">
        <v>685</v>
      </c>
      <c r="F255" s="68" t="s">
        <v>122</v>
      </c>
      <c r="G255" s="70">
        <v>6058.9</v>
      </c>
      <c r="H255" s="70">
        <v>4126.3</v>
      </c>
      <c r="I255" s="71">
        <v>0.68103121028569547</v>
      </c>
    </row>
    <row r="256" spans="1:9" ht="78.75" x14ac:dyDescent="0.25">
      <c r="A256" s="77" t="s">
        <v>142</v>
      </c>
      <c r="B256" s="82">
        <v>907</v>
      </c>
      <c r="C256" s="78">
        <v>7</v>
      </c>
      <c r="D256" s="78">
        <v>9</v>
      </c>
      <c r="E256" s="67" t="s">
        <v>685</v>
      </c>
      <c r="F256" s="68" t="s">
        <v>143</v>
      </c>
      <c r="G256" s="70">
        <v>6058.9</v>
      </c>
      <c r="H256" s="70">
        <v>4126.3</v>
      </c>
      <c r="I256" s="71">
        <v>0.68103121028569547</v>
      </c>
    </row>
    <row r="257" spans="1:9" ht="47.25" x14ac:dyDescent="0.25">
      <c r="A257" s="77" t="s">
        <v>381</v>
      </c>
      <c r="B257" s="82">
        <v>907</v>
      </c>
      <c r="C257" s="78">
        <v>7</v>
      </c>
      <c r="D257" s="78">
        <v>9</v>
      </c>
      <c r="E257" s="67" t="s">
        <v>382</v>
      </c>
      <c r="F257" s="68" t="s">
        <v>122</v>
      </c>
      <c r="G257" s="70">
        <v>37.299999999999997</v>
      </c>
      <c r="H257" s="70">
        <v>0</v>
      </c>
      <c r="I257" s="71">
        <v>0</v>
      </c>
    </row>
    <row r="258" spans="1:9" ht="47.25" x14ac:dyDescent="0.25">
      <c r="A258" s="77" t="s">
        <v>383</v>
      </c>
      <c r="B258" s="82">
        <v>907</v>
      </c>
      <c r="C258" s="78">
        <v>7</v>
      </c>
      <c r="D258" s="78">
        <v>9</v>
      </c>
      <c r="E258" s="67" t="s">
        <v>384</v>
      </c>
      <c r="F258" s="68" t="s">
        <v>122</v>
      </c>
      <c r="G258" s="70">
        <v>37.299999999999997</v>
      </c>
      <c r="H258" s="70">
        <v>0</v>
      </c>
      <c r="I258" s="71">
        <v>0</v>
      </c>
    </row>
    <row r="259" spans="1:9" ht="47.25" x14ac:dyDescent="0.25">
      <c r="A259" s="77" t="s">
        <v>385</v>
      </c>
      <c r="B259" s="82">
        <v>907</v>
      </c>
      <c r="C259" s="78">
        <v>7</v>
      </c>
      <c r="D259" s="78">
        <v>9</v>
      </c>
      <c r="E259" s="67" t="s">
        <v>386</v>
      </c>
      <c r="F259" s="68" t="s">
        <v>122</v>
      </c>
      <c r="G259" s="70">
        <v>37.299999999999997</v>
      </c>
      <c r="H259" s="70">
        <v>0</v>
      </c>
      <c r="I259" s="71">
        <v>0</v>
      </c>
    </row>
    <row r="260" spans="1:9" ht="48" customHeight="1" x14ac:dyDescent="0.25">
      <c r="A260" s="77" t="s">
        <v>387</v>
      </c>
      <c r="B260" s="82">
        <v>907</v>
      </c>
      <c r="C260" s="78">
        <v>7</v>
      </c>
      <c r="D260" s="78">
        <v>9</v>
      </c>
      <c r="E260" s="67" t="s">
        <v>388</v>
      </c>
      <c r="F260" s="68" t="s">
        <v>122</v>
      </c>
      <c r="G260" s="70">
        <v>37.299999999999997</v>
      </c>
      <c r="H260" s="70">
        <v>0</v>
      </c>
      <c r="I260" s="71">
        <v>0</v>
      </c>
    </row>
    <row r="261" spans="1:9" ht="31.5" x14ac:dyDescent="0.25">
      <c r="A261" s="77" t="s">
        <v>129</v>
      </c>
      <c r="B261" s="82">
        <v>907</v>
      </c>
      <c r="C261" s="78">
        <v>7</v>
      </c>
      <c r="D261" s="78">
        <v>9</v>
      </c>
      <c r="E261" s="67" t="s">
        <v>388</v>
      </c>
      <c r="F261" s="68" t="s">
        <v>130</v>
      </c>
      <c r="G261" s="70">
        <v>37.299999999999997</v>
      </c>
      <c r="H261" s="70">
        <v>0</v>
      </c>
      <c r="I261" s="71">
        <v>0</v>
      </c>
    </row>
    <row r="262" spans="1:9" x14ac:dyDescent="0.25">
      <c r="A262" s="77" t="s">
        <v>536</v>
      </c>
      <c r="B262" s="82">
        <v>907</v>
      </c>
      <c r="C262" s="78">
        <v>10</v>
      </c>
      <c r="D262" s="78">
        <v>0</v>
      </c>
      <c r="E262" s="67" t="s">
        <v>122</v>
      </c>
      <c r="F262" s="68" t="s">
        <v>122</v>
      </c>
      <c r="G262" s="70">
        <v>11778.7</v>
      </c>
      <c r="H262" s="70">
        <v>6373.5</v>
      </c>
      <c r="I262" s="71">
        <v>0.54110385696214347</v>
      </c>
    </row>
    <row r="263" spans="1:9" x14ac:dyDescent="0.25">
      <c r="A263" s="77" t="s">
        <v>167</v>
      </c>
      <c r="B263" s="82">
        <v>907</v>
      </c>
      <c r="C263" s="78">
        <v>10</v>
      </c>
      <c r="D263" s="78">
        <v>4</v>
      </c>
      <c r="E263" s="67" t="s">
        <v>122</v>
      </c>
      <c r="F263" s="68" t="s">
        <v>122</v>
      </c>
      <c r="G263" s="70">
        <v>11778.7</v>
      </c>
      <c r="H263" s="70">
        <v>6373.5</v>
      </c>
      <c r="I263" s="71">
        <v>0.54110385696214347</v>
      </c>
    </row>
    <row r="264" spans="1:9" ht="31.5" x14ac:dyDescent="0.25">
      <c r="A264" s="77" t="s">
        <v>120</v>
      </c>
      <c r="B264" s="82">
        <v>907</v>
      </c>
      <c r="C264" s="78">
        <v>10</v>
      </c>
      <c r="D264" s="78">
        <v>4</v>
      </c>
      <c r="E264" s="67" t="s">
        <v>121</v>
      </c>
      <c r="F264" s="68" t="s">
        <v>122</v>
      </c>
      <c r="G264" s="70">
        <v>11778.7</v>
      </c>
      <c r="H264" s="70">
        <v>6373.5</v>
      </c>
      <c r="I264" s="71">
        <v>0.54110385696214347</v>
      </c>
    </row>
    <row r="265" spans="1:9" ht="31.5" x14ac:dyDescent="0.25">
      <c r="A265" s="77" t="s">
        <v>123</v>
      </c>
      <c r="B265" s="82">
        <v>907</v>
      </c>
      <c r="C265" s="78">
        <v>10</v>
      </c>
      <c r="D265" s="78">
        <v>4</v>
      </c>
      <c r="E265" s="67" t="s">
        <v>124</v>
      </c>
      <c r="F265" s="68" t="s">
        <v>122</v>
      </c>
      <c r="G265" s="70">
        <v>11778.7</v>
      </c>
      <c r="H265" s="70">
        <v>6373.5</v>
      </c>
      <c r="I265" s="71">
        <v>0.54110385696214347</v>
      </c>
    </row>
    <row r="266" spans="1:9" ht="31.5" x14ac:dyDescent="0.25">
      <c r="A266" s="77" t="s">
        <v>146</v>
      </c>
      <c r="B266" s="82">
        <v>907</v>
      </c>
      <c r="C266" s="78">
        <v>10</v>
      </c>
      <c r="D266" s="78">
        <v>4</v>
      </c>
      <c r="E266" s="67" t="s">
        <v>147</v>
      </c>
      <c r="F266" s="68" t="s">
        <v>122</v>
      </c>
      <c r="G266" s="70">
        <v>11778.7</v>
      </c>
      <c r="H266" s="70">
        <v>6373.5</v>
      </c>
      <c r="I266" s="71">
        <v>0.54110385696214347</v>
      </c>
    </row>
    <row r="267" spans="1:9" ht="48" customHeight="1" x14ac:dyDescent="0.25">
      <c r="A267" s="77" t="s">
        <v>613</v>
      </c>
      <c r="B267" s="82">
        <v>907</v>
      </c>
      <c r="C267" s="78">
        <v>10</v>
      </c>
      <c r="D267" s="78">
        <v>4</v>
      </c>
      <c r="E267" s="67" t="s">
        <v>166</v>
      </c>
      <c r="F267" s="68" t="s">
        <v>122</v>
      </c>
      <c r="G267" s="70">
        <v>11778.7</v>
      </c>
      <c r="H267" s="70">
        <v>6373.5</v>
      </c>
      <c r="I267" s="71">
        <v>0.54110385696214347</v>
      </c>
    </row>
    <row r="268" spans="1:9" ht="31.5" x14ac:dyDescent="0.25">
      <c r="A268" s="77" t="s">
        <v>129</v>
      </c>
      <c r="B268" s="82">
        <v>907</v>
      </c>
      <c r="C268" s="78">
        <v>10</v>
      </c>
      <c r="D268" s="78">
        <v>4</v>
      </c>
      <c r="E268" s="67" t="s">
        <v>166</v>
      </c>
      <c r="F268" s="68" t="s">
        <v>130</v>
      </c>
      <c r="G268" s="70">
        <v>11778.7</v>
      </c>
      <c r="H268" s="70">
        <v>6373.5</v>
      </c>
      <c r="I268" s="71">
        <v>0.54110385696214347</v>
      </c>
    </row>
    <row r="269" spans="1:9" x14ac:dyDescent="0.25">
      <c r="A269" s="75" t="s">
        <v>543</v>
      </c>
      <c r="B269" s="81">
        <v>910</v>
      </c>
      <c r="C269" s="76">
        <v>0</v>
      </c>
      <c r="D269" s="76">
        <v>0</v>
      </c>
      <c r="E269" s="61" t="s">
        <v>122</v>
      </c>
      <c r="F269" s="62" t="s">
        <v>122</v>
      </c>
      <c r="G269" s="64">
        <v>288410.7</v>
      </c>
      <c r="H269" s="64">
        <v>206606.9</v>
      </c>
      <c r="I269" s="65">
        <v>0.71636350523749637</v>
      </c>
    </row>
    <row r="270" spans="1:9" x14ac:dyDescent="0.25">
      <c r="A270" s="77" t="s">
        <v>528</v>
      </c>
      <c r="B270" s="82">
        <v>910</v>
      </c>
      <c r="C270" s="78">
        <v>1</v>
      </c>
      <c r="D270" s="78">
        <v>0</v>
      </c>
      <c r="E270" s="67" t="s">
        <v>122</v>
      </c>
      <c r="F270" s="68" t="s">
        <v>122</v>
      </c>
      <c r="G270" s="70">
        <v>70074</v>
      </c>
      <c r="H270" s="70">
        <v>51896.3</v>
      </c>
      <c r="I270" s="71">
        <v>0.74059280189513943</v>
      </c>
    </row>
    <row r="271" spans="1:9" ht="47.25" x14ac:dyDescent="0.25">
      <c r="A271" s="77" t="s">
        <v>287</v>
      </c>
      <c r="B271" s="82">
        <v>910</v>
      </c>
      <c r="C271" s="78">
        <v>1</v>
      </c>
      <c r="D271" s="78">
        <v>6</v>
      </c>
      <c r="E271" s="67" t="s">
        <v>122</v>
      </c>
      <c r="F271" s="68" t="s">
        <v>122</v>
      </c>
      <c r="G271" s="70">
        <v>21102.2</v>
      </c>
      <c r="H271" s="70">
        <v>15457.4</v>
      </c>
      <c r="I271" s="71">
        <v>0.73250182445432221</v>
      </c>
    </row>
    <row r="272" spans="1:9" ht="47.25" x14ac:dyDescent="0.25">
      <c r="A272" s="77" t="s">
        <v>280</v>
      </c>
      <c r="B272" s="82">
        <v>910</v>
      </c>
      <c r="C272" s="78">
        <v>1</v>
      </c>
      <c r="D272" s="78">
        <v>6</v>
      </c>
      <c r="E272" s="67" t="s">
        <v>281</v>
      </c>
      <c r="F272" s="68" t="s">
        <v>122</v>
      </c>
      <c r="G272" s="70">
        <v>21102.2</v>
      </c>
      <c r="H272" s="70">
        <v>15457.4</v>
      </c>
      <c r="I272" s="71">
        <v>0.73250182445432221</v>
      </c>
    </row>
    <row r="273" spans="1:9" ht="63" customHeight="1" x14ac:dyDescent="0.25">
      <c r="A273" s="77" t="s">
        <v>282</v>
      </c>
      <c r="B273" s="82">
        <v>910</v>
      </c>
      <c r="C273" s="78">
        <v>1</v>
      </c>
      <c r="D273" s="78">
        <v>6</v>
      </c>
      <c r="E273" s="67" t="s">
        <v>283</v>
      </c>
      <c r="F273" s="68" t="s">
        <v>122</v>
      </c>
      <c r="G273" s="70">
        <v>21102.2</v>
      </c>
      <c r="H273" s="70">
        <v>15457.4</v>
      </c>
      <c r="I273" s="71">
        <v>0.73250182445432221</v>
      </c>
    </row>
    <row r="274" spans="1:9" ht="81.75" customHeight="1" x14ac:dyDescent="0.25">
      <c r="A274" s="77" t="s">
        <v>284</v>
      </c>
      <c r="B274" s="82">
        <v>910</v>
      </c>
      <c r="C274" s="78">
        <v>1</v>
      </c>
      <c r="D274" s="78">
        <v>6</v>
      </c>
      <c r="E274" s="67" t="s">
        <v>285</v>
      </c>
      <c r="F274" s="68" t="s">
        <v>122</v>
      </c>
      <c r="G274" s="70">
        <v>21102.2</v>
      </c>
      <c r="H274" s="70">
        <v>15457.4</v>
      </c>
      <c r="I274" s="71">
        <v>0.73250182445432221</v>
      </c>
    </row>
    <row r="275" spans="1:9" ht="31.5" x14ac:dyDescent="0.25">
      <c r="A275" s="77" t="s">
        <v>237</v>
      </c>
      <c r="B275" s="82">
        <v>910</v>
      </c>
      <c r="C275" s="78">
        <v>1</v>
      </c>
      <c r="D275" s="78">
        <v>6</v>
      </c>
      <c r="E275" s="67" t="s">
        <v>286</v>
      </c>
      <c r="F275" s="68" t="s">
        <v>122</v>
      </c>
      <c r="G275" s="70">
        <v>21024</v>
      </c>
      <c r="H275" s="70">
        <v>15457.4</v>
      </c>
      <c r="I275" s="71">
        <v>0.73522640791476401</v>
      </c>
    </row>
    <row r="276" spans="1:9" ht="78.75" x14ac:dyDescent="0.25">
      <c r="A276" s="77" t="s">
        <v>142</v>
      </c>
      <c r="B276" s="82">
        <v>910</v>
      </c>
      <c r="C276" s="78">
        <v>1</v>
      </c>
      <c r="D276" s="78">
        <v>6</v>
      </c>
      <c r="E276" s="67" t="s">
        <v>286</v>
      </c>
      <c r="F276" s="68" t="s">
        <v>143</v>
      </c>
      <c r="G276" s="70">
        <v>18382.5</v>
      </c>
      <c r="H276" s="70">
        <v>13707.2</v>
      </c>
      <c r="I276" s="71">
        <v>0.74566571467428266</v>
      </c>
    </row>
    <row r="277" spans="1:9" ht="31.5" x14ac:dyDescent="0.25">
      <c r="A277" s="77" t="s">
        <v>129</v>
      </c>
      <c r="B277" s="82">
        <v>910</v>
      </c>
      <c r="C277" s="78">
        <v>1</v>
      </c>
      <c r="D277" s="78">
        <v>6</v>
      </c>
      <c r="E277" s="67" t="s">
        <v>286</v>
      </c>
      <c r="F277" s="68" t="s">
        <v>130</v>
      </c>
      <c r="G277" s="70">
        <v>2641</v>
      </c>
      <c r="H277" s="70">
        <v>1750.2</v>
      </c>
      <c r="I277" s="71">
        <v>0.6627035213934116</v>
      </c>
    </row>
    <row r="278" spans="1:9" x14ac:dyDescent="0.25">
      <c r="A278" s="77" t="s">
        <v>139</v>
      </c>
      <c r="B278" s="82">
        <v>910</v>
      </c>
      <c r="C278" s="78">
        <v>1</v>
      </c>
      <c r="D278" s="78">
        <v>6</v>
      </c>
      <c r="E278" s="67" t="s">
        <v>286</v>
      </c>
      <c r="F278" s="68" t="s">
        <v>140</v>
      </c>
      <c r="G278" s="70">
        <v>0.5</v>
      </c>
      <c r="H278" s="70">
        <v>0</v>
      </c>
      <c r="I278" s="71">
        <v>0</v>
      </c>
    </row>
    <row r="279" spans="1:9" ht="94.5" x14ac:dyDescent="0.25">
      <c r="A279" s="77" t="s">
        <v>289</v>
      </c>
      <c r="B279" s="82">
        <v>910</v>
      </c>
      <c r="C279" s="78">
        <v>1</v>
      </c>
      <c r="D279" s="78">
        <v>6</v>
      </c>
      <c r="E279" s="67" t="s">
        <v>290</v>
      </c>
      <c r="F279" s="68" t="s">
        <v>122</v>
      </c>
      <c r="G279" s="70">
        <v>78.2</v>
      </c>
      <c r="H279" s="70">
        <v>0</v>
      </c>
      <c r="I279" s="71">
        <v>0</v>
      </c>
    </row>
    <row r="280" spans="1:9" ht="78.75" x14ac:dyDescent="0.25">
      <c r="A280" s="77" t="s">
        <v>142</v>
      </c>
      <c r="B280" s="82">
        <v>910</v>
      </c>
      <c r="C280" s="78">
        <v>1</v>
      </c>
      <c r="D280" s="78">
        <v>6</v>
      </c>
      <c r="E280" s="67" t="s">
        <v>290</v>
      </c>
      <c r="F280" s="68" t="s">
        <v>143</v>
      </c>
      <c r="G280" s="70">
        <v>78.2</v>
      </c>
      <c r="H280" s="70">
        <v>0</v>
      </c>
      <c r="I280" s="71">
        <v>0</v>
      </c>
    </row>
    <row r="281" spans="1:9" x14ac:dyDescent="0.25">
      <c r="A281" s="77" t="s">
        <v>250</v>
      </c>
      <c r="B281" s="82">
        <v>910</v>
      </c>
      <c r="C281" s="78">
        <v>1</v>
      </c>
      <c r="D281" s="78">
        <v>13</v>
      </c>
      <c r="E281" s="67" t="s">
        <v>122</v>
      </c>
      <c r="F281" s="68" t="s">
        <v>122</v>
      </c>
      <c r="G281" s="70">
        <v>48971.8</v>
      </c>
      <c r="H281" s="70">
        <v>36438.9</v>
      </c>
      <c r="I281" s="71">
        <v>0.74407924560665528</v>
      </c>
    </row>
    <row r="282" spans="1:9" ht="47.25" x14ac:dyDescent="0.25">
      <c r="A282" s="77" t="s">
        <v>280</v>
      </c>
      <c r="B282" s="82">
        <v>910</v>
      </c>
      <c r="C282" s="78">
        <v>1</v>
      </c>
      <c r="D282" s="78">
        <v>13</v>
      </c>
      <c r="E282" s="67" t="s">
        <v>281</v>
      </c>
      <c r="F282" s="68" t="s">
        <v>122</v>
      </c>
      <c r="G282" s="70">
        <v>48971.8</v>
      </c>
      <c r="H282" s="70">
        <v>36438.9</v>
      </c>
      <c r="I282" s="71">
        <v>0.74407924560665528</v>
      </c>
    </row>
    <row r="283" spans="1:9" ht="64.5" customHeight="1" x14ac:dyDescent="0.25">
      <c r="A283" s="77" t="s">
        <v>282</v>
      </c>
      <c r="B283" s="82">
        <v>910</v>
      </c>
      <c r="C283" s="78">
        <v>1</v>
      </c>
      <c r="D283" s="78">
        <v>13</v>
      </c>
      <c r="E283" s="67" t="s">
        <v>283</v>
      </c>
      <c r="F283" s="68" t="s">
        <v>122</v>
      </c>
      <c r="G283" s="70">
        <v>48971.8</v>
      </c>
      <c r="H283" s="70">
        <v>36438.9</v>
      </c>
      <c r="I283" s="71">
        <v>0.74407924560665528</v>
      </c>
    </row>
    <row r="284" spans="1:9" ht="81.75" customHeight="1" x14ac:dyDescent="0.25">
      <c r="A284" s="77" t="s">
        <v>284</v>
      </c>
      <c r="B284" s="82">
        <v>910</v>
      </c>
      <c r="C284" s="78">
        <v>1</v>
      </c>
      <c r="D284" s="78">
        <v>13</v>
      </c>
      <c r="E284" s="67" t="s">
        <v>285</v>
      </c>
      <c r="F284" s="68" t="s">
        <v>122</v>
      </c>
      <c r="G284" s="70">
        <v>48971.8</v>
      </c>
      <c r="H284" s="70">
        <v>36438.9</v>
      </c>
      <c r="I284" s="71">
        <v>0.74407924560665528</v>
      </c>
    </row>
    <row r="285" spans="1:9" ht="31.5" x14ac:dyDescent="0.25">
      <c r="A285" s="77" t="s">
        <v>137</v>
      </c>
      <c r="B285" s="82">
        <v>910</v>
      </c>
      <c r="C285" s="78">
        <v>1</v>
      </c>
      <c r="D285" s="78">
        <v>13</v>
      </c>
      <c r="E285" s="67" t="s">
        <v>288</v>
      </c>
      <c r="F285" s="68" t="s">
        <v>122</v>
      </c>
      <c r="G285" s="70">
        <v>48971.8</v>
      </c>
      <c r="H285" s="70">
        <v>36438.9</v>
      </c>
      <c r="I285" s="71">
        <v>0.74407924560665528</v>
      </c>
    </row>
    <row r="286" spans="1:9" ht="78.75" x14ac:dyDescent="0.25">
      <c r="A286" s="77" t="s">
        <v>142</v>
      </c>
      <c r="B286" s="82">
        <v>910</v>
      </c>
      <c r="C286" s="78">
        <v>1</v>
      </c>
      <c r="D286" s="78">
        <v>13</v>
      </c>
      <c r="E286" s="67" t="s">
        <v>288</v>
      </c>
      <c r="F286" s="68" t="s">
        <v>143</v>
      </c>
      <c r="G286" s="70">
        <v>46617.9</v>
      </c>
      <c r="H286" s="70">
        <v>35051.5</v>
      </c>
      <c r="I286" s="71">
        <v>0.75188929574262242</v>
      </c>
    </row>
    <row r="287" spans="1:9" ht="31.5" x14ac:dyDescent="0.25">
      <c r="A287" s="77" t="s">
        <v>129</v>
      </c>
      <c r="B287" s="82">
        <v>910</v>
      </c>
      <c r="C287" s="78">
        <v>1</v>
      </c>
      <c r="D287" s="78">
        <v>13</v>
      </c>
      <c r="E287" s="67" t="s">
        <v>288</v>
      </c>
      <c r="F287" s="68" t="s">
        <v>130</v>
      </c>
      <c r="G287" s="70">
        <v>2353</v>
      </c>
      <c r="H287" s="70">
        <v>1386.4</v>
      </c>
      <c r="I287" s="71">
        <v>0.58920526986825328</v>
      </c>
    </row>
    <row r="288" spans="1:9" x14ac:dyDescent="0.25">
      <c r="A288" s="77" t="s">
        <v>139</v>
      </c>
      <c r="B288" s="82">
        <v>910</v>
      </c>
      <c r="C288" s="78">
        <v>1</v>
      </c>
      <c r="D288" s="78">
        <v>13</v>
      </c>
      <c r="E288" s="67" t="s">
        <v>288</v>
      </c>
      <c r="F288" s="68" t="s">
        <v>140</v>
      </c>
      <c r="G288" s="70">
        <v>0.9</v>
      </c>
      <c r="H288" s="70">
        <v>1</v>
      </c>
      <c r="I288" s="71">
        <v>1.1111111111111112</v>
      </c>
    </row>
    <row r="289" spans="1:9" ht="31.5" x14ac:dyDescent="0.25">
      <c r="A289" s="77" t="s">
        <v>656</v>
      </c>
      <c r="B289" s="82">
        <v>910</v>
      </c>
      <c r="C289" s="78">
        <v>13</v>
      </c>
      <c r="D289" s="78">
        <v>0</v>
      </c>
      <c r="E289" s="67" t="s">
        <v>122</v>
      </c>
      <c r="F289" s="68" t="s">
        <v>122</v>
      </c>
      <c r="G289" s="70">
        <v>118.8</v>
      </c>
      <c r="H289" s="70">
        <v>0</v>
      </c>
      <c r="I289" s="71">
        <v>0</v>
      </c>
    </row>
    <row r="290" spans="1:9" ht="31.5" x14ac:dyDescent="0.25">
      <c r="A290" s="77" t="s">
        <v>640</v>
      </c>
      <c r="B290" s="82">
        <v>910</v>
      </c>
      <c r="C290" s="78">
        <v>13</v>
      </c>
      <c r="D290" s="78">
        <v>1</v>
      </c>
      <c r="E290" s="67" t="s">
        <v>122</v>
      </c>
      <c r="F290" s="68" t="s">
        <v>122</v>
      </c>
      <c r="G290" s="70">
        <v>118.8</v>
      </c>
      <c r="H290" s="70">
        <v>0</v>
      </c>
      <c r="I290" s="71">
        <v>0</v>
      </c>
    </row>
    <row r="291" spans="1:9" ht="47.25" x14ac:dyDescent="0.25">
      <c r="A291" s="77" t="s">
        <v>280</v>
      </c>
      <c r="B291" s="82">
        <v>910</v>
      </c>
      <c r="C291" s="78">
        <v>13</v>
      </c>
      <c r="D291" s="78">
        <v>1</v>
      </c>
      <c r="E291" s="67" t="s">
        <v>281</v>
      </c>
      <c r="F291" s="68" t="s">
        <v>122</v>
      </c>
      <c r="G291" s="70">
        <v>118.8</v>
      </c>
      <c r="H291" s="70">
        <v>0</v>
      </c>
      <c r="I291" s="71">
        <v>0</v>
      </c>
    </row>
    <row r="292" spans="1:9" ht="63.75" customHeight="1" x14ac:dyDescent="0.25">
      <c r="A292" s="77" t="s">
        <v>282</v>
      </c>
      <c r="B292" s="82">
        <v>910</v>
      </c>
      <c r="C292" s="78">
        <v>13</v>
      </c>
      <c r="D292" s="78">
        <v>1</v>
      </c>
      <c r="E292" s="67" t="s">
        <v>283</v>
      </c>
      <c r="F292" s="68" t="s">
        <v>122</v>
      </c>
      <c r="G292" s="70">
        <v>118.8</v>
      </c>
      <c r="H292" s="70">
        <v>0</v>
      </c>
      <c r="I292" s="71">
        <v>0</v>
      </c>
    </row>
    <row r="293" spans="1:9" ht="31.5" x14ac:dyDescent="0.25">
      <c r="A293" s="77" t="s">
        <v>634</v>
      </c>
      <c r="B293" s="82">
        <v>910</v>
      </c>
      <c r="C293" s="78">
        <v>13</v>
      </c>
      <c r="D293" s="78">
        <v>1</v>
      </c>
      <c r="E293" s="67" t="s">
        <v>635</v>
      </c>
      <c r="F293" s="68" t="s">
        <v>122</v>
      </c>
      <c r="G293" s="70">
        <v>118.8</v>
      </c>
      <c r="H293" s="70">
        <v>0</v>
      </c>
      <c r="I293" s="71">
        <v>0</v>
      </c>
    </row>
    <row r="294" spans="1:9" x14ac:dyDescent="0.25">
      <c r="A294" s="77" t="s">
        <v>636</v>
      </c>
      <c r="B294" s="82">
        <v>910</v>
      </c>
      <c r="C294" s="78">
        <v>13</v>
      </c>
      <c r="D294" s="78">
        <v>1</v>
      </c>
      <c r="E294" s="67" t="s">
        <v>637</v>
      </c>
      <c r="F294" s="68" t="s">
        <v>122</v>
      </c>
      <c r="G294" s="70">
        <v>118.8</v>
      </c>
      <c r="H294" s="70">
        <v>0</v>
      </c>
      <c r="I294" s="71">
        <v>0</v>
      </c>
    </row>
    <row r="295" spans="1:9" ht="31.5" x14ac:dyDescent="0.25">
      <c r="A295" s="77" t="s">
        <v>638</v>
      </c>
      <c r="B295" s="82">
        <v>910</v>
      </c>
      <c r="C295" s="78">
        <v>13</v>
      </c>
      <c r="D295" s="78">
        <v>1</v>
      </c>
      <c r="E295" s="67" t="s">
        <v>637</v>
      </c>
      <c r="F295" s="68" t="s">
        <v>639</v>
      </c>
      <c r="G295" s="70">
        <v>118.8</v>
      </c>
      <c r="H295" s="70">
        <v>0</v>
      </c>
      <c r="I295" s="71">
        <v>0</v>
      </c>
    </row>
    <row r="296" spans="1:9" ht="47.25" x14ac:dyDescent="0.25">
      <c r="A296" s="77" t="s">
        <v>539</v>
      </c>
      <c r="B296" s="82">
        <v>910</v>
      </c>
      <c r="C296" s="78">
        <v>14</v>
      </c>
      <c r="D296" s="78">
        <v>0</v>
      </c>
      <c r="E296" s="67" t="s">
        <v>122</v>
      </c>
      <c r="F296" s="68" t="s">
        <v>122</v>
      </c>
      <c r="G296" s="70">
        <v>218217.9</v>
      </c>
      <c r="H296" s="70">
        <v>154710.6</v>
      </c>
      <c r="I296" s="71">
        <v>0.70897300358953141</v>
      </c>
    </row>
    <row r="297" spans="1:9" ht="47.25" x14ac:dyDescent="0.25">
      <c r="A297" s="77" t="s">
        <v>299</v>
      </c>
      <c r="B297" s="82">
        <v>910</v>
      </c>
      <c r="C297" s="78">
        <v>14</v>
      </c>
      <c r="D297" s="78">
        <v>1</v>
      </c>
      <c r="E297" s="67" t="s">
        <v>122</v>
      </c>
      <c r="F297" s="68" t="s">
        <v>122</v>
      </c>
      <c r="G297" s="70">
        <v>201217.9</v>
      </c>
      <c r="H297" s="70">
        <v>141793.29999999999</v>
      </c>
      <c r="I297" s="71">
        <v>0.70467537927788726</v>
      </c>
    </row>
    <row r="298" spans="1:9" ht="47.25" x14ac:dyDescent="0.25">
      <c r="A298" s="77" t="s">
        <v>280</v>
      </c>
      <c r="B298" s="82">
        <v>910</v>
      </c>
      <c r="C298" s="78">
        <v>14</v>
      </c>
      <c r="D298" s="78">
        <v>1</v>
      </c>
      <c r="E298" s="67" t="s">
        <v>281</v>
      </c>
      <c r="F298" s="68" t="s">
        <v>122</v>
      </c>
      <c r="G298" s="70">
        <v>201217.9</v>
      </c>
      <c r="H298" s="70">
        <v>141793.29999999999</v>
      </c>
      <c r="I298" s="71">
        <v>0.70467537927788726</v>
      </c>
    </row>
    <row r="299" spans="1:9" ht="63" x14ac:dyDescent="0.25">
      <c r="A299" s="77" t="s">
        <v>291</v>
      </c>
      <c r="B299" s="82">
        <v>910</v>
      </c>
      <c r="C299" s="78">
        <v>14</v>
      </c>
      <c r="D299" s="78">
        <v>1</v>
      </c>
      <c r="E299" s="67" t="s">
        <v>292</v>
      </c>
      <c r="F299" s="68" t="s">
        <v>122</v>
      </c>
      <c r="G299" s="70">
        <v>201217.9</v>
      </c>
      <c r="H299" s="70">
        <v>141793.29999999999</v>
      </c>
      <c r="I299" s="71">
        <v>0.70467537927788726</v>
      </c>
    </row>
    <row r="300" spans="1:9" ht="47.25" x14ac:dyDescent="0.25">
      <c r="A300" s="77" t="s">
        <v>293</v>
      </c>
      <c r="B300" s="82">
        <v>910</v>
      </c>
      <c r="C300" s="78">
        <v>14</v>
      </c>
      <c r="D300" s="78">
        <v>1</v>
      </c>
      <c r="E300" s="67" t="s">
        <v>294</v>
      </c>
      <c r="F300" s="68" t="s">
        <v>122</v>
      </c>
      <c r="G300" s="70">
        <v>201217.9</v>
      </c>
      <c r="H300" s="70">
        <v>141793.29999999999</v>
      </c>
      <c r="I300" s="71">
        <v>0.70467537927788726</v>
      </c>
    </row>
    <row r="301" spans="1:9" ht="31.5" x14ac:dyDescent="0.25">
      <c r="A301" s="77" t="s">
        <v>295</v>
      </c>
      <c r="B301" s="82">
        <v>910</v>
      </c>
      <c r="C301" s="78">
        <v>14</v>
      </c>
      <c r="D301" s="78">
        <v>1</v>
      </c>
      <c r="E301" s="67" t="s">
        <v>296</v>
      </c>
      <c r="F301" s="68" t="s">
        <v>122</v>
      </c>
      <c r="G301" s="70">
        <v>20373.900000000001</v>
      </c>
      <c r="H301" s="70">
        <v>16157.3</v>
      </c>
      <c r="I301" s="71">
        <v>0.79303913340106691</v>
      </c>
    </row>
    <row r="302" spans="1:9" x14ac:dyDescent="0.25">
      <c r="A302" s="77" t="s">
        <v>297</v>
      </c>
      <c r="B302" s="82">
        <v>910</v>
      </c>
      <c r="C302" s="78">
        <v>14</v>
      </c>
      <c r="D302" s="78">
        <v>1</v>
      </c>
      <c r="E302" s="67" t="s">
        <v>296</v>
      </c>
      <c r="F302" s="68" t="s">
        <v>298</v>
      </c>
      <c r="G302" s="70">
        <v>20373.900000000001</v>
      </c>
      <c r="H302" s="70">
        <v>16157.3</v>
      </c>
      <c r="I302" s="71">
        <v>0.79303913340106691</v>
      </c>
    </row>
    <row r="303" spans="1:9" ht="94.5" x14ac:dyDescent="0.25">
      <c r="A303" s="77" t="s">
        <v>289</v>
      </c>
      <c r="B303" s="82">
        <v>910</v>
      </c>
      <c r="C303" s="78">
        <v>14</v>
      </c>
      <c r="D303" s="78">
        <v>1</v>
      </c>
      <c r="E303" s="67" t="s">
        <v>303</v>
      </c>
      <c r="F303" s="68" t="s">
        <v>122</v>
      </c>
      <c r="G303" s="70">
        <v>180844</v>
      </c>
      <c r="H303" s="70">
        <v>125636</v>
      </c>
      <c r="I303" s="71">
        <v>0.69472031142863466</v>
      </c>
    </row>
    <row r="304" spans="1:9" x14ac:dyDescent="0.25">
      <c r="A304" s="77" t="s">
        <v>297</v>
      </c>
      <c r="B304" s="82">
        <v>910</v>
      </c>
      <c r="C304" s="78">
        <v>14</v>
      </c>
      <c r="D304" s="78">
        <v>1</v>
      </c>
      <c r="E304" s="67" t="s">
        <v>303</v>
      </c>
      <c r="F304" s="68" t="s">
        <v>298</v>
      </c>
      <c r="G304" s="70">
        <v>180844</v>
      </c>
      <c r="H304" s="70">
        <v>125636</v>
      </c>
      <c r="I304" s="71">
        <v>0.69472031142863466</v>
      </c>
    </row>
    <row r="305" spans="1:9" x14ac:dyDescent="0.25">
      <c r="A305" s="77" t="s">
        <v>302</v>
      </c>
      <c r="B305" s="82">
        <v>910</v>
      </c>
      <c r="C305" s="78">
        <v>14</v>
      </c>
      <c r="D305" s="78">
        <v>3</v>
      </c>
      <c r="E305" s="67" t="s">
        <v>122</v>
      </c>
      <c r="F305" s="68" t="s">
        <v>122</v>
      </c>
      <c r="G305" s="70">
        <v>17000</v>
      </c>
      <c r="H305" s="70">
        <v>12917.3</v>
      </c>
      <c r="I305" s="71">
        <v>0.75984117647058824</v>
      </c>
    </row>
    <row r="306" spans="1:9" ht="47.25" x14ac:dyDescent="0.25">
      <c r="A306" s="77" t="s">
        <v>280</v>
      </c>
      <c r="B306" s="82">
        <v>910</v>
      </c>
      <c r="C306" s="78">
        <v>14</v>
      </c>
      <c r="D306" s="78">
        <v>3</v>
      </c>
      <c r="E306" s="67" t="s">
        <v>281</v>
      </c>
      <c r="F306" s="68" t="s">
        <v>122</v>
      </c>
      <c r="G306" s="70">
        <v>17000</v>
      </c>
      <c r="H306" s="70">
        <v>12917.3</v>
      </c>
      <c r="I306" s="71">
        <v>0.75984117647058824</v>
      </c>
    </row>
    <row r="307" spans="1:9" ht="63" x14ac:dyDescent="0.25">
      <c r="A307" s="77" t="s">
        <v>291</v>
      </c>
      <c r="B307" s="82">
        <v>910</v>
      </c>
      <c r="C307" s="78">
        <v>14</v>
      </c>
      <c r="D307" s="78">
        <v>3</v>
      </c>
      <c r="E307" s="67" t="s">
        <v>292</v>
      </c>
      <c r="F307" s="68" t="s">
        <v>122</v>
      </c>
      <c r="G307" s="70">
        <v>17000</v>
      </c>
      <c r="H307" s="70">
        <v>12917.3</v>
      </c>
      <c r="I307" s="71">
        <v>0.75984117647058824</v>
      </c>
    </row>
    <row r="308" spans="1:9" ht="47.25" x14ac:dyDescent="0.25">
      <c r="A308" s="77" t="s">
        <v>293</v>
      </c>
      <c r="B308" s="82">
        <v>910</v>
      </c>
      <c r="C308" s="78">
        <v>14</v>
      </c>
      <c r="D308" s="78">
        <v>3</v>
      </c>
      <c r="E308" s="67" t="s">
        <v>294</v>
      </c>
      <c r="F308" s="68" t="s">
        <v>122</v>
      </c>
      <c r="G308" s="70">
        <v>17000</v>
      </c>
      <c r="H308" s="70">
        <v>12917.3</v>
      </c>
      <c r="I308" s="71">
        <v>0.75984117647058824</v>
      </c>
    </row>
    <row r="309" spans="1:9" ht="46.5" customHeight="1" x14ac:dyDescent="0.25">
      <c r="A309" s="77" t="s">
        <v>300</v>
      </c>
      <c r="B309" s="82">
        <v>910</v>
      </c>
      <c r="C309" s="78">
        <v>14</v>
      </c>
      <c r="D309" s="78">
        <v>3</v>
      </c>
      <c r="E309" s="67" t="s">
        <v>301</v>
      </c>
      <c r="F309" s="68" t="s">
        <v>122</v>
      </c>
      <c r="G309" s="70">
        <v>17000</v>
      </c>
      <c r="H309" s="70">
        <v>12917.3</v>
      </c>
      <c r="I309" s="71">
        <v>0.75984117647058824</v>
      </c>
    </row>
    <row r="310" spans="1:9" x14ac:dyDescent="0.25">
      <c r="A310" s="77" t="s">
        <v>297</v>
      </c>
      <c r="B310" s="82">
        <v>910</v>
      </c>
      <c r="C310" s="78">
        <v>14</v>
      </c>
      <c r="D310" s="78">
        <v>3</v>
      </c>
      <c r="E310" s="67" t="s">
        <v>301</v>
      </c>
      <c r="F310" s="68" t="s">
        <v>298</v>
      </c>
      <c r="G310" s="70">
        <v>17000</v>
      </c>
      <c r="H310" s="70">
        <v>12917.3</v>
      </c>
      <c r="I310" s="71">
        <v>0.75984117647058824</v>
      </c>
    </row>
    <row r="311" spans="1:9" ht="31.5" x14ac:dyDescent="0.25">
      <c r="A311" s="75" t="s">
        <v>544</v>
      </c>
      <c r="B311" s="81">
        <v>913</v>
      </c>
      <c r="C311" s="76">
        <v>0</v>
      </c>
      <c r="D311" s="76">
        <v>0</v>
      </c>
      <c r="E311" s="61" t="s">
        <v>122</v>
      </c>
      <c r="F311" s="62" t="s">
        <v>122</v>
      </c>
      <c r="G311" s="64">
        <v>78464.3</v>
      </c>
      <c r="H311" s="64">
        <v>54840.1</v>
      </c>
      <c r="I311" s="65">
        <v>0.69891785181286259</v>
      </c>
    </row>
    <row r="312" spans="1:9" x14ac:dyDescent="0.25">
      <c r="A312" s="77" t="s">
        <v>528</v>
      </c>
      <c r="B312" s="82">
        <v>913</v>
      </c>
      <c r="C312" s="78">
        <v>1</v>
      </c>
      <c r="D312" s="78">
        <v>0</v>
      </c>
      <c r="E312" s="67" t="s">
        <v>122</v>
      </c>
      <c r="F312" s="68" t="s">
        <v>122</v>
      </c>
      <c r="G312" s="70">
        <v>70906.399999999994</v>
      </c>
      <c r="H312" s="70">
        <v>49742.5</v>
      </c>
      <c r="I312" s="71">
        <v>0.701523416786073</v>
      </c>
    </row>
    <row r="313" spans="1:9" x14ac:dyDescent="0.25">
      <c r="A313" s="77" t="s">
        <v>250</v>
      </c>
      <c r="B313" s="82">
        <v>913</v>
      </c>
      <c r="C313" s="78">
        <v>1</v>
      </c>
      <c r="D313" s="78">
        <v>13</v>
      </c>
      <c r="E313" s="67" t="s">
        <v>122</v>
      </c>
      <c r="F313" s="68" t="s">
        <v>122</v>
      </c>
      <c r="G313" s="70">
        <v>70906.399999999994</v>
      </c>
      <c r="H313" s="70">
        <v>49742.5</v>
      </c>
      <c r="I313" s="71">
        <v>0.701523416786073</v>
      </c>
    </row>
    <row r="314" spans="1:9" ht="47.25" x14ac:dyDescent="0.25">
      <c r="A314" s="77" t="s">
        <v>304</v>
      </c>
      <c r="B314" s="82">
        <v>913</v>
      </c>
      <c r="C314" s="78">
        <v>1</v>
      </c>
      <c r="D314" s="78">
        <v>13</v>
      </c>
      <c r="E314" s="67" t="s">
        <v>305</v>
      </c>
      <c r="F314" s="68" t="s">
        <v>122</v>
      </c>
      <c r="G314" s="70">
        <v>70906.399999999994</v>
      </c>
      <c r="H314" s="70">
        <v>49742.5</v>
      </c>
      <c r="I314" s="71">
        <v>0.701523416786073</v>
      </c>
    </row>
    <row r="315" spans="1:9" ht="63" x14ac:dyDescent="0.25">
      <c r="A315" s="77" t="s">
        <v>306</v>
      </c>
      <c r="B315" s="82">
        <v>913</v>
      </c>
      <c r="C315" s="78">
        <v>1</v>
      </c>
      <c r="D315" s="78">
        <v>13</v>
      </c>
      <c r="E315" s="67" t="s">
        <v>307</v>
      </c>
      <c r="F315" s="68" t="s">
        <v>122</v>
      </c>
      <c r="G315" s="70">
        <v>1085.4000000000001</v>
      </c>
      <c r="H315" s="70">
        <v>498.1</v>
      </c>
      <c r="I315" s="71">
        <v>0.458909157914133</v>
      </c>
    </row>
    <row r="316" spans="1:9" ht="47.25" x14ac:dyDescent="0.25">
      <c r="A316" s="77" t="s">
        <v>308</v>
      </c>
      <c r="B316" s="82">
        <v>913</v>
      </c>
      <c r="C316" s="78">
        <v>1</v>
      </c>
      <c r="D316" s="78">
        <v>13</v>
      </c>
      <c r="E316" s="67" t="s">
        <v>309</v>
      </c>
      <c r="F316" s="68" t="s">
        <v>122</v>
      </c>
      <c r="G316" s="70">
        <v>1085.4000000000001</v>
      </c>
      <c r="H316" s="70">
        <v>498.1</v>
      </c>
      <c r="I316" s="71">
        <v>0.458909157914133</v>
      </c>
    </row>
    <row r="317" spans="1:9" ht="31.5" x14ac:dyDescent="0.25">
      <c r="A317" s="77" t="s">
        <v>310</v>
      </c>
      <c r="B317" s="82">
        <v>913</v>
      </c>
      <c r="C317" s="78">
        <v>1</v>
      </c>
      <c r="D317" s="78">
        <v>13</v>
      </c>
      <c r="E317" s="67" t="s">
        <v>311</v>
      </c>
      <c r="F317" s="68" t="s">
        <v>122</v>
      </c>
      <c r="G317" s="70">
        <v>565.20000000000005</v>
      </c>
      <c r="H317" s="70">
        <v>215.6</v>
      </c>
      <c r="I317" s="71">
        <v>0.38145789101203109</v>
      </c>
    </row>
    <row r="318" spans="1:9" ht="31.5" x14ac:dyDescent="0.25">
      <c r="A318" s="77" t="s">
        <v>129</v>
      </c>
      <c r="B318" s="82">
        <v>913</v>
      </c>
      <c r="C318" s="78">
        <v>1</v>
      </c>
      <c r="D318" s="78">
        <v>13</v>
      </c>
      <c r="E318" s="67" t="s">
        <v>311</v>
      </c>
      <c r="F318" s="68" t="s">
        <v>130</v>
      </c>
      <c r="G318" s="70">
        <v>565.20000000000005</v>
      </c>
      <c r="H318" s="70">
        <v>215.6</v>
      </c>
      <c r="I318" s="71">
        <v>0.38145789101203109</v>
      </c>
    </row>
    <row r="319" spans="1:9" x14ac:dyDescent="0.25">
      <c r="A319" s="77" t="s">
        <v>313</v>
      </c>
      <c r="B319" s="82">
        <v>913</v>
      </c>
      <c r="C319" s="78">
        <v>1</v>
      </c>
      <c r="D319" s="78">
        <v>13</v>
      </c>
      <c r="E319" s="67" t="s">
        <v>314</v>
      </c>
      <c r="F319" s="68" t="s">
        <v>122</v>
      </c>
      <c r="G319" s="70">
        <v>520.20000000000005</v>
      </c>
      <c r="H319" s="70">
        <v>282.5</v>
      </c>
      <c r="I319" s="71">
        <v>0.54306036139946168</v>
      </c>
    </row>
    <row r="320" spans="1:9" ht="31.5" x14ac:dyDescent="0.25">
      <c r="A320" s="77" t="s">
        <v>129</v>
      </c>
      <c r="B320" s="82">
        <v>913</v>
      </c>
      <c r="C320" s="78">
        <v>1</v>
      </c>
      <c r="D320" s="78">
        <v>13</v>
      </c>
      <c r="E320" s="67" t="s">
        <v>314</v>
      </c>
      <c r="F320" s="68" t="s">
        <v>130</v>
      </c>
      <c r="G320" s="70">
        <v>400.2</v>
      </c>
      <c r="H320" s="70">
        <v>225.1</v>
      </c>
      <c r="I320" s="71">
        <v>0.56246876561719139</v>
      </c>
    </row>
    <row r="321" spans="1:9" x14ac:dyDescent="0.25">
      <c r="A321" s="77" t="s">
        <v>139</v>
      </c>
      <c r="B321" s="82">
        <v>913</v>
      </c>
      <c r="C321" s="78">
        <v>1</v>
      </c>
      <c r="D321" s="78">
        <v>13</v>
      </c>
      <c r="E321" s="67" t="s">
        <v>314</v>
      </c>
      <c r="F321" s="68" t="s">
        <v>140</v>
      </c>
      <c r="G321" s="70">
        <v>120</v>
      </c>
      <c r="H321" s="70">
        <v>57.4</v>
      </c>
      <c r="I321" s="71">
        <v>0.47833333333333333</v>
      </c>
    </row>
    <row r="322" spans="1:9" ht="78.75" x14ac:dyDescent="0.25">
      <c r="A322" s="77" t="s">
        <v>720</v>
      </c>
      <c r="B322" s="82">
        <v>913</v>
      </c>
      <c r="C322" s="78">
        <v>1</v>
      </c>
      <c r="D322" s="78">
        <v>13</v>
      </c>
      <c r="E322" s="67" t="s">
        <v>318</v>
      </c>
      <c r="F322" s="68" t="s">
        <v>122</v>
      </c>
      <c r="G322" s="70">
        <v>60994</v>
      </c>
      <c r="H322" s="70">
        <v>43212.6</v>
      </c>
      <c r="I322" s="71">
        <v>0.70847296455389053</v>
      </c>
    </row>
    <row r="323" spans="1:9" ht="63" x14ac:dyDescent="0.25">
      <c r="A323" s="77" t="s">
        <v>319</v>
      </c>
      <c r="B323" s="82">
        <v>913</v>
      </c>
      <c r="C323" s="78">
        <v>1</v>
      </c>
      <c r="D323" s="78">
        <v>13</v>
      </c>
      <c r="E323" s="67" t="s">
        <v>320</v>
      </c>
      <c r="F323" s="68" t="s">
        <v>122</v>
      </c>
      <c r="G323" s="70">
        <v>60994</v>
      </c>
      <c r="H323" s="70">
        <v>43212.6</v>
      </c>
      <c r="I323" s="71">
        <v>0.70847296455389053</v>
      </c>
    </row>
    <row r="324" spans="1:9" ht="31.5" x14ac:dyDescent="0.25">
      <c r="A324" s="77" t="s">
        <v>321</v>
      </c>
      <c r="B324" s="82">
        <v>913</v>
      </c>
      <c r="C324" s="78">
        <v>1</v>
      </c>
      <c r="D324" s="78">
        <v>13</v>
      </c>
      <c r="E324" s="67" t="s">
        <v>322</v>
      </c>
      <c r="F324" s="68" t="s">
        <v>122</v>
      </c>
      <c r="G324" s="70">
        <v>60994</v>
      </c>
      <c r="H324" s="70">
        <v>43212.6</v>
      </c>
      <c r="I324" s="71">
        <v>0.70847296455389053</v>
      </c>
    </row>
    <row r="325" spans="1:9" ht="31.5" x14ac:dyDescent="0.25">
      <c r="A325" s="77" t="s">
        <v>323</v>
      </c>
      <c r="B325" s="82">
        <v>913</v>
      </c>
      <c r="C325" s="78">
        <v>1</v>
      </c>
      <c r="D325" s="78">
        <v>13</v>
      </c>
      <c r="E325" s="67" t="s">
        <v>322</v>
      </c>
      <c r="F325" s="68" t="s">
        <v>324</v>
      </c>
      <c r="G325" s="70">
        <v>60994</v>
      </c>
      <c r="H325" s="70">
        <v>43212.6</v>
      </c>
      <c r="I325" s="71">
        <v>0.70847296455389053</v>
      </c>
    </row>
    <row r="326" spans="1:9" ht="63" x14ac:dyDescent="0.25">
      <c r="A326" s="77" t="s">
        <v>326</v>
      </c>
      <c r="B326" s="82">
        <v>913</v>
      </c>
      <c r="C326" s="78">
        <v>1</v>
      </c>
      <c r="D326" s="78">
        <v>13</v>
      </c>
      <c r="E326" s="67" t="s">
        <v>327</v>
      </c>
      <c r="F326" s="68" t="s">
        <v>122</v>
      </c>
      <c r="G326" s="70">
        <v>8827</v>
      </c>
      <c r="H326" s="70">
        <v>6031.8</v>
      </c>
      <c r="I326" s="71">
        <v>0.68333522147955139</v>
      </c>
    </row>
    <row r="327" spans="1:9" ht="31.5" x14ac:dyDescent="0.25">
      <c r="A327" s="77" t="s">
        <v>328</v>
      </c>
      <c r="B327" s="82">
        <v>913</v>
      </c>
      <c r="C327" s="78">
        <v>1</v>
      </c>
      <c r="D327" s="78">
        <v>13</v>
      </c>
      <c r="E327" s="67" t="s">
        <v>329</v>
      </c>
      <c r="F327" s="68" t="s">
        <v>122</v>
      </c>
      <c r="G327" s="70">
        <v>8827</v>
      </c>
      <c r="H327" s="70">
        <v>6031.8</v>
      </c>
      <c r="I327" s="71">
        <v>0.68333522147955139</v>
      </c>
    </row>
    <row r="328" spans="1:9" ht="31.5" x14ac:dyDescent="0.25">
      <c r="A328" s="77" t="s">
        <v>188</v>
      </c>
      <c r="B328" s="82">
        <v>913</v>
      </c>
      <c r="C328" s="78">
        <v>1</v>
      </c>
      <c r="D328" s="78">
        <v>13</v>
      </c>
      <c r="E328" s="67" t="s">
        <v>331</v>
      </c>
      <c r="F328" s="68" t="s">
        <v>122</v>
      </c>
      <c r="G328" s="70">
        <v>8827</v>
      </c>
      <c r="H328" s="70">
        <v>6031.8</v>
      </c>
      <c r="I328" s="71">
        <v>0.68333522147955139</v>
      </c>
    </row>
    <row r="329" spans="1:9" ht="78.75" x14ac:dyDescent="0.25">
      <c r="A329" s="77" t="s">
        <v>142</v>
      </c>
      <c r="B329" s="82">
        <v>913</v>
      </c>
      <c r="C329" s="78">
        <v>1</v>
      </c>
      <c r="D329" s="78">
        <v>13</v>
      </c>
      <c r="E329" s="67" t="s">
        <v>331</v>
      </c>
      <c r="F329" s="68" t="s">
        <v>143</v>
      </c>
      <c r="G329" s="70">
        <v>8666.7000000000007</v>
      </c>
      <c r="H329" s="70">
        <v>5929.5</v>
      </c>
      <c r="I329" s="71">
        <v>0.68417044549828654</v>
      </c>
    </row>
    <row r="330" spans="1:9" ht="31.5" x14ac:dyDescent="0.25">
      <c r="A330" s="77" t="s">
        <v>129</v>
      </c>
      <c r="B330" s="82">
        <v>913</v>
      </c>
      <c r="C330" s="78">
        <v>1</v>
      </c>
      <c r="D330" s="78">
        <v>13</v>
      </c>
      <c r="E330" s="67" t="s">
        <v>331</v>
      </c>
      <c r="F330" s="68" t="s">
        <v>130</v>
      </c>
      <c r="G330" s="70">
        <v>160.30000000000001</v>
      </c>
      <c r="H330" s="70">
        <v>102.3</v>
      </c>
      <c r="I330" s="71">
        <v>0.63817841547099186</v>
      </c>
    </row>
    <row r="331" spans="1:9" x14ac:dyDescent="0.25">
      <c r="A331" s="77" t="s">
        <v>531</v>
      </c>
      <c r="B331" s="82">
        <v>913</v>
      </c>
      <c r="C331" s="78">
        <v>4</v>
      </c>
      <c r="D331" s="78">
        <v>0</v>
      </c>
      <c r="E331" s="67" t="s">
        <v>122</v>
      </c>
      <c r="F331" s="68" t="s">
        <v>122</v>
      </c>
      <c r="G331" s="70">
        <v>414.8</v>
      </c>
      <c r="H331" s="70">
        <v>129.80000000000001</v>
      </c>
      <c r="I331" s="71">
        <v>0.31292189006750243</v>
      </c>
    </row>
    <row r="332" spans="1:9" x14ac:dyDescent="0.25">
      <c r="A332" s="77" t="s">
        <v>279</v>
      </c>
      <c r="B332" s="82">
        <v>913</v>
      </c>
      <c r="C332" s="78">
        <v>4</v>
      </c>
      <c r="D332" s="78">
        <v>12</v>
      </c>
      <c r="E332" s="67" t="s">
        <v>122</v>
      </c>
      <c r="F332" s="68" t="s">
        <v>122</v>
      </c>
      <c r="G332" s="70">
        <v>414.8</v>
      </c>
      <c r="H332" s="70">
        <v>129.80000000000001</v>
      </c>
      <c r="I332" s="71">
        <v>0.31292189006750243</v>
      </c>
    </row>
    <row r="333" spans="1:9" ht="47.25" x14ac:dyDescent="0.25">
      <c r="A333" s="77" t="s">
        <v>304</v>
      </c>
      <c r="B333" s="82">
        <v>913</v>
      </c>
      <c r="C333" s="78">
        <v>4</v>
      </c>
      <c r="D333" s="78">
        <v>12</v>
      </c>
      <c r="E333" s="67" t="s">
        <v>305</v>
      </c>
      <c r="F333" s="68" t="s">
        <v>122</v>
      </c>
      <c r="G333" s="70">
        <v>414.8</v>
      </c>
      <c r="H333" s="70">
        <v>129.80000000000001</v>
      </c>
      <c r="I333" s="71">
        <v>0.31292189006750243</v>
      </c>
    </row>
    <row r="334" spans="1:9" ht="63" x14ac:dyDescent="0.25">
      <c r="A334" s="77" t="s">
        <v>306</v>
      </c>
      <c r="B334" s="82">
        <v>913</v>
      </c>
      <c r="C334" s="78">
        <v>4</v>
      </c>
      <c r="D334" s="78">
        <v>12</v>
      </c>
      <c r="E334" s="67" t="s">
        <v>307</v>
      </c>
      <c r="F334" s="68" t="s">
        <v>122</v>
      </c>
      <c r="G334" s="70">
        <v>414.8</v>
      </c>
      <c r="H334" s="70">
        <v>129.80000000000001</v>
      </c>
      <c r="I334" s="71">
        <v>0.31292189006750243</v>
      </c>
    </row>
    <row r="335" spans="1:9" ht="47.25" x14ac:dyDescent="0.25">
      <c r="A335" s="77" t="s">
        <v>308</v>
      </c>
      <c r="B335" s="82">
        <v>913</v>
      </c>
      <c r="C335" s="78">
        <v>4</v>
      </c>
      <c r="D335" s="78">
        <v>12</v>
      </c>
      <c r="E335" s="67" t="s">
        <v>309</v>
      </c>
      <c r="F335" s="68" t="s">
        <v>122</v>
      </c>
      <c r="G335" s="70">
        <v>414.8</v>
      </c>
      <c r="H335" s="70">
        <v>129.80000000000001</v>
      </c>
      <c r="I335" s="71">
        <v>0.31292189006750243</v>
      </c>
    </row>
    <row r="336" spans="1:9" ht="47.25" x14ac:dyDescent="0.25">
      <c r="A336" s="77" t="s">
        <v>719</v>
      </c>
      <c r="B336" s="82">
        <v>913</v>
      </c>
      <c r="C336" s="78">
        <v>4</v>
      </c>
      <c r="D336" s="78">
        <v>12</v>
      </c>
      <c r="E336" s="67" t="s">
        <v>312</v>
      </c>
      <c r="F336" s="68" t="s">
        <v>122</v>
      </c>
      <c r="G336" s="70">
        <v>414.8</v>
      </c>
      <c r="H336" s="70">
        <v>129.80000000000001</v>
      </c>
      <c r="I336" s="71">
        <v>0.31292189006750243</v>
      </c>
    </row>
    <row r="337" spans="1:9" ht="31.5" x14ac:dyDescent="0.25">
      <c r="A337" s="77" t="s">
        <v>129</v>
      </c>
      <c r="B337" s="82">
        <v>913</v>
      </c>
      <c r="C337" s="78">
        <v>4</v>
      </c>
      <c r="D337" s="78">
        <v>12</v>
      </c>
      <c r="E337" s="67" t="s">
        <v>312</v>
      </c>
      <c r="F337" s="68" t="s">
        <v>130</v>
      </c>
      <c r="G337" s="70">
        <v>414.8</v>
      </c>
      <c r="H337" s="70">
        <v>129.80000000000001</v>
      </c>
      <c r="I337" s="71">
        <v>0.31292189006750243</v>
      </c>
    </row>
    <row r="338" spans="1:9" x14ac:dyDescent="0.25">
      <c r="A338" s="77" t="s">
        <v>532</v>
      </c>
      <c r="B338" s="82">
        <v>913</v>
      </c>
      <c r="C338" s="78">
        <v>5</v>
      </c>
      <c r="D338" s="78">
        <v>0</v>
      </c>
      <c r="E338" s="67" t="s">
        <v>122</v>
      </c>
      <c r="F338" s="68" t="s">
        <v>122</v>
      </c>
      <c r="G338" s="70">
        <v>84.9</v>
      </c>
      <c r="H338" s="70">
        <v>52.3</v>
      </c>
      <c r="I338" s="71">
        <v>0.61601884570082444</v>
      </c>
    </row>
    <row r="339" spans="1:9" x14ac:dyDescent="0.25">
      <c r="A339" s="77" t="s">
        <v>317</v>
      </c>
      <c r="B339" s="82">
        <v>913</v>
      </c>
      <c r="C339" s="78">
        <v>5</v>
      </c>
      <c r="D339" s="78">
        <v>1</v>
      </c>
      <c r="E339" s="67" t="s">
        <v>122</v>
      </c>
      <c r="F339" s="68" t="s">
        <v>122</v>
      </c>
      <c r="G339" s="70">
        <v>84.9</v>
      </c>
      <c r="H339" s="70">
        <v>52.3</v>
      </c>
      <c r="I339" s="71">
        <v>0.61601884570082444</v>
      </c>
    </row>
    <row r="340" spans="1:9" ht="47.25" x14ac:dyDescent="0.25">
      <c r="A340" s="77" t="s">
        <v>304</v>
      </c>
      <c r="B340" s="82">
        <v>913</v>
      </c>
      <c r="C340" s="78">
        <v>5</v>
      </c>
      <c r="D340" s="78">
        <v>1</v>
      </c>
      <c r="E340" s="67" t="s">
        <v>305</v>
      </c>
      <c r="F340" s="68" t="s">
        <v>122</v>
      </c>
      <c r="G340" s="70">
        <v>84.9</v>
      </c>
      <c r="H340" s="70">
        <v>52.3</v>
      </c>
      <c r="I340" s="71">
        <v>0.61601884570082444</v>
      </c>
    </row>
    <row r="341" spans="1:9" ht="63" x14ac:dyDescent="0.25">
      <c r="A341" s="77" t="s">
        <v>306</v>
      </c>
      <c r="B341" s="82">
        <v>913</v>
      </c>
      <c r="C341" s="78">
        <v>5</v>
      </c>
      <c r="D341" s="78">
        <v>1</v>
      </c>
      <c r="E341" s="67" t="s">
        <v>307</v>
      </c>
      <c r="F341" s="68" t="s">
        <v>122</v>
      </c>
      <c r="G341" s="70">
        <v>84.9</v>
      </c>
      <c r="H341" s="70">
        <v>52.3</v>
      </c>
      <c r="I341" s="71">
        <v>0.61601884570082444</v>
      </c>
    </row>
    <row r="342" spans="1:9" ht="47.25" x14ac:dyDescent="0.25">
      <c r="A342" s="77" t="s">
        <v>308</v>
      </c>
      <c r="B342" s="82">
        <v>913</v>
      </c>
      <c r="C342" s="78">
        <v>5</v>
      </c>
      <c r="D342" s="78">
        <v>1</v>
      </c>
      <c r="E342" s="67" t="s">
        <v>309</v>
      </c>
      <c r="F342" s="68" t="s">
        <v>122</v>
      </c>
      <c r="G342" s="70">
        <v>84.9</v>
      </c>
      <c r="H342" s="70">
        <v>52.3</v>
      </c>
      <c r="I342" s="71">
        <v>0.61601884570082444</v>
      </c>
    </row>
    <row r="343" spans="1:9" ht="31.5" x14ac:dyDescent="0.25">
      <c r="A343" s="77" t="s">
        <v>315</v>
      </c>
      <c r="B343" s="82">
        <v>913</v>
      </c>
      <c r="C343" s="78">
        <v>5</v>
      </c>
      <c r="D343" s="78">
        <v>1</v>
      </c>
      <c r="E343" s="67" t="s">
        <v>316</v>
      </c>
      <c r="F343" s="68" t="s">
        <v>122</v>
      </c>
      <c r="G343" s="70">
        <v>84.9</v>
      </c>
      <c r="H343" s="70">
        <v>52.3</v>
      </c>
      <c r="I343" s="71">
        <v>0.61601884570082444</v>
      </c>
    </row>
    <row r="344" spans="1:9" ht="31.5" x14ac:dyDescent="0.25">
      <c r="A344" s="77" t="s">
        <v>129</v>
      </c>
      <c r="B344" s="82">
        <v>913</v>
      </c>
      <c r="C344" s="78">
        <v>5</v>
      </c>
      <c r="D344" s="78">
        <v>1</v>
      </c>
      <c r="E344" s="67" t="s">
        <v>316</v>
      </c>
      <c r="F344" s="68" t="s">
        <v>130</v>
      </c>
      <c r="G344" s="70">
        <v>84.9</v>
      </c>
      <c r="H344" s="70">
        <v>52.3</v>
      </c>
      <c r="I344" s="71">
        <v>0.61601884570082444</v>
      </c>
    </row>
    <row r="345" spans="1:9" x14ac:dyDescent="0.25">
      <c r="A345" s="77" t="s">
        <v>534</v>
      </c>
      <c r="B345" s="82">
        <v>913</v>
      </c>
      <c r="C345" s="78">
        <v>7</v>
      </c>
      <c r="D345" s="78">
        <v>0</v>
      </c>
      <c r="E345" s="67" t="s">
        <v>122</v>
      </c>
      <c r="F345" s="68" t="s">
        <v>122</v>
      </c>
      <c r="G345" s="70">
        <v>15.5</v>
      </c>
      <c r="H345" s="70">
        <v>15.5</v>
      </c>
      <c r="I345" s="71">
        <v>1</v>
      </c>
    </row>
    <row r="346" spans="1:9" ht="31.5" x14ac:dyDescent="0.25">
      <c r="A346" s="77" t="s">
        <v>136</v>
      </c>
      <c r="B346" s="82">
        <v>913</v>
      </c>
      <c r="C346" s="78">
        <v>7</v>
      </c>
      <c r="D346" s="78">
        <v>5</v>
      </c>
      <c r="E346" s="67" t="s">
        <v>122</v>
      </c>
      <c r="F346" s="68" t="s">
        <v>122</v>
      </c>
      <c r="G346" s="70">
        <v>15.5</v>
      </c>
      <c r="H346" s="70">
        <v>15.5</v>
      </c>
      <c r="I346" s="71">
        <v>1</v>
      </c>
    </row>
    <row r="347" spans="1:9" ht="47.25" x14ac:dyDescent="0.25">
      <c r="A347" s="77" t="s">
        <v>304</v>
      </c>
      <c r="B347" s="82">
        <v>913</v>
      </c>
      <c r="C347" s="78">
        <v>7</v>
      </c>
      <c r="D347" s="78">
        <v>5</v>
      </c>
      <c r="E347" s="67" t="s">
        <v>305</v>
      </c>
      <c r="F347" s="68" t="s">
        <v>122</v>
      </c>
      <c r="G347" s="70">
        <v>15.5</v>
      </c>
      <c r="H347" s="70">
        <v>15.5</v>
      </c>
      <c r="I347" s="71">
        <v>1</v>
      </c>
    </row>
    <row r="348" spans="1:9" ht="63" x14ac:dyDescent="0.25">
      <c r="A348" s="77" t="s">
        <v>326</v>
      </c>
      <c r="B348" s="82">
        <v>913</v>
      </c>
      <c r="C348" s="78">
        <v>7</v>
      </c>
      <c r="D348" s="78">
        <v>5</v>
      </c>
      <c r="E348" s="67" t="s">
        <v>327</v>
      </c>
      <c r="F348" s="68" t="s">
        <v>122</v>
      </c>
      <c r="G348" s="70">
        <v>15.5</v>
      </c>
      <c r="H348" s="70">
        <v>15.5</v>
      </c>
      <c r="I348" s="71">
        <v>1</v>
      </c>
    </row>
    <row r="349" spans="1:9" ht="31.5" x14ac:dyDescent="0.25">
      <c r="A349" s="77" t="s">
        <v>328</v>
      </c>
      <c r="B349" s="82">
        <v>913</v>
      </c>
      <c r="C349" s="78">
        <v>7</v>
      </c>
      <c r="D349" s="78">
        <v>5</v>
      </c>
      <c r="E349" s="67" t="s">
        <v>329</v>
      </c>
      <c r="F349" s="68" t="s">
        <v>122</v>
      </c>
      <c r="G349" s="70">
        <v>15.5</v>
      </c>
      <c r="H349" s="70">
        <v>15.5</v>
      </c>
      <c r="I349" s="71">
        <v>1</v>
      </c>
    </row>
    <row r="350" spans="1:9" ht="31.5" x14ac:dyDescent="0.25">
      <c r="A350" s="77" t="s">
        <v>134</v>
      </c>
      <c r="B350" s="82">
        <v>913</v>
      </c>
      <c r="C350" s="78">
        <v>7</v>
      </c>
      <c r="D350" s="78">
        <v>5</v>
      </c>
      <c r="E350" s="67" t="s">
        <v>330</v>
      </c>
      <c r="F350" s="68" t="s">
        <v>122</v>
      </c>
      <c r="G350" s="70">
        <v>15.5</v>
      </c>
      <c r="H350" s="70">
        <v>15.5</v>
      </c>
      <c r="I350" s="71">
        <v>1</v>
      </c>
    </row>
    <row r="351" spans="1:9" ht="31.5" x14ac:dyDescent="0.25">
      <c r="A351" s="77" t="s">
        <v>129</v>
      </c>
      <c r="B351" s="82">
        <v>913</v>
      </c>
      <c r="C351" s="78">
        <v>7</v>
      </c>
      <c r="D351" s="78">
        <v>5</v>
      </c>
      <c r="E351" s="67" t="s">
        <v>330</v>
      </c>
      <c r="F351" s="68" t="s">
        <v>130</v>
      </c>
      <c r="G351" s="70">
        <v>15.5</v>
      </c>
      <c r="H351" s="70">
        <v>15.5</v>
      </c>
      <c r="I351" s="71">
        <v>1</v>
      </c>
    </row>
    <row r="352" spans="1:9" x14ac:dyDescent="0.25">
      <c r="A352" s="77" t="s">
        <v>538</v>
      </c>
      <c r="B352" s="82">
        <v>913</v>
      </c>
      <c r="C352" s="78">
        <v>12</v>
      </c>
      <c r="D352" s="78">
        <v>0</v>
      </c>
      <c r="E352" s="67" t="s">
        <v>122</v>
      </c>
      <c r="F352" s="68" t="s">
        <v>122</v>
      </c>
      <c r="G352" s="70">
        <v>7042.7</v>
      </c>
      <c r="H352" s="70">
        <v>4900</v>
      </c>
      <c r="I352" s="71">
        <v>0.69575588907663255</v>
      </c>
    </row>
    <row r="353" spans="1:9" x14ac:dyDescent="0.25">
      <c r="A353" s="77" t="s">
        <v>325</v>
      </c>
      <c r="B353" s="82">
        <v>913</v>
      </c>
      <c r="C353" s="78">
        <v>12</v>
      </c>
      <c r="D353" s="78">
        <v>2</v>
      </c>
      <c r="E353" s="67" t="s">
        <v>122</v>
      </c>
      <c r="F353" s="68" t="s">
        <v>122</v>
      </c>
      <c r="G353" s="70">
        <v>7042.7</v>
      </c>
      <c r="H353" s="70">
        <v>4900</v>
      </c>
      <c r="I353" s="71">
        <v>0.69575588907663255</v>
      </c>
    </row>
    <row r="354" spans="1:9" ht="47.25" x14ac:dyDescent="0.25">
      <c r="A354" s="77" t="s">
        <v>304</v>
      </c>
      <c r="B354" s="82">
        <v>913</v>
      </c>
      <c r="C354" s="78">
        <v>12</v>
      </c>
      <c r="D354" s="78">
        <v>2</v>
      </c>
      <c r="E354" s="67" t="s">
        <v>305</v>
      </c>
      <c r="F354" s="68" t="s">
        <v>122</v>
      </c>
      <c r="G354" s="70">
        <v>7042.7</v>
      </c>
      <c r="H354" s="70">
        <v>4900</v>
      </c>
      <c r="I354" s="71">
        <v>0.69575588907663255</v>
      </c>
    </row>
    <row r="355" spans="1:9" ht="78.75" x14ac:dyDescent="0.25">
      <c r="A355" s="77" t="s">
        <v>720</v>
      </c>
      <c r="B355" s="82">
        <v>913</v>
      </c>
      <c r="C355" s="78">
        <v>12</v>
      </c>
      <c r="D355" s="78">
        <v>2</v>
      </c>
      <c r="E355" s="67" t="s">
        <v>318</v>
      </c>
      <c r="F355" s="68" t="s">
        <v>122</v>
      </c>
      <c r="G355" s="70">
        <v>7042.7</v>
      </c>
      <c r="H355" s="70">
        <v>4900</v>
      </c>
      <c r="I355" s="71">
        <v>0.69575588907663255</v>
      </c>
    </row>
    <row r="356" spans="1:9" ht="47.25" x14ac:dyDescent="0.25">
      <c r="A356" s="77" t="s">
        <v>641</v>
      </c>
      <c r="B356" s="82">
        <v>913</v>
      </c>
      <c r="C356" s="78">
        <v>12</v>
      </c>
      <c r="D356" s="78">
        <v>2</v>
      </c>
      <c r="E356" s="67" t="s">
        <v>642</v>
      </c>
      <c r="F356" s="68" t="s">
        <v>122</v>
      </c>
      <c r="G356" s="70">
        <v>7042.7</v>
      </c>
      <c r="H356" s="70">
        <v>4900</v>
      </c>
      <c r="I356" s="71">
        <v>0.69575588907663255</v>
      </c>
    </row>
    <row r="357" spans="1:9" ht="31.5" x14ac:dyDescent="0.25">
      <c r="A357" s="77" t="s">
        <v>137</v>
      </c>
      <c r="B357" s="82">
        <v>913</v>
      </c>
      <c r="C357" s="78">
        <v>12</v>
      </c>
      <c r="D357" s="78">
        <v>2</v>
      </c>
      <c r="E357" s="67" t="s">
        <v>643</v>
      </c>
      <c r="F357" s="68" t="s">
        <v>122</v>
      </c>
      <c r="G357" s="70">
        <v>7042.7</v>
      </c>
      <c r="H357" s="70">
        <v>4900</v>
      </c>
      <c r="I357" s="71">
        <v>0.69575588907663255</v>
      </c>
    </row>
    <row r="358" spans="1:9" ht="78.75" x14ac:dyDescent="0.25">
      <c r="A358" s="77" t="s">
        <v>142</v>
      </c>
      <c r="B358" s="82">
        <v>913</v>
      </c>
      <c r="C358" s="78">
        <v>12</v>
      </c>
      <c r="D358" s="78">
        <v>2</v>
      </c>
      <c r="E358" s="67" t="s">
        <v>643</v>
      </c>
      <c r="F358" s="68" t="s">
        <v>143</v>
      </c>
      <c r="G358" s="70">
        <v>5992.9</v>
      </c>
      <c r="H358" s="70">
        <v>4219.5</v>
      </c>
      <c r="I358" s="71">
        <v>0.70408316507867652</v>
      </c>
    </row>
    <row r="359" spans="1:9" ht="31.5" x14ac:dyDescent="0.25">
      <c r="A359" s="77" t="s">
        <v>129</v>
      </c>
      <c r="B359" s="82">
        <v>913</v>
      </c>
      <c r="C359" s="78">
        <v>12</v>
      </c>
      <c r="D359" s="78">
        <v>2</v>
      </c>
      <c r="E359" s="67" t="s">
        <v>643</v>
      </c>
      <c r="F359" s="68" t="s">
        <v>130</v>
      </c>
      <c r="G359" s="70">
        <v>1047.0999999999999</v>
      </c>
      <c r="H359" s="70">
        <v>677.8</v>
      </c>
      <c r="I359" s="71">
        <v>0.64731162257664021</v>
      </c>
    </row>
    <row r="360" spans="1:9" ht="18" customHeight="1" x14ac:dyDescent="0.25">
      <c r="A360" s="77" t="s">
        <v>164</v>
      </c>
      <c r="B360" s="82">
        <v>913</v>
      </c>
      <c r="C360" s="78">
        <v>12</v>
      </c>
      <c r="D360" s="78">
        <v>2</v>
      </c>
      <c r="E360" s="67" t="s">
        <v>643</v>
      </c>
      <c r="F360" s="68" t="s">
        <v>165</v>
      </c>
      <c r="G360" s="70">
        <v>2.7</v>
      </c>
      <c r="H360" s="70">
        <v>2.7</v>
      </c>
      <c r="I360" s="71">
        <v>1</v>
      </c>
    </row>
    <row r="361" spans="1:9" x14ac:dyDescent="0.25">
      <c r="A361" s="75" t="s">
        <v>545</v>
      </c>
      <c r="B361" s="81">
        <v>916</v>
      </c>
      <c r="C361" s="76">
        <v>0</v>
      </c>
      <c r="D361" s="76">
        <v>0</v>
      </c>
      <c r="E361" s="61" t="s">
        <v>122</v>
      </c>
      <c r="F361" s="62" t="s">
        <v>122</v>
      </c>
      <c r="G361" s="64">
        <v>4179.2</v>
      </c>
      <c r="H361" s="64">
        <v>2983.9</v>
      </c>
      <c r="I361" s="65">
        <v>0.71398832312404292</v>
      </c>
    </row>
    <row r="362" spans="1:9" x14ac:dyDescent="0.25">
      <c r="A362" s="77" t="s">
        <v>528</v>
      </c>
      <c r="B362" s="82">
        <v>916</v>
      </c>
      <c r="C362" s="78">
        <v>1</v>
      </c>
      <c r="D362" s="78">
        <v>0</v>
      </c>
      <c r="E362" s="67" t="s">
        <v>122</v>
      </c>
      <c r="F362" s="68" t="s">
        <v>122</v>
      </c>
      <c r="G362" s="70">
        <v>4179.2</v>
      </c>
      <c r="H362" s="70">
        <v>2983.9</v>
      </c>
      <c r="I362" s="71">
        <v>0.71398832312404292</v>
      </c>
    </row>
    <row r="363" spans="1:9" ht="63" x14ac:dyDescent="0.25">
      <c r="A363" s="77" t="s">
        <v>502</v>
      </c>
      <c r="B363" s="82">
        <v>916</v>
      </c>
      <c r="C363" s="78">
        <v>1</v>
      </c>
      <c r="D363" s="78">
        <v>3</v>
      </c>
      <c r="E363" s="67" t="s">
        <v>122</v>
      </c>
      <c r="F363" s="68" t="s">
        <v>122</v>
      </c>
      <c r="G363" s="70">
        <v>4179.2</v>
      </c>
      <c r="H363" s="70">
        <v>2983.9</v>
      </c>
      <c r="I363" s="71">
        <v>0.71398832312404292</v>
      </c>
    </row>
    <row r="364" spans="1:9" x14ac:dyDescent="0.25">
      <c r="A364" s="77" t="s">
        <v>496</v>
      </c>
      <c r="B364" s="82">
        <v>916</v>
      </c>
      <c r="C364" s="78">
        <v>1</v>
      </c>
      <c r="D364" s="78">
        <v>3</v>
      </c>
      <c r="E364" s="67" t="s">
        <v>497</v>
      </c>
      <c r="F364" s="68" t="s">
        <v>122</v>
      </c>
      <c r="G364" s="70">
        <v>4179.2</v>
      </c>
      <c r="H364" s="70">
        <v>2983.9</v>
      </c>
      <c r="I364" s="71">
        <v>0.71398832312404292</v>
      </c>
    </row>
    <row r="365" spans="1:9" ht="31.5" x14ac:dyDescent="0.25">
      <c r="A365" s="77" t="s">
        <v>498</v>
      </c>
      <c r="B365" s="82">
        <v>916</v>
      </c>
      <c r="C365" s="78">
        <v>1</v>
      </c>
      <c r="D365" s="78">
        <v>3</v>
      </c>
      <c r="E365" s="67" t="s">
        <v>499</v>
      </c>
      <c r="F365" s="68" t="s">
        <v>122</v>
      </c>
      <c r="G365" s="70">
        <v>4179.2</v>
      </c>
      <c r="H365" s="70">
        <v>2983.9</v>
      </c>
      <c r="I365" s="71">
        <v>0.71398832312404292</v>
      </c>
    </row>
    <row r="366" spans="1:9" ht="31.5" x14ac:dyDescent="0.25">
      <c r="A366" s="77" t="s">
        <v>500</v>
      </c>
      <c r="B366" s="82">
        <v>916</v>
      </c>
      <c r="C366" s="78">
        <v>1</v>
      </c>
      <c r="D366" s="78">
        <v>3</v>
      </c>
      <c r="E366" s="67" t="s">
        <v>501</v>
      </c>
      <c r="F366" s="68" t="s">
        <v>122</v>
      </c>
      <c r="G366" s="70">
        <v>3199.4</v>
      </c>
      <c r="H366" s="70">
        <v>2205.1</v>
      </c>
      <c r="I366" s="71">
        <v>0.68922297930862031</v>
      </c>
    </row>
    <row r="367" spans="1:9" ht="31.5" x14ac:dyDescent="0.25">
      <c r="A367" s="77" t="s">
        <v>237</v>
      </c>
      <c r="B367" s="82">
        <v>916</v>
      </c>
      <c r="C367" s="78">
        <v>1</v>
      </c>
      <c r="D367" s="78">
        <v>3</v>
      </c>
      <c r="E367" s="67" t="s">
        <v>653</v>
      </c>
      <c r="F367" s="68" t="s">
        <v>122</v>
      </c>
      <c r="G367" s="70">
        <v>3199.4</v>
      </c>
      <c r="H367" s="70">
        <v>2205.1</v>
      </c>
      <c r="I367" s="71">
        <v>0.68922297930862031</v>
      </c>
    </row>
    <row r="368" spans="1:9" ht="78.75" x14ac:dyDescent="0.25">
      <c r="A368" s="77" t="s">
        <v>142</v>
      </c>
      <c r="B368" s="82">
        <v>916</v>
      </c>
      <c r="C368" s="78">
        <v>1</v>
      </c>
      <c r="D368" s="78">
        <v>3</v>
      </c>
      <c r="E368" s="67" t="s">
        <v>653</v>
      </c>
      <c r="F368" s="68" t="s">
        <v>143</v>
      </c>
      <c r="G368" s="70">
        <v>3199.4</v>
      </c>
      <c r="H368" s="70">
        <v>2205.1</v>
      </c>
      <c r="I368" s="71">
        <v>0.68922297930862031</v>
      </c>
    </row>
    <row r="369" spans="1:9" ht="31.5" x14ac:dyDescent="0.25">
      <c r="A369" s="77" t="s">
        <v>503</v>
      </c>
      <c r="B369" s="82">
        <v>916</v>
      </c>
      <c r="C369" s="78">
        <v>1</v>
      </c>
      <c r="D369" s="78">
        <v>3</v>
      </c>
      <c r="E369" s="67" t="s">
        <v>504</v>
      </c>
      <c r="F369" s="68" t="s">
        <v>122</v>
      </c>
      <c r="G369" s="70">
        <v>979.8</v>
      </c>
      <c r="H369" s="70">
        <v>778.8</v>
      </c>
      <c r="I369" s="71">
        <v>0.79485609308022043</v>
      </c>
    </row>
    <row r="370" spans="1:9" ht="31.5" x14ac:dyDescent="0.25">
      <c r="A370" s="77" t="s">
        <v>237</v>
      </c>
      <c r="B370" s="82">
        <v>916</v>
      </c>
      <c r="C370" s="78">
        <v>1</v>
      </c>
      <c r="D370" s="78">
        <v>3</v>
      </c>
      <c r="E370" s="67" t="s">
        <v>505</v>
      </c>
      <c r="F370" s="68" t="s">
        <v>122</v>
      </c>
      <c r="G370" s="70">
        <v>979.8</v>
      </c>
      <c r="H370" s="70">
        <v>778.8</v>
      </c>
      <c r="I370" s="71">
        <v>0.79485609308022043</v>
      </c>
    </row>
    <row r="371" spans="1:9" ht="78.75" x14ac:dyDescent="0.25">
      <c r="A371" s="77" t="s">
        <v>142</v>
      </c>
      <c r="B371" s="82">
        <v>916</v>
      </c>
      <c r="C371" s="78">
        <v>1</v>
      </c>
      <c r="D371" s="78">
        <v>3</v>
      </c>
      <c r="E371" s="67" t="s">
        <v>505</v>
      </c>
      <c r="F371" s="68" t="s">
        <v>143</v>
      </c>
      <c r="G371" s="70">
        <v>917.1</v>
      </c>
      <c r="H371" s="70">
        <v>716.5</v>
      </c>
      <c r="I371" s="71">
        <v>0.78126703740050152</v>
      </c>
    </row>
    <row r="372" spans="1:9" ht="31.5" x14ac:dyDescent="0.25">
      <c r="A372" s="77" t="s">
        <v>129</v>
      </c>
      <c r="B372" s="82">
        <v>916</v>
      </c>
      <c r="C372" s="78">
        <v>1</v>
      </c>
      <c r="D372" s="78">
        <v>3</v>
      </c>
      <c r="E372" s="67" t="s">
        <v>505</v>
      </c>
      <c r="F372" s="68" t="s">
        <v>130</v>
      </c>
      <c r="G372" s="70">
        <v>62.7</v>
      </c>
      <c r="H372" s="70">
        <v>62.3</v>
      </c>
      <c r="I372" s="71">
        <v>0.99362041467304618</v>
      </c>
    </row>
    <row r="373" spans="1:9" x14ac:dyDescent="0.25">
      <c r="A373" s="75" t="s">
        <v>546</v>
      </c>
      <c r="B373" s="81">
        <v>917</v>
      </c>
      <c r="C373" s="76">
        <v>0</v>
      </c>
      <c r="D373" s="76">
        <v>0</v>
      </c>
      <c r="E373" s="61" t="s">
        <v>122</v>
      </c>
      <c r="F373" s="62" t="s">
        <v>122</v>
      </c>
      <c r="G373" s="64">
        <v>101612.9</v>
      </c>
      <c r="H373" s="64">
        <v>72921.100000000006</v>
      </c>
      <c r="I373" s="65">
        <v>0.71763624500432532</v>
      </c>
    </row>
    <row r="374" spans="1:9" x14ac:dyDescent="0.25">
      <c r="A374" s="77" t="s">
        <v>528</v>
      </c>
      <c r="B374" s="82">
        <v>917</v>
      </c>
      <c r="C374" s="78">
        <v>1</v>
      </c>
      <c r="D374" s="78">
        <v>0</v>
      </c>
      <c r="E374" s="67" t="s">
        <v>122</v>
      </c>
      <c r="F374" s="68" t="s">
        <v>122</v>
      </c>
      <c r="G374" s="70">
        <v>88324.2</v>
      </c>
      <c r="H374" s="70">
        <v>62742.7</v>
      </c>
      <c r="I374" s="71">
        <v>0.71036816636889999</v>
      </c>
    </row>
    <row r="375" spans="1:9" ht="47.25" x14ac:dyDescent="0.25">
      <c r="A375" s="77" t="s">
        <v>363</v>
      </c>
      <c r="B375" s="82">
        <v>917</v>
      </c>
      <c r="C375" s="78">
        <v>1</v>
      </c>
      <c r="D375" s="78">
        <v>2</v>
      </c>
      <c r="E375" s="67" t="s">
        <v>122</v>
      </c>
      <c r="F375" s="68" t="s">
        <v>122</v>
      </c>
      <c r="G375" s="70">
        <v>5369.7</v>
      </c>
      <c r="H375" s="70">
        <v>4320.3</v>
      </c>
      <c r="I375" s="71">
        <v>0.80457008771439753</v>
      </c>
    </row>
    <row r="376" spans="1:9" ht="47.25" x14ac:dyDescent="0.25">
      <c r="A376" s="77" t="s">
        <v>332</v>
      </c>
      <c r="B376" s="82">
        <v>917</v>
      </c>
      <c r="C376" s="78">
        <v>1</v>
      </c>
      <c r="D376" s="78">
        <v>2</v>
      </c>
      <c r="E376" s="67" t="s">
        <v>333</v>
      </c>
      <c r="F376" s="68" t="s">
        <v>122</v>
      </c>
      <c r="G376" s="70">
        <v>5369.7</v>
      </c>
      <c r="H376" s="70">
        <v>4320.3</v>
      </c>
      <c r="I376" s="71">
        <v>0.80457008771439753</v>
      </c>
    </row>
    <row r="377" spans="1:9" ht="31.5" x14ac:dyDescent="0.25">
      <c r="A377" s="77" t="s">
        <v>334</v>
      </c>
      <c r="B377" s="82">
        <v>917</v>
      </c>
      <c r="C377" s="78">
        <v>1</v>
      </c>
      <c r="D377" s="78">
        <v>2</v>
      </c>
      <c r="E377" s="67" t="s">
        <v>335</v>
      </c>
      <c r="F377" s="68" t="s">
        <v>122</v>
      </c>
      <c r="G377" s="70">
        <v>5369.7</v>
      </c>
      <c r="H377" s="70">
        <v>4320.3</v>
      </c>
      <c r="I377" s="71">
        <v>0.80457008771439753</v>
      </c>
    </row>
    <row r="378" spans="1:9" ht="31.5" x14ac:dyDescent="0.25">
      <c r="A378" s="77" t="s">
        <v>360</v>
      </c>
      <c r="B378" s="82">
        <v>917</v>
      </c>
      <c r="C378" s="78">
        <v>1</v>
      </c>
      <c r="D378" s="78">
        <v>2</v>
      </c>
      <c r="E378" s="67" t="s">
        <v>361</v>
      </c>
      <c r="F378" s="68" t="s">
        <v>122</v>
      </c>
      <c r="G378" s="70">
        <v>5369.7</v>
      </c>
      <c r="H378" s="70">
        <v>4320.3</v>
      </c>
      <c r="I378" s="71">
        <v>0.80457008771439753</v>
      </c>
    </row>
    <row r="379" spans="1:9" ht="31.5" x14ac:dyDescent="0.25">
      <c r="A379" s="77" t="s">
        <v>188</v>
      </c>
      <c r="B379" s="82">
        <v>917</v>
      </c>
      <c r="C379" s="78">
        <v>1</v>
      </c>
      <c r="D379" s="78">
        <v>2</v>
      </c>
      <c r="E379" s="67" t="s">
        <v>362</v>
      </c>
      <c r="F379" s="68" t="s">
        <v>122</v>
      </c>
      <c r="G379" s="70">
        <v>5369.7</v>
      </c>
      <c r="H379" s="70">
        <v>4320.3</v>
      </c>
      <c r="I379" s="71">
        <v>0.80457008771439753</v>
      </c>
    </row>
    <row r="380" spans="1:9" ht="78.75" x14ac:dyDescent="0.25">
      <c r="A380" s="77" t="s">
        <v>142</v>
      </c>
      <c r="B380" s="82">
        <v>917</v>
      </c>
      <c r="C380" s="78">
        <v>1</v>
      </c>
      <c r="D380" s="78">
        <v>2</v>
      </c>
      <c r="E380" s="67" t="s">
        <v>362</v>
      </c>
      <c r="F380" s="68" t="s">
        <v>143</v>
      </c>
      <c r="G380" s="70">
        <v>5369.7</v>
      </c>
      <c r="H380" s="70">
        <v>4320.3</v>
      </c>
      <c r="I380" s="71">
        <v>0.80457008771439753</v>
      </c>
    </row>
    <row r="381" spans="1:9" ht="63" x14ac:dyDescent="0.25">
      <c r="A381" s="77" t="s">
        <v>644</v>
      </c>
      <c r="B381" s="82">
        <v>917</v>
      </c>
      <c r="C381" s="78">
        <v>1</v>
      </c>
      <c r="D381" s="78">
        <v>4</v>
      </c>
      <c r="E381" s="67" t="s">
        <v>122</v>
      </c>
      <c r="F381" s="68" t="s">
        <v>122</v>
      </c>
      <c r="G381" s="70">
        <v>79465.100000000006</v>
      </c>
      <c r="H381" s="70">
        <v>56117</v>
      </c>
      <c r="I381" s="71">
        <v>0.70618422426952199</v>
      </c>
    </row>
    <row r="382" spans="1:9" ht="47.25" x14ac:dyDescent="0.25">
      <c r="A382" s="77" t="s">
        <v>332</v>
      </c>
      <c r="B382" s="82">
        <v>917</v>
      </c>
      <c r="C382" s="78">
        <v>1</v>
      </c>
      <c r="D382" s="78">
        <v>4</v>
      </c>
      <c r="E382" s="67" t="s">
        <v>333</v>
      </c>
      <c r="F382" s="68" t="s">
        <v>122</v>
      </c>
      <c r="G382" s="70">
        <v>79465.100000000006</v>
      </c>
      <c r="H382" s="70">
        <v>56117</v>
      </c>
      <c r="I382" s="71">
        <v>0.70618422426952199</v>
      </c>
    </row>
    <row r="383" spans="1:9" ht="31.5" x14ac:dyDescent="0.25">
      <c r="A383" s="77" t="s">
        <v>334</v>
      </c>
      <c r="B383" s="82">
        <v>917</v>
      </c>
      <c r="C383" s="78">
        <v>1</v>
      </c>
      <c r="D383" s="78">
        <v>4</v>
      </c>
      <c r="E383" s="67" t="s">
        <v>335</v>
      </c>
      <c r="F383" s="68" t="s">
        <v>122</v>
      </c>
      <c r="G383" s="70">
        <v>79465.100000000006</v>
      </c>
      <c r="H383" s="70">
        <v>56117</v>
      </c>
      <c r="I383" s="71">
        <v>0.70618422426952199</v>
      </c>
    </row>
    <row r="384" spans="1:9" ht="31.5" x14ac:dyDescent="0.25">
      <c r="A384" s="77" t="s">
        <v>357</v>
      </c>
      <c r="B384" s="82">
        <v>917</v>
      </c>
      <c r="C384" s="78">
        <v>1</v>
      </c>
      <c r="D384" s="78">
        <v>4</v>
      </c>
      <c r="E384" s="67" t="s">
        <v>358</v>
      </c>
      <c r="F384" s="68" t="s">
        <v>122</v>
      </c>
      <c r="G384" s="70">
        <v>72880.800000000003</v>
      </c>
      <c r="H384" s="70">
        <v>51600.4</v>
      </c>
      <c r="I384" s="71">
        <v>0.7080108890132929</v>
      </c>
    </row>
    <row r="385" spans="1:9" ht="31.5" x14ac:dyDescent="0.25">
      <c r="A385" s="77" t="s">
        <v>188</v>
      </c>
      <c r="B385" s="82">
        <v>917</v>
      </c>
      <c r="C385" s="78">
        <v>1</v>
      </c>
      <c r="D385" s="78">
        <v>4</v>
      </c>
      <c r="E385" s="67" t="s">
        <v>359</v>
      </c>
      <c r="F385" s="68" t="s">
        <v>122</v>
      </c>
      <c r="G385" s="70">
        <v>72880.800000000003</v>
      </c>
      <c r="H385" s="70">
        <v>51600.4</v>
      </c>
      <c r="I385" s="71">
        <v>0.7080108890132929</v>
      </c>
    </row>
    <row r="386" spans="1:9" ht="78.75" x14ac:dyDescent="0.25">
      <c r="A386" s="77" t="s">
        <v>142</v>
      </c>
      <c r="B386" s="82">
        <v>917</v>
      </c>
      <c r="C386" s="78">
        <v>1</v>
      </c>
      <c r="D386" s="78">
        <v>4</v>
      </c>
      <c r="E386" s="67" t="s">
        <v>359</v>
      </c>
      <c r="F386" s="68" t="s">
        <v>143</v>
      </c>
      <c r="G386" s="70">
        <v>69553.2</v>
      </c>
      <c r="H386" s="70">
        <v>49427</v>
      </c>
      <c r="I386" s="71">
        <v>0.71063588734953964</v>
      </c>
    </row>
    <row r="387" spans="1:9" ht="31.5" x14ac:dyDescent="0.25">
      <c r="A387" s="77" t="s">
        <v>129</v>
      </c>
      <c r="B387" s="82">
        <v>917</v>
      </c>
      <c r="C387" s="78">
        <v>1</v>
      </c>
      <c r="D387" s="78">
        <v>4</v>
      </c>
      <c r="E387" s="67" t="s">
        <v>359</v>
      </c>
      <c r="F387" s="68" t="s">
        <v>130</v>
      </c>
      <c r="G387" s="70">
        <v>3028.6</v>
      </c>
      <c r="H387" s="70">
        <v>2015.2</v>
      </c>
      <c r="I387" s="71">
        <v>0.66538994915142313</v>
      </c>
    </row>
    <row r="388" spans="1:9" ht="18" customHeight="1" x14ac:dyDescent="0.25">
      <c r="A388" s="77" t="s">
        <v>164</v>
      </c>
      <c r="B388" s="82">
        <v>917</v>
      </c>
      <c r="C388" s="78">
        <v>1</v>
      </c>
      <c r="D388" s="78">
        <v>4</v>
      </c>
      <c r="E388" s="67" t="s">
        <v>359</v>
      </c>
      <c r="F388" s="68" t="s">
        <v>165</v>
      </c>
      <c r="G388" s="70">
        <v>190</v>
      </c>
      <c r="H388" s="70">
        <v>106.4</v>
      </c>
      <c r="I388" s="71">
        <v>0.56000000000000005</v>
      </c>
    </row>
    <row r="389" spans="1:9" x14ac:dyDescent="0.25">
      <c r="A389" s="77" t="s">
        <v>139</v>
      </c>
      <c r="B389" s="82">
        <v>917</v>
      </c>
      <c r="C389" s="78">
        <v>1</v>
      </c>
      <c r="D389" s="78">
        <v>4</v>
      </c>
      <c r="E389" s="67" t="s">
        <v>359</v>
      </c>
      <c r="F389" s="68" t="s">
        <v>140</v>
      </c>
      <c r="G389" s="70">
        <v>109</v>
      </c>
      <c r="H389" s="70">
        <v>51.8</v>
      </c>
      <c r="I389" s="71">
        <v>0.47522935779816511</v>
      </c>
    </row>
    <row r="390" spans="1:9" ht="31.5" x14ac:dyDescent="0.25">
      <c r="A390" s="77" t="s">
        <v>364</v>
      </c>
      <c r="B390" s="82">
        <v>917</v>
      </c>
      <c r="C390" s="78">
        <v>1</v>
      </c>
      <c r="D390" s="78">
        <v>4</v>
      </c>
      <c r="E390" s="67" t="s">
        <v>365</v>
      </c>
      <c r="F390" s="68" t="s">
        <v>122</v>
      </c>
      <c r="G390" s="70">
        <v>6584.3</v>
      </c>
      <c r="H390" s="70">
        <v>4516.6000000000004</v>
      </c>
      <c r="I390" s="71">
        <v>0.68596509879561995</v>
      </c>
    </row>
    <row r="391" spans="1:9" ht="110.25" x14ac:dyDescent="0.25">
      <c r="A391" s="77" t="s">
        <v>373</v>
      </c>
      <c r="B391" s="82">
        <v>917</v>
      </c>
      <c r="C391" s="78">
        <v>1</v>
      </c>
      <c r="D391" s="78">
        <v>4</v>
      </c>
      <c r="E391" s="67" t="s">
        <v>374</v>
      </c>
      <c r="F391" s="68" t="s">
        <v>122</v>
      </c>
      <c r="G391" s="70">
        <v>0.7</v>
      </c>
      <c r="H391" s="70">
        <v>0</v>
      </c>
      <c r="I391" s="71">
        <v>0</v>
      </c>
    </row>
    <row r="392" spans="1:9" ht="31.5" x14ac:dyDescent="0.25">
      <c r="A392" s="77" t="s">
        <v>129</v>
      </c>
      <c r="B392" s="82">
        <v>917</v>
      </c>
      <c r="C392" s="78">
        <v>1</v>
      </c>
      <c r="D392" s="78">
        <v>4</v>
      </c>
      <c r="E392" s="67" t="s">
        <v>374</v>
      </c>
      <c r="F392" s="68" t="s">
        <v>130</v>
      </c>
      <c r="G392" s="70">
        <v>0.7</v>
      </c>
      <c r="H392" s="70">
        <v>0</v>
      </c>
      <c r="I392" s="71">
        <v>0</v>
      </c>
    </row>
    <row r="393" spans="1:9" ht="31.5" x14ac:dyDescent="0.25">
      <c r="A393" s="77" t="s">
        <v>371</v>
      </c>
      <c r="B393" s="82">
        <v>917</v>
      </c>
      <c r="C393" s="78">
        <v>1</v>
      </c>
      <c r="D393" s="78">
        <v>4</v>
      </c>
      <c r="E393" s="67" t="s">
        <v>721</v>
      </c>
      <c r="F393" s="68" t="s">
        <v>122</v>
      </c>
      <c r="G393" s="70">
        <v>1109.8</v>
      </c>
      <c r="H393" s="70">
        <v>534.4</v>
      </c>
      <c r="I393" s="71">
        <v>0.48152820327987023</v>
      </c>
    </row>
    <row r="394" spans="1:9" ht="78.75" x14ac:dyDescent="0.25">
      <c r="A394" s="77" t="s">
        <v>142</v>
      </c>
      <c r="B394" s="82">
        <v>917</v>
      </c>
      <c r="C394" s="78">
        <v>1</v>
      </c>
      <c r="D394" s="78">
        <v>4</v>
      </c>
      <c r="E394" s="67" t="s">
        <v>721</v>
      </c>
      <c r="F394" s="68" t="s">
        <v>143</v>
      </c>
      <c r="G394" s="70">
        <v>1045.5999999999999</v>
      </c>
      <c r="H394" s="70">
        <v>498.7</v>
      </c>
      <c r="I394" s="71">
        <v>0.47695103289977048</v>
      </c>
    </row>
    <row r="395" spans="1:9" ht="31.5" x14ac:dyDescent="0.25">
      <c r="A395" s="77" t="s">
        <v>129</v>
      </c>
      <c r="B395" s="82">
        <v>917</v>
      </c>
      <c r="C395" s="78">
        <v>1</v>
      </c>
      <c r="D395" s="78">
        <v>4</v>
      </c>
      <c r="E395" s="67" t="s">
        <v>721</v>
      </c>
      <c r="F395" s="68" t="s">
        <v>130</v>
      </c>
      <c r="G395" s="70">
        <v>64.2</v>
      </c>
      <c r="H395" s="70">
        <v>35.700000000000003</v>
      </c>
      <c r="I395" s="71">
        <v>0.55607476635514019</v>
      </c>
    </row>
    <row r="396" spans="1:9" ht="63" x14ac:dyDescent="0.25">
      <c r="A396" s="77" t="s">
        <v>370</v>
      </c>
      <c r="B396" s="82">
        <v>917</v>
      </c>
      <c r="C396" s="78">
        <v>1</v>
      </c>
      <c r="D396" s="78">
        <v>4</v>
      </c>
      <c r="E396" s="67" t="s">
        <v>722</v>
      </c>
      <c r="F396" s="68" t="s">
        <v>122</v>
      </c>
      <c r="G396" s="70">
        <v>2160.3000000000002</v>
      </c>
      <c r="H396" s="70">
        <v>1664.9</v>
      </c>
      <c r="I396" s="71">
        <v>0.77067999814840527</v>
      </c>
    </row>
    <row r="397" spans="1:9" ht="78.75" x14ac:dyDescent="0.25">
      <c r="A397" s="77" t="s">
        <v>142</v>
      </c>
      <c r="B397" s="82">
        <v>917</v>
      </c>
      <c r="C397" s="78">
        <v>1</v>
      </c>
      <c r="D397" s="78">
        <v>4</v>
      </c>
      <c r="E397" s="67" t="s">
        <v>722</v>
      </c>
      <c r="F397" s="68" t="s">
        <v>143</v>
      </c>
      <c r="G397" s="70">
        <v>1971</v>
      </c>
      <c r="H397" s="70">
        <v>1555.2</v>
      </c>
      <c r="I397" s="71">
        <v>0.78904109589041094</v>
      </c>
    </row>
    <row r="398" spans="1:9" ht="31.5" x14ac:dyDescent="0.25">
      <c r="A398" s="77" t="s">
        <v>129</v>
      </c>
      <c r="B398" s="82">
        <v>917</v>
      </c>
      <c r="C398" s="78">
        <v>1</v>
      </c>
      <c r="D398" s="78">
        <v>4</v>
      </c>
      <c r="E398" s="67" t="s">
        <v>722</v>
      </c>
      <c r="F398" s="68" t="s">
        <v>130</v>
      </c>
      <c r="G398" s="70">
        <v>189.3</v>
      </c>
      <c r="H398" s="70">
        <v>109.7</v>
      </c>
      <c r="I398" s="71">
        <v>0.57950343370311674</v>
      </c>
    </row>
    <row r="399" spans="1:9" ht="78.75" x14ac:dyDescent="0.25">
      <c r="A399" s="77" t="s">
        <v>369</v>
      </c>
      <c r="B399" s="82">
        <v>917</v>
      </c>
      <c r="C399" s="78">
        <v>1</v>
      </c>
      <c r="D399" s="78">
        <v>4</v>
      </c>
      <c r="E399" s="67" t="s">
        <v>723</v>
      </c>
      <c r="F399" s="68" t="s">
        <v>122</v>
      </c>
      <c r="G399" s="70">
        <v>2194.9</v>
      </c>
      <c r="H399" s="70">
        <v>1586</v>
      </c>
      <c r="I399" s="71">
        <v>0.72258417239965367</v>
      </c>
    </row>
    <row r="400" spans="1:9" ht="78.75" x14ac:dyDescent="0.25">
      <c r="A400" s="77" t="s">
        <v>142</v>
      </c>
      <c r="B400" s="82">
        <v>917</v>
      </c>
      <c r="C400" s="78">
        <v>1</v>
      </c>
      <c r="D400" s="78">
        <v>4</v>
      </c>
      <c r="E400" s="67" t="s">
        <v>723</v>
      </c>
      <c r="F400" s="68" t="s">
        <v>143</v>
      </c>
      <c r="G400" s="70">
        <v>2046</v>
      </c>
      <c r="H400" s="70">
        <v>1525.9</v>
      </c>
      <c r="I400" s="71">
        <v>0.74579667644183778</v>
      </c>
    </row>
    <row r="401" spans="1:9" ht="31.5" x14ac:dyDescent="0.25">
      <c r="A401" s="77" t="s">
        <v>129</v>
      </c>
      <c r="B401" s="82">
        <v>917</v>
      </c>
      <c r="C401" s="78">
        <v>1</v>
      </c>
      <c r="D401" s="78">
        <v>4</v>
      </c>
      <c r="E401" s="67" t="s">
        <v>723</v>
      </c>
      <c r="F401" s="68" t="s">
        <v>130</v>
      </c>
      <c r="G401" s="70">
        <v>148.9</v>
      </c>
      <c r="H401" s="70">
        <v>60.1</v>
      </c>
      <c r="I401" s="71">
        <v>0.40362659503022164</v>
      </c>
    </row>
    <row r="402" spans="1:9" ht="63" x14ac:dyDescent="0.25">
      <c r="A402" s="77" t="s">
        <v>372</v>
      </c>
      <c r="B402" s="82">
        <v>917</v>
      </c>
      <c r="C402" s="78">
        <v>1</v>
      </c>
      <c r="D402" s="78">
        <v>4</v>
      </c>
      <c r="E402" s="67" t="s">
        <v>724</v>
      </c>
      <c r="F402" s="68" t="s">
        <v>122</v>
      </c>
      <c r="G402" s="70">
        <v>1118.5999999999999</v>
      </c>
      <c r="H402" s="70">
        <v>731.3</v>
      </c>
      <c r="I402" s="71">
        <v>0.6537636331128196</v>
      </c>
    </row>
    <row r="403" spans="1:9" ht="78.75" x14ac:dyDescent="0.25">
      <c r="A403" s="77" t="s">
        <v>142</v>
      </c>
      <c r="B403" s="82">
        <v>917</v>
      </c>
      <c r="C403" s="78">
        <v>1</v>
      </c>
      <c r="D403" s="78">
        <v>4</v>
      </c>
      <c r="E403" s="67" t="s">
        <v>724</v>
      </c>
      <c r="F403" s="68" t="s">
        <v>143</v>
      </c>
      <c r="G403" s="70">
        <v>1045.9000000000001</v>
      </c>
      <c r="H403" s="70">
        <v>731.3</v>
      </c>
      <c r="I403" s="71">
        <v>0.69920642508844044</v>
      </c>
    </row>
    <row r="404" spans="1:9" ht="31.5" x14ac:dyDescent="0.25">
      <c r="A404" s="77" t="s">
        <v>129</v>
      </c>
      <c r="B404" s="82">
        <v>917</v>
      </c>
      <c r="C404" s="78">
        <v>1</v>
      </c>
      <c r="D404" s="78">
        <v>4</v>
      </c>
      <c r="E404" s="67" t="s">
        <v>724</v>
      </c>
      <c r="F404" s="68" t="s">
        <v>130</v>
      </c>
      <c r="G404" s="70">
        <v>72.7</v>
      </c>
      <c r="H404" s="70">
        <v>0</v>
      </c>
      <c r="I404" s="71">
        <v>0</v>
      </c>
    </row>
    <row r="405" spans="1:9" x14ac:dyDescent="0.25">
      <c r="A405" s="77" t="s">
        <v>368</v>
      </c>
      <c r="B405" s="82">
        <v>917</v>
      </c>
      <c r="C405" s="78">
        <v>1</v>
      </c>
      <c r="D405" s="78">
        <v>5</v>
      </c>
      <c r="E405" s="67" t="s">
        <v>122</v>
      </c>
      <c r="F405" s="68" t="s">
        <v>122</v>
      </c>
      <c r="G405" s="70">
        <v>6.7</v>
      </c>
      <c r="H405" s="70">
        <v>6.7</v>
      </c>
      <c r="I405" s="71">
        <v>1</v>
      </c>
    </row>
    <row r="406" spans="1:9" ht="47.25" x14ac:dyDescent="0.25">
      <c r="A406" s="77" t="s">
        <v>332</v>
      </c>
      <c r="B406" s="82">
        <v>917</v>
      </c>
      <c r="C406" s="78">
        <v>1</v>
      </c>
      <c r="D406" s="78">
        <v>5</v>
      </c>
      <c r="E406" s="67" t="s">
        <v>333</v>
      </c>
      <c r="F406" s="68" t="s">
        <v>122</v>
      </c>
      <c r="G406" s="70">
        <v>6.7</v>
      </c>
      <c r="H406" s="70">
        <v>6.7</v>
      </c>
      <c r="I406" s="71">
        <v>1</v>
      </c>
    </row>
    <row r="407" spans="1:9" ht="31.5" x14ac:dyDescent="0.25">
      <c r="A407" s="77" t="s">
        <v>334</v>
      </c>
      <c r="B407" s="82">
        <v>917</v>
      </c>
      <c r="C407" s="78">
        <v>1</v>
      </c>
      <c r="D407" s="78">
        <v>5</v>
      </c>
      <c r="E407" s="67" t="s">
        <v>335</v>
      </c>
      <c r="F407" s="68" t="s">
        <v>122</v>
      </c>
      <c r="G407" s="70">
        <v>6.7</v>
      </c>
      <c r="H407" s="70">
        <v>6.7</v>
      </c>
      <c r="I407" s="71">
        <v>1</v>
      </c>
    </row>
    <row r="408" spans="1:9" ht="31.5" x14ac:dyDescent="0.25">
      <c r="A408" s="77" t="s">
        <v>364</v>
      </c>
      <c r="B408" s="82">
        <v>917</v>
      </c>
      <c r="C408" s="78">
        <v>1</v>
      </c>
      <c r="D408" s="78">
        <v>5</v>
      </c>
      <c r="E408" s="67" t="s">
        <v>365</v>
      </c>
      <c r="F408" s="68" t="s">
        <v>122</v>
      </c>
      <c r="G408" s="70">
        <v>6.7</v>
      </c>
      <c r="H408" s="70">
        <v>6.7</v>
      </c>
      <c r="I408" s="71">
        <v>1</v>
      </c>
    </row>
    <row r="409" spans="1:9" ht="63" x14ac:dyDescent="0.25">
      <c r="A409" s="77" t="s">
        <v>366</v>
      </c>
      <c r="B409" s="82">
        <v>917</v>
      </c>
      <c r="C409" s="78">
        <v>1</v>
      </c>
      <c r="D409" s="78">
        <v>5</v>
      </c>
      <c r="E409" s="67" t="s">
        <v>367</v>
      </c>
      <c r="F409" s="68" t="s">
        <v>122</v>
      </c>
      <c r="G409" s="70">
        <v>6.7</v>
      </c>
      <c r="H409" s="70">
        <v>6.7</v>
      </c>
      <c r="I409" s="71">
        <v>1</v>
      </c>
    </row>
    <row r="410" spans="1:9" ht="31.5" x14ac:dyDescent="0.25">
      <c r="A410" s="77" t="s">
        <v>129</v>
      </c>
      <c r="B410" s="82">
        <v>917</v>
      </c>
      <c r="C410" s="78">
        <v>1</v>
      </c>
      <c r="D410" s="78">
        <v>5</v>
      </c>
      <c r="E410" s="67" t="s">
        <v>367</v>
      </c>
      <c r="F410" s="68" t="s">
        <v>130</v>
      </c>
      <c r="G410" s="70">
        <v>6.7</v>
      </c>
      <c r="H410" s="70">
        <v>6.7</v>
      </c>
      <c r="I410" s="71">
        <v>1</v>
      </c>
    </row>
    <row r="411" spans="1:9" x14ac:dyDescent="0.25">
      <c r="A411" s="77" t="s">
        <v>517</v>
      </c>
      <c r="B411" s="82">
        <v>917</v>
      </c>
      <c r="C411" s="78">
        <v>1</v>
      </c>
      <c r="D411" s="78">
        <v>11</v>
      </c>
      <c r="E411" s="67" t="s">
        <v>122</v>
      </c>
      <c r="F411" s="68" t="s">
        <v>122</v>
      </c>
      <c r="G411" s="70">
        <v>300</v>
      </c>
      <c r="H411" s="70">
        <v>0</v>
      </c>
      <c r="I411" s="71">
        <v>0</v>
      </c>
    </row>
    <row r="412" spans="1:9" x14ac:dyDescent="0.25">
      <c r="A412" s="77" t="s">
        <v>496</v>
      </c>
      <c r="B412" s="82">
        <v>917</v>
      </c>
      <c r="C412" s="78">
        <v>1</v>
      </c>
      <c r="D412" s="78">
        <v>11</v>
      </c>
      <c r="E412" s="67" t="s">
        <v>497</v>
      </c>
      <c r="F412" s="68" t="s">
        <v>122</v>
      </c>
      <c r="G412" s="70">
        <v>300</v>
      </c>
      <c r="H412" s="70">
        <v>0</v>
      </c>
      <c r="I412" s="71">
        <v>0</v>
      </c>
    </row>
    <row r="413" spans="1:9" x14ac:dyDescent="0.25">
      <c r="A413" s="77" t="s">
        <v>513</v>
      </c>
      <c r="B413" s="82">
        <v>917</v>
      </c>
      <c r="C413" s="78">
        <v>1</v>
      </c>
      <c r="D413" s="78">
        <v>11</v>
      </c>
      <c r="E413" s="67" t="s">
        <v>514</v>
      </c>
      <c r="F413" s="68" t="s">
        <v>122</v>
      </c>
      <c r="G413" s="70">
        <v>300</v>
      </c>
      <c r="H413" s="70">
        <v>0</v>
      </c>
      <c r="I413" s="71">
        <v>0</v>
      </c>
    </row>
    <row r="414" spans="1:9" ht="31.5" x14ac:dyDescent="0.25">
      <c r="A414" s="77" t="s">
        <v>515</v>
      </c>
      <c r="B414" s="82">
        <v>917</v>
      </c>
      <c r="C414" s="78">
        <v>1</v>
      </c>
      <c r="D414" s="78">
        <v>11</v>
      </c>
      <c r="E414" s="67" t="s">
        <v>516</v>
      </c>
      <c r="F414" s="68" t="s">
        <v>122</v>
      </c>
      <c r="G414" s="70">
        <v>300</v>
      </c>
      <c r="H414" s="70">
        <v>0</v>
      </c>
      <c r="I414" s="71">
        <v>0</v>
      </c>
    </row>
    <row r="415" spans="1:9" x14ac:dyDescent="0.25">
      <c r="A415" s="77" t="s">
        <v>139</v>
      </c>
      <c r="B415" s="82">
        <v>917</v>
      </c>
      <c r="C415" s="78">
        <v>1</v>
      </c>
      <c r="D415" s="78">
        <v>11</v>
      </c>
      <c r="E415" s="67" t="s">
        <v>516</v>
      </c>
      <c r="F415" s="68" t="s">
        <v>140</v>
      </c>
      <c r="G415" s="70">
        <v>300</v>
      </c>
      <c r="H415" s="70">
        <v>0</v>
      </c>
      <c r="I415" s="71">
        <v>0</v>
      </c>
    </row>
    <row r="416" spans="1:9" x14ac:dyDescent="0.25">
      <c r="A416" s="77" t="s">
        <v>250</v>
      </c>
      <c r="B416" s="82">
        <v>917</v>
      </c>
      <c r="C416" s="78">
        <v>1</v>
      </c>
      <c r="D416" s="78">
        <v>13</v>
      </c>
      <c r="E416" s="67" t="s">
        <v>122</v>
      </c>
      <c r="F416" s="68" t="s">
        <v>122</v>
      </c>
      <c r="G416" s="70">
        <v>3182.7</v>
      </c>
      <c r="H416" s="70">
        <v>2298.6999999999998</v>
      </c>
      <c r="I416" s="71">
        <v>0.72224840544192037</v>
      </c>
    </row>
    <row r="417" spans="1:9" ht="48" customHeight="1" x14ac:dyDescent="0.25">
      <c r="A417" s="77" t="s">
        <v>240</v>
      </c>
      <c r="B417" s="82">
        <v>917</v>
      </c>
      <c r="C417" s="78">
        <v>1</v>
      </c>
      <c r="D417" s="78">
        <v>13</v>
      </c>
      <c r="E417" s="67" t="s">
        <v>241</v>
      </c>
      <c r="F417" s="68" t="s">
        <v>122</v>
      </c>
      <c r="G417" s="70">
        <v>344.8</v>
      </c>
      <c r="H417" s="70">
        <v>344.8</v>
      </c>
      <c r="I417" s="71">
        <v>1</v>
      </c>
    </row>
    <row r="418" spans="1:9" ht="47.25" x14ac:dyDescent="0.25">
      <c r="A418" s="77" t="s">
        <v>242</v>
      </c>
      <c r="B418" s="82">
        <v>917</v>
      </c>
      <c r="C418" s="78">
        <v>1</v>
      </c>
      <c r="D418" s="78">
        <v>13</v>
      </c>
      <c r="E418" s="67" t="s">
        <v>243</v>
      </c>
      <c r="F418" s="68" t="s">
        <v>122</v>
      </c>
      <c r="G418" s="70">
        <v>344.8</v>
      </c>
      <c r="H418" s="70">
        <v>344.8</v>
      </c>
      <c r="I418" s="71">
        <v>1</v>
      </c>
    </row>
    <row r="419" spans="1:9" ht="47.25" x14ac:dyDescent="0.25">
      <c r="A419" s="77" t="s">
        <v>624</v>
      </c>
      <c r="B419" s="82">
        <v>917</v>
      </c>
      <c r="C419" s="78">
        <v>1</v>
      </c>
      <c r="D419" s="78">
        <v>13</v>
      </c>
      <c r="E419" s="67" t="s">
        <v>251</v>
      </c>
      <c r="F419" s="68" t="s">
        <v>122</v>
      </c>
      <c r="G419" s="70">
        <v>344.8</v>
      </c>
      <c r="H419" s="70">
        <v>344.8</v>
      </c>
      <c r="I419" s="71">
        <v>1</v>
      </c>
    </row>
    <row r="420" spans="1:9" ht="63" x14ac:dyDescent="0.25">
      <c r="A420" s="77" t="s">
        <v>252</v>
      </c>
      <c r="B420" s="82">
        <v>917</v>
      </c>
      <c r="C420" s="78">
        <v>1</v>
      </c>
      <c r="D420" s="78">
        <v>13</v>
      </c>
      <c r="E420" s="67" t="s">
        <v>253</v>
      </c>
      <c r="F420" s="68" t="s">
        <v>122</v>
      </c>
      <c r="G420" s="70">
        <v>344.8</v>
      </c>
      <c r="H420" s="70">
        <v>344.8</v>
      </c>
      <c r="I420" s="71">
        <v>1</v>
      </c>
    </row>
    <row r="421" spans="1:9" ht="15.75" customHeight="1" x14ac:dyDescent="0.25">
      <c r="A421" s="77" t="s">
        <v>164</v>
      </c>
      <c r="B421" s="82">
        <v>917</v>
      </c>
      <c r="C421" s="78">
        <v>1</v>
      </c>
      <c r="D421" s="78">
        <v>13</v>
      </c>
      <c r="E421" s="67" t="s">
        <v>253</v>
      </c>
      <c r="F421" s="68" t="s">
        <v>165</v>
      </c>
      <c r="G421" s="70">
        <v>344.8</v>
      </c>
      <c r="H421" s="70">
        <v>344.8</v>
      </c>
      <c r="I421" s="71">
        <v>1</v>
      </c>
    </row>
    <row r="422" spans="1:9" ht="47.25" x14ac:dyDescent="0.25">
      <c r="A422" s="77" t="s">
        <v>332</v>
      </c>
      <c r="B422" s="82">
        <v>917</v>
      </c>
      <c r="C422" s="78">
        <v>1</v>
      </c>
      <c r="D422" s="78">
        <v>13</v>
      </c>
      <c r="E422" s="67" t="s">
        <v>333</v>
      </c>
      <c r="F422" s="68" t="s">
        <v>122</v>
      </c>
      <c r="G422" s="70">
        <v>2232.9</v>
      </c>
      <c r="H422" s="70">
        <v>1615.7</v>
      </c>
      <c r="I422" s="71">
        <v>0.7235881588965023</v>
      </c>
    </row>
    <row r="423" spans="1:9" ht="31.5" x14ac:dyDescent="0.25">
      <c r="A423" s="77" t="s">
        <v>334</v>
      </c>
      <c r="B423" s="82">
        <v>917</v>
      </c>
      <c r="C423" s="78">
        <v>1</v>
      </c>
      <c r="D423" s="78">
        <v>13</v>
      </c>
      <c r="E423" s="67" t="s">
        <v>335</v>
      </c>
      <c r="F423" s="68" t="s">
        <v>122</v>
      </c>
      <c r="G423" s="70">
        <v>2222.9</v>
      </c>
      <c r="H423" s="70">
        <v>1605.7</v>
      </c>
      <c r="I423" s="71">
        <v>0.72234468487111425</v>
      </c>
    </row>
    <row r="424" spans="1:9" ht="47.25" x14ac:dyDescent="0.25">
      <c r="A424" s="77" t="s">
        <v>347</v>
      </c>
      <c r="B424" s="82">
        <v>917</v>
      </c>
      <c r="C424" s="78">
        <v>1</v>
      </c>
      <c r="D424" s="78">
        <v>13</v>
      </c>
      <c r="E424" s="67" t="s">
        <v>348</v>
      </c>
      <c r="F424" s="68" t="s">
        <v>122</v>
      </c>
      <c r="G424" s="70">
        <v>2038.4</v>
      </c>
      <c r="H424" s="70">
        <v>1521.1</v>
      </c>
      <c r="I424" s="71">
        <v>0.74622252747252737</v>
      </c>
    </row>
    <row r="425" spans="1:9" ht="78.75" x14ac:dyDescent="0.25">
      <c r="A425" s="77" t="s">
        <v>349</v>
      </c>
      <c r="B425" s="82">
        <v>917</v>
      </c>
      <c r="C425" s="78">
        <v>1</v>
      </c>
      <c r="D425" s="78">
        <v>13</v>
      </c>
      <c r="E425" s="67" t="s">
        <v>350</v>
      </c>
      <c r="F425" s="68" t="s">
        <v>122</v>
      </c>
      <c r="G425" s="70">
        <v>2035.4</v>
      </c>
      <c r="H425" s="70">
        <v>1518.1</v>
      </c>
      <c r="I425" s="71">
        <v>0.74584848187088526</v>
      </c>
    </row>
    <row r="426" spans="1:9" ht="18" customHeight="1" x14ac:dyDescent="0.25">
      <c r="A426" s="77" t="s">
        <v>164</v>
      </c>
      <c r="B426" s="82">
        <v>917</v>
      </c>
      <c r="C426" s="78">
        <v>1</v>
      </c>
      <c r="D426" s="78">
        <v>13</v>
      </c>
      <c r="E426" s="67" t="s">
        <v>350</v>
      </c>
      <c r="F426" s="68" t="s">
        <v>165</v>
      </c>
      <c r="G426" s="70">
        <v>2035.4</v>
      </c>
      <c r="H426" s="70">
        <v>1518.1</v>
      </c>
      <c r="I426" s="71">
        <v>0.74584848187088526</v>
      </c>
    </row>
    <row r="427" spans="1:9" ht="47.25" x14ac:dyDescent="0.25">
      <c r="A427" s="77" t="s">
        <v>351</v>
      </c>
      <c r="B427" s="82">
        <v>917</v>
      </c>
      <c r="C427" s="78">
        <v>1</v>
      </c>
      <c r="D427" s="78">
        <v>13</v>
      </c>
      <c r="E427" s="67" t="s">
        <v>352</v>
      </c>
      <c r="F427" s="68" t="s">
        <v>122</v>
      </c>
      <c r="G427" s="70">
        <v>3</v>
      </c>
      <c r="H427" s="70">
        <v>3</v>
      </c>
      <c r="I427" s="71">
        <v>1</v>
      </c>
    </row>
    <row r="428" spans="1:9" ht="16.5" customHeight="1" x14ac:dyDescent="0.25">
      <c r="A428" s="77" t="s">
        <v>164</v>
      </c>
      <c r="B428" s="82">
        <v>917</v>
      </c>
      <c r="C428" s="78">
        <v>1</v>
      </c>
      <c r="D428" s="78">
        <v>13</v>
      </c>
      <c r="E428" s="67" t="s">
        <v>352</v>
      </c>
      <c r="F428" s="68" t="s">
        <v>165</v>
      </c>
      <c r="G428" s="70">
        <v>3</v>
      </c>
      <c r="H428" s="70">
        <v>3</v>
      </c>
      <c r="I428" s="71">
        <v>1</v>
      </c>
    </row>
    <row r="429" spans="1:9" x14ac:dyDescent="0.25">
      <c r="A429" s="77" t="s">
        <v>353</v>
      </c>
      <c r="B429" s="82">
        <v>917</v>
      </c>
      <c r="C429" s="78">
        <v>1</v>
      </c>
      <c r="D429" s="78">
        <v>13</v>
      </c>
      <c r="E429" s="67" t="s">
        <v>354</v>
      </c>
      <c r="F429" s="68" t="s">
        <v>122</v>
      </c>
      <c r="G429" s="70">
        <v>184.5</v>
      </c>
      <c r="H429" s="70">
        <v>84.6</v>
      </c>
      <c r="I429" s="71">
        <v>0.45853658536585362</v>
      </c>
    </row>
    <row r="430" spans="1:9" ht="47.25" x14ac:dyDescent="0.25">
      <c r="A430" s="77" t="s">
        <v>355</v>
      </c>
      <c r="B430" s="82">
        <v>917</v>
      </c>
      <c r="C430" s="78">
        <v>1</v>
      </c>
      <c r="D430" s="78">
        <v>13</v>
      </c>
      <c r="E430" s="67" t="s">
        <v>356</v>
      </c>
      <c r="F430" s="68" t="s">
        <v>122</v>
      </c>
      <c r="G430" s="70">
        <v>184.5</v>
      </c>
      <c r="H430" s="70">
        <v>84.6</v>
      </c>
      <c r="I430" s="71">
        <v>0.45853658536585362</v>
      </c>
    </row>
    <row r="431" spans="1:9" x14ac:dyDescent="0.25">
      <c r="A431" s="77" t="s">
        <v>139</v>
      </c>
      <c r="B431" s="82">
        <v>917</v>
      </c>
      <c r="C431" s="78">
        <v>1</v>
      </c>
      <c r="D431" s="78">
        <v>13</v>
      </c>
      <c r="E431" s="67" t="s">
        <v>356</v>
      </c>
      <c r="F431" s="68" t="s">
        <v>140</v>
      </c>
      <c r="G431" s="70">
        <v>184.5</v>
      </c>
      <c r="H431" s="70">
        <v>84.6</v>
      </c>
      <c r="I431" s="71">
        <v>0.45853658536585362</v>
      </c>
    </row>
    <row r="432" spans="1:9" x14ac:dyDescent="0.25">
      <c r="A432" s="77" t="s">
        <v>375</v>
      </c>
      <c r="B432" s="82">
        <v>917</v>
      </c>
      <c r="C432" s="78">
        <v>1</v>
      </c>
      <c r="D432" s="78">
        <v>13</v>
      </c>
      <c r="E432" s="67" t="s">
        <v>376</v>
      </c>
      <c r="F432" s="68" t="s">
        <v>122</v>
      </c>
      <c r="G432" s="70">
        <v>10</v>
      </c>
      <c r="H432" s="70">
        <v>10</v>
      </c>
      <c r="I432" s="71">
        <v>1</v>
      </c>
    </row>
    <row r="433" spans="1:9" ht="47.25" x14ac:dyDescent="0.25">
      <c r="A433" s="77" t="s">
        <v>377</v>
      </c>
      <c r="B433" s="82">
        <v>917</v>
      </c>
      <c r="C433" s="78">
        <v>1</v>
      </c>
      <c r="D433" s="78">
        <v>13</v>
      </c>
      <c r="E433" s="67" t="s">
        <v>378</v>
      </c>
      <c r="F433" s="68" t="s">
        <v>122</v>
      </c>
      <c r="G433" s="70">
        <v>10</v>
      </c>
      <c r="H433" s="70">
        <v>10</v>
      </c>
      <c r="I433" s="71">
        <v>1</v>
      </c>
    </row>
    <row r="434" spans="1:9" x14ac:dyDescent="0.25">
      <c r="A434" s="77" t="s">
        <v>379</v>
      </c>
      <c r="B434" s="82">
        <v>917</v>
      </c>
      <c r="C434" s="78">
        <v>1</v>
      </c>
      <c r="D434" s="78">
        <v>13</v>
      </c>
      <c r="E434" s="67" t="s">
        <v>380</v>
      </c>
      <c r="F434" s="68" t="s">
        <v>122</v>
      </c>
      <c r="G434" s="70">
        <v>10</v>
      </c>
      <c r="H434" s="70">
        <v>10</v>
      </c>
      <c r="I434" s="71">
        <v>1</v>
      </c>
    </row>
    <row r="435" spans="1:9" ht="31.5" x14ac:dyDescent="0.25">
      <c r="A435" s="77" t="s">
        <v>129</v>
      </c>
      <c r="B435" s="82">
        <v>917</v>
      </c>
      <c r="C435" s="78">
        <v>1</v>
      </c>
      <c r="D435" s="78">
        <v>13</v>
      </c>
      <c r="E435" s="67" t="s">
        <v>380</v>
      </c>
      <c r="F435" s="68" t="s">
        <v>130</v>
      </c>
      <c r="G435" s="70">
        <v>10</v>
      </c>
      <c r="H435" s="70">
        <v>10</v>
      </c>
      <c r="I435" s="71">
        <v>1</v>
      </c>
    </row>
    <row r="436" spans="1:9" ht="47.25" x14ac:dyDescent="0.25">
      <c r="A436" s="77" t="s">
        <v>381</v>
      </c>
      <c r="B436" s="82">
        <v>917</v>
      </c>
      <c r="C436" s="78">
        <v>1</v>
      </c>
      <c r="D436" s="78">
        <v>13</v>
      </c>
      <c r="E436" s="67" t="s">
        <v>382</v>
      </c>
      <c r="F436" s="68" t="s">
        <v>122</v>
      </c>
      <c r="G436" s="70">
        <v>105</v>
      </c>
      <c r="H436" s="70">
        <v>69.7</v>
      </c>
      <c r="I436" s="71">
        <v>0.66380952380952385</v>
      </c>
    </row>
    <row r="437" spans="1:9" ht="33.75" customHeight="1" x14ac:dyDescent="0.25">
      <c r="A437" s="77" t="s">
        <v>390</v>
      </c>
      <c r="B437" s="82">
        <v>917</v>
      </c>
      <c r="C437" s="78">
        <v>1</v>
      </c>
      <c r="D437" s="78">
        <v>13</v>
      </c>
      <c r="E437" s="67" t="s">
        <v>391</v>
      </c>
      <c r="F437" s="68" t="s">
        <v>122</v>
      </c>
      <c r="G437" s="70">
        <v>35</v>
      </c>
      <c r="H437" s="70">
        <v>30</v>
      </c>
      <c r="I437" s="71">
        <v>0.8571428571428571</v>
      </c>
    </row>
    <row r="438" spans="1:9" ht="63" x14ac:dyDescent="0.25">
      <c r="A438" s="77" t="s">
        <v>392</v>
      </c>
      <c r="B438" s="82">
        <v>917</v>
      </c>
      <c r="C438" s="78">
        <v>1</v>
      </c>
      <c r="D438" s="78">
        <v>13</v>
      </c>
      <c r="E438" s="67" t="s">
        <v>393</v>
      </c>
      <c r="F438" s="68" t="s">
        <v>122</v>
      </c>
      <c r="G438" s="70">
        <v>35</v>
      </c>
      <c r="H438" s="70">
        <v>30</v>
      </c>
      <c r="I438" s="71">
        <v>0.8571428571428571</v>
      </c>
    </row>
    <row r="439" spans="1:9" ht="31.5" x14ac:dyDescent="0.25">
      <c r="A439" s="77" t="s">
        <v>394</v>
      </c>
      <c r="B439" s="82">
        <v>917</v>
      </c>
      <c r="C439" s="78">
        <v>1</v>
      </c>
      <c r="D439" s="78">
        <v>13</v>
      </c>
      <c r="E439" s="67" t="s">
        <v>395</v>
      </c>
      <c r="F439" s="68" t="s">
        <v>122</v>
      </c>
      <c r="G439" s="70">
        <v>30</v>
      </c>
      <c r="H439" s="70">
        <v>30</v>
      </c>
      <c r="I439" s="71">
        <v>1</v>
      </c>
    </row>
    <row r="440" spans="1:9" ht="31.5" x14ac:dyDescent="0.25">
      <c r="A440" s="77" t="s">
        <v>129</v>
      </c>
      <c r="B440" s="82">
        <v>917</v>
      </c>
      <c r="C440" s="78">
        <v>1</v>
      </c>
      <c r="D440" s="78">
        <v>13</v>
      </c>
      <c r="E440" s="67" t="s">
        <v>395</v>
      </c>
      <c r="F440" s="68" t="s">
        <v>130</v>
      </c>
      <c r="G440" s="70">
        <v>30</v>
      </c>
      <c r="H440" s="70">
        <v>30</v>
      </c>
      <c r="I440" s="71">
        <v>1</v>
      </c>
    </row>
    <row r="441" spans="1:9" x14ac:dyDescent="0.25">
      <c r="A441" s="77" t="s">
        <v>396</v>
      </c>
      <c r="B441" s="82">
        <v>917</v>
      </c>
      <c r="C441" s="78">
        <v>1</v>
      </c>
      <c r="D441" s="78">
        <v>13</v>
      </c>
      <c r="E441" s="67" t="s">
        <v>397</v>
      </c>
      <c r="F441" s="68" t="s">
        <v>122</v>
      </c>
      <c r="G441" s="70">
        <v>5</v>
      </c>
      <c r="H441" s="70">
        <v>0</v>
      </c>
      <c r="I441" s="71">
        <v>0</v>
      </c>
    </row>
    <row r="442" spans="1:9" ht="31.5" x14ac:dyDescent="0.25">
      <c r="A442" s="77" t="s">
        <v>129</v>
      </c>
      <c r="B442" s="82">
        <v>917</v>
      </c>
      <c r="C442" s="78">
        <v>1</v>
      </c>
      <c r="D442" s="78">
        <v>13</v>
      </c>
      <c r="E442" s="67" t="s">
        <v>397</v>
      </c>
      <c r="F442" s="68" t="s">
        <v>130</v>
      </c>
      <c r="G442" s="70">
        <v>5</v>
      </c>
      <c r="H442" s="70">
        <v>0</v>
      </c>
      <c r="I442" s="71">
        <v>0</v>
      </c>
    </row>
    <row r="443" spans="1:9" ht="47.25" x14ac:dyDescent="0.25">
      <c r="A443" s="77" t="s">
        <v>733</v>
      </c>
      <c r="B443" s="82">
        <v>917</v>
      </c>
      <c r="C443" s="78">
        <v>1</v>
      </c>
      <c r="D443" s="78">
        <v>13</v>
      </c>
      <c r="E443" s="67" t="s">
        <v>398</v>
      </c>
      <c r="F443" s="68" t="s">
        <v>122</v>
      </c>
      <c r="G443" s="70">
        <v>70</v>
      </c>
      <c r="H443" s="70">
        <v>39.700000000000003</v>
      </c>
      <c r="I443" s="71">
        <v>0.56714285714285717</v>
      </c>
    </row>
    <row r="444" spans="1:9" ht="48" customHeight="1" x14ac:dyDescent="0.25">
      <c r="A444" s="77" t="s">
        <v>399</v>
      </c>
      <c r="B444" s="82">
        <v>917</v>
      </c>
      <c r="C444" s="78">
        <v>1</v>
      </c>
      <c r="D444" s="78">
        <v>13</v>
      </c>
      <c r="E444" s="67" t="s">
        <v>400</v>
      </c>
      <c r="F444" s="68" t="s">
        <v>122</v>
      </c>
      <c r="G444" s="70">
        <v>70</v>
      </c>
      <c r="H444" s="70">
        <v>39.700000000000003</v>
      </c>
      <c r="I444" s="71">
        <v>0.56714285714285717</v>
      </c>
    </row>
    <row r="445" spans="1:9" ht="47.25" x14ac:dyDescent="0.25">
      <c r="A445" s="77" t="s">
        <v>401</v>
      </c>
      <c r="B445" s="82">
        <v>917</v>
      </c>
      <c r="C445" s="78">
        <v>1</v>
      </c>
      <c r="D445" s="78">
        <v>13</v>
      </c>
      <c r="E445" s="67" t="s">
        <v>402</v>
      </c>
      <c r="F445" s="68" t="s">
        <v>122</v>
      </c>
      <c r="G445" s="70">
        <v>25</v>
      </c>
      <c r="H445" s="70">
        <v>24.9</v>
      </c>
      <c r="I445" s="71">
        <v>0.996</v>
      </c>
    </row>
    <row r="446" spans="1:9" ht="31.5" x14ac:dyDescent="0.25">
      <c r="A446" s="77" t="s">
        <v>129</v>
      </c>
      <c r="B446" s="82">
        <v>917</v>
      </c>
      <c r="C446" s="78">
        <v>1</v>
      </c>
      <c r="D446" s="78">
        <v>13</v>
      </c>
      <c r="E446" s="67" t="s">
        <v>402</v>
      </c>
      <c r="F446" s="68" t="s">
        <v>130</v>
      </c>
      <c r="G446" s="70">
        <v>25</v>
      </c>
      <c r="H446" s="70">
        <v>24.9</v>
      </c>
      <c r="I446" s="71">
        <v>0.996</v>
      </c>
    </row>
    <row r="447" spans="1:9" ht="47.25" x14ac:dyDescent="0.25">
      <c r="A447" s="77" t="s">
        <v>403</v>
      </c>
      <c r="B447" s="82">
        <v>917</v>
      </c>
      <c r="C447" s="78">
        <v>1</v>
      </c>
      <c r="D447" s="78">
        <v>13</v>
      </c>
      <c r="E447" s="67" t="s">
        <v>404</v>
      </c>
      <c r="F447" s="68" t="s">
        <v>122</v>
      </c>
      <c r="G447" s="70">
        <v>15</v>
      </c>
      <c r="H447" s="70">
        <v>14.8</v>
      </c>
      <c r="I447" s="71">
        <v>0.98666666666666669</v>
      </c>
    </row>
    <row r="448" spans="1:9" ht="31.5" x14ac:dyDescent="0.25">
      <c r="A448" s="77" t="s">
        <v>129</v>
      </c>
      <c r="B448" s="82">
        <v>917</v>
      </c>
      <c r="C448" s="78">
        <v>1</v>
      </c>
      <c r="D448" s="78">
        <v>13</v>
      </c>
      <c r="E448" s="67" t="s">
        <v>404</v>
      </c>
      <c r="F448" s="68" t="s">
        <v>130</v>
      </c>
      <c r="G448" s="70">
        <v>15</v>
      </c>
      <c r="H448" s="70">
        <v>14.8</v>
      </c>
      <c r="I448" s="71">
        <v>0.98666666666666669</v>
      </c>
    </row>
    <row r="449" spans="1:9" ht="81" customHeight="1" x14ac:dyDescent="0.25">
      <c r="A449" s="77" t="s">
        <v>405</v>
      </c>
      <c r="B449" s="82">
        <v>917</v>
      </c>
      <c r="C449" s="78">
        <v>1</v>
      </c>
      <c r="D449" s="78">
        <v>13</v>
      </c>
      <c r="E449" s="67" t="s">
        <v>406</v>
      </c>
      <c r="F449" s="68" t="s">
        <v>122</v>
      </c>
      <c r="G449" s="70">
        <v>5</v>
      </c>
      <c r="H449" s="70">
        <v>0</v>
      </c>
      <c r="I449" s="71">
        <v>0</v>
      </c>
    </row>
    <row r="450" spans="1:9" ht="31.5" x14ac:dyDescent="0.25">
      <c r="A450" s="77" t="s">
        <v>129</v>
      </c>
      <c r="B450" s="82">
        <v>917</v>
      </c>
      <c r="C450" s="78">
        <v>1</v>
      </c>
      <c r="D450" s="78">
        <v>13</v>
      </c>
      <c r="E450" s="67" t="s">
        <v>406</v>
      </c>
      <c r="F450" s="68" t="s">
        <v>130</v>
      </c>
      <c r="G450" s="70">
        <v>5</v>
      </c>
      <c r="H450" s="70">
        <v>0</v>
      </c>
      <c r="I450" s="71">
        <v>0</v>
      </c>
    </row>
    <row r="451" spans="1:9" ht="47.25" x14ac:dyDescent="0.25">
      <c r="A451" s="77" t="s">
        <v>407</v>
      </c>
      <c r="B451" s="82">
        <v>917</v>
      </c>
      <c r="C451" s="78">
        <v>1</v>
      </c>
      <c r="D451" s="78">
        <v>13</v>
      </c>
      <c r="E451" s="67" t="s">
        <v>408</v>
      </c>
      <c r="F451" s="68" t="s">
        <v>122</v>
      </c>
      <c r="G451" s="70">
        <v>10</v>
      </c>
      <c r="H451" s="70">
        <v>0</v>
      </c>
      <c r="I451" s="71">
        <v>0</v>
      </c>
    </row>
    <row r="452" spans="1:9" ht="31.5" x14ac:dyDescent="0.25">
      <c r="A452" s="77" t="s">
        <v>129</v>
      </c>
      <c r="B452" s="82">
        <v>917</v>
      </c>
      <c r="C452" s="78">
        <v>1</v>
      </c>
      <c r="D452" s="78">
        <v>13</v>
      </c>
      <c r="E452" s="67" t="s">
        <v>408</v>
      </c>
      <c r="F452" s="68" t="s">
        <v>130</v>
      </c>
      <c r="G452" s="70">
        <v>10</v>
      </c>
      <c r="H452" s="70">
        <v>0</v>
      </c>
      <c r="I452" s="71">
        <v>0</v>
      </c>
    </row>
    <row r="453" spans="1:9" ht="63" x14ac:dyDescent="0.25">
      <c r="A453" s="77" t="s">
        <v>409</v>
      </c>
      <c r="B453" s="82">
        <v>917</v>
      </c>
      <c r="C453" s="78">
        <v>1</v>
      </c>
      <c r="D453" s="78">
        <v>13</v>
      </c>
      <c r="E453" s="67" t="s">
        <v>410</v>
      </c>
      <c r="F453" s="68" t="s">
        <v>122</v>
      </c>
      <c r="G453" s="70">
        <v>15</v>
      </c>
      <c r="H453" s="70">
        <v>0</v>
      </c>
      <c r="I453" s="71">
        <v>0</v>
      </c>
    </row>
    <row r="454" spans="1:9" ht="31.5" x14ac:dyDescent="0.25">
      <c r="A454" s="77" t="s">
        <v>129</v>
      </c>
      <c r="B454" s="82">
        <v>917</v>
      </c>
      <c r="C454" s="78">
        <v>1</v>
      </c>
      <c r="D454" s="78">
        <v>13</v>
      </c>
      <c r="E454" s="67" t="s">
        <v>410</v>
      </c>
      <c r="F454" s="68" t="s">
        <v>130</v>
      </c>
      <c r="G454" s="70">
        <v>15</v>
      </c>
      <c r="H454" s="70">
        <v>0</v>
      </c>
      <c r="I454" s="71">
        <v>0</v>
      </c>
    </row>
    <row r="455" spans="1:9" x14ac:dyDescent="0.25">
      <c r="A455" s="77" t="s">
        <v>496</v>
      </c>
      <c r="B455" s="82">
        <v>917</v>
      </c>
      <c r="C455" s="78">
        <v>1</v>
      </c>
      <c r="D455" s="78">
        <v>13</v>
      </c>
      <c r="E455" s="67" t="s">
        <v>497</v>
      </c>
      <c r="F455" s="68" t="s">
        <v>122</v>
      </c>
      <c r="G455" s="70">
        <v>500</v>
      </c>
      <c r="H455" s="70">
        <v>268.5</v>
      </c>
      <c r="I455" s="71">
        <v>0.53700000000000003</v>
      </c>
    </row>
    <row r="456" spans="1:9" ht="47.25" x14ac:dyDescent="0.25">
      <c r="A456" s="77" t="s">
        <v>523</v>
      </c>
      <c r="B456" s="82">
        <v>917</v>
      </c>
      <c r="C456" s="78">
        <v>1</v>
      </c>
      <c r="D456" s="78">
        <v>13</v>
      </c>
      <c r="E456" s="67" t="s">
        <v>524</v>
      </c>
      <c r="F456" s="68" t="s">
        <v>122</v>
      </c>
      <c r="G456" s="70">
        <v>500</v>
      </c>
      <c r="H456" s="70">
        <v>268.5</v>
      </c>
      <c r="I456" s="71">
        <v>0.53700000000000003</v>
      </c>
    </row>
    <row r="457" spans="1:9" ht="31.5" x14ac:dyDescent="0.25">
      <c r="A457" s="77" t="s">
        <v>738</v>
      </c>
      <c r="B457" s="82">
        <v>917</v>
      </c>
      <c r="C457" s="78">
        <v>1</v>
      </c>
      <c r="D457" s="78">
        <v>13</v>
      </c>
      <c r="E457" s="67" t="s">
        <v>739</v>
      </c>
      <c r="F457" s="68" t="s">
        <v>122</v>
      </c>
      <c r="G457" s="70">
        <v>500</v>
      </c>
      <c r="H457" s="70">
        <v>268.5</v>
      </c>
      <c r="I457" s="71">
        <v>0.53700000000000003</v>
      </c>
    </row>
    <row r="458" spans="1:9" ht="63" x14ac:dyDescent="0.25">
      <c r="A458" s="77" t="s">
        <v>740</v>
      </c>
      <c r="B458" s="82">
        <v>917</v>
      </c>
      <c r="C458" s="78">
        <v>1</v>
      </c>
      <c r="D458" s="78">
        <v>13</v>
      </c>
      <c r="E458" s="67" t="s">
        <v>741</v>
      </c>
      <c r="F458" s="68" t="s">
        <v>122</v>
      </c>
      <c r="G458" s="70">
        <v>500</v>
      </c>
      <c r="H458" s="70">
        <v>268.5</v>
      </c>
      <c r="I458" s="71">
        <v>0.53700000000000003</v>
      </c>
    </row>
    <row r="459" spans="1:9" ht="31.5" x14ac:dyDescent="0.25">
      <c r="A459" s="77" t="s">
        <v>129</v>
      </c>
      <c r="B459" s="82">
        <v>917</v>
      </c>
      <c r="C459" s="78">
        <v>1</v>
      </c>
      <c r="D459" s="78">
        <v>13</v>
      </c>
      <c r="E459" s="67" t="s">
        <v>741</v>
      </c>
      <c r="F459" s="68" t="s">
        <v>130</v>
      </c>
      <c r="G459" s="70">
        <v>500</v>
      </c>
      <c r="H459" s="70">
        <v>268.5</v>
      </c>
      <c r="I459" s="71">
        <v>0.53700000000000003</v>
      </c>
    </row>
    <row r="460" spans="1:9" x14ac:dyDescent="0.25">
      <c r="A460" s="77" t="s">
        <v>529</v>
      </c>
      <c r="B460" s="82">
        <v>917</v>
      </c>
      <c r="C460" s="78">
        <v>2</v>
      </c>
      <c r="D460" s="78">
        <v>0</v>
      </c>
      <c r="E460" s="67" t="s">
        <v>122</v>
      </c>
      <c r="F460" s="68" t="s">
        <v>122</v>
      </c>
      <c r="G460" s="70">
        <v>155</v>
      </c>
      <c r="H460" s="70">
        <v>146.69999999999999</v>
      </c>
      <c r="I460" s="71">
        <v>0.94645161290322577</v>
      </c>
    </row>
    <row r="461" spans="1:9" x14ac:dyDescent="0.25">
      <c r="A461" s="77" t="s">
        <v>522</v>
      </c>
      <c r="B461" s="82">
        <v>917</v>
      </c>
      <c r="C461" s="78">
        <v>2</v>
      </c>
      <c r="D461" s="78">
        <v>4</v>
      </c>
      <c r="E461" s="67" t="s">
        <v>122</v>
      </c>
      <c r="F461" s="68" t="s">
        <v>122</v>
      </c>
      <c r="G461" s="70">
        <v>155</v>
      </c>
      <c r="H461" s="70">
        <v>146.69999999999999</v>
      </c>
      <c r="I461" s="71">
        <v>0.94645161290322577</v>
      </c>
    </row>
    <row r="462" spans="1:9" x14ac:dyDescent="0.25">
      <c r="A462" s="77" t="s">
        <v>496</v>
      </c>
      <c r="B462" s="82">
        <v>917</v>
      </c>
      <c r="C462" s="78">
        <v>2</v>
      </c>
      <c r="D462" s="78">
        <v>4</v>
      </c>
      <c r="E462" s="67" t="s">
        <v>497</v>
      </c>
      <c r="F462" s="68" t="s">
        <v>122</v>
      </c>
      <c r="G462" s="70">
        <v>155</v>
      </c>
      <c r="H462" s="70">
        <v>146.69999999999999</v>
      </c>
      <c r="I462" s="71">
        <v>0.94645161290322577</v>
      </c>
    </row>
    <row r="463" spans="1:9" ht="31.5" x14ac:dyDescent="0.25">
      <c r="A463" s="77" t="s">
        <v>518</v>
      </c>
      <c r="B463" s="82">
        <v>917</v>
      </c>
      <c r="C463" s="78">
        <v>2</v>
      </c>
      <c r="D463" s="78">
        <v>4</v>
      </c>
      <c r="E463" s="67" t="s">
        <v>519</v>
      </c>
      <c r="F463" s="68" t="s">
        <v>122</v>
      </c>
      <c r="G463" s="70">
        <v>155</v>
      </c>
      <c r="H463" s="70">
        <v>146.69999999999999</v>
      </c>
      <c r="I463" s="71">
        <v>0.94645161290322577</v>
      </c>
    </row>
    <row r="464" spans="1:9" ht="78.75" x14ac:dyDescent="0.25">
      <c r="A464" s="77" t="s">
        <v>520</v>
      </c>
      <c r="B464" s="82">
        <v>917</v>
      </c>
      <c r="C464" s="78">
        <v>2</v>
      </c>
      <c r="D464" s="78">
        <v>4</v>
      </c>
      <c r="E464" s="67" t="s">
        <v>521</v>
      </c>
      <c r="F464" s="68" t="s">
        <v>122</v>
      </c>
      <c r="G464" s="70">
        <v>155</v>
      </c>
      <c r="H464" s="70">
        <v>146.69999999999999</v>
      </c>
      <c r="I464" s="71">
        <v>0.94645161290322577</v>
      </c>
    </row>
    <row r="465" spans="1:9" ht="63" x14ac:dyDescent="0.25">
      <c r="A465" s="77" t="s">
        <v>194</v>
      </c>
      <c r="B465" s="82">
        <v>917</v>
      </c>
      <c r="C465" s="78">
        <v>2</v>
      </c>
      <c r="D465" s="78">
        <v>4</v>
      </c>
      <c r="E465" s="67" t="s">
        <v>737</v>
      </c>
      <c r="F465" s="68" t="s">
        <v>122</v>
      </c>
      <c r="G465" s="70">
        <v>155</v>
      </c>
      <c r="H465" s="70">
        <v>146.69999999999999</v>
      </c>
      <c r="I465" s="71">
        <v>0.94645161290322577</v>
      </c>
    </row>
    <row r="466" spans="1:9" ht="31.5" x14ac:dyDescent="0.25">
      <c r="A466" s="77" t="s">
        <v>129</v>
      </c>
      <c r="B466" s="82">
        <v>917</v>
      </c>
      <c r="C466" s="78">
        <v>2</v>
      </c>
      <c r="D466" s="78">
        <v>4</v>
      </c>
      <c r="E466" s="67" t="s">
        <v>737</v>
      </c>
      <c r="F466" s="68" t="s">
        <v>130</v>
      </c>
      <c r="G466" s="70">
        <v>155</v>
      </c>
      <c r="H466" s="70">
        <v>146.69999999999999</v>
      </c>
      <c r="I466" s="71">
        <v>0.94645161290322577</v>
      </c>
    </row>
    <row r="467" spans="1:9" x14ac:dyDescent="0.25">
      <c r="A467" s="77" t="s">
        <v>531</v>
      </c>
      <c r="B467" s="82">
        <v>917</v>
      </c>
      <c r="C467" s="78">
        <v>4</v>
      </c>
      <c r="D467" s="78">
        <v>0</v>
      </c>
      <c r="E467" s="67" t="s">
        <v>122</v>
      </c>
      <c r="F467" s="68" t="s">
        <v>122</v>
      </c>
      <c r="G467" s="70">
        <v>20</v>
      </c>
      <c r="H467" s="70">
        <v>0</v>
      </c>
      <c r="I467" s="71">
        <v>0</v>
      </c>
    </row>
    <row r="468" spans="1:9" x14ac:dyDescent="0.25">
      <c r="A468" s="77" t="s">
        <v>279</v>
      </c>
      <c r="B468" s="82">
        <v>917</v>
      </c>
      <c r="C468" s="78">
        <v>4</v>
      </c>
      <c r="D468" s="78">
        <v>12</v>
      </c>
      <c r="E468" s="67" t="s">
        <v>122</v>
      </c>
      <c r="F468" s="68" t="s">
        <v>122</v>
      </c>
      <c r="G468" s="70">
        <v>20</v>
      </c>
      <c r="H468" s="70">
        <v>0</v>
      </c>
      <c r="I468" s="71">
        <v>0</v>
      </c>
    </row>
    <row r="469" spans="1:9" ht="48" customHeight="1" x14ac:dyDescent="0.25">
      <c r="A469" s="77" t="s">
        <v>422</v>
      </c>
      <c r="B469" s="82">
        <v>917</v>
      </c>
      <c r="C469" s="78">
        <v>4</v>
      </c>
      <c r="D469" s="78">
        <v>12</v>
      </c>
      <c r="E469" s="67" t="s">
        <v>423</v>
      </c>
      <c r="F469" s="68" t="s">
        <v>122</v>
      </c>
      <c r="G469" s="70">
        <v>20</v>
      </c>
      <c r="H469" s="70">
        <v>0</v>
      </c>
      <c r="I469" s="71">
        <v>0</v>
      </c>
    </row>
    <row r="470" spans="1:9" ht="31.5" x14ac:dyDescent="0.25">
      <c r="A470" s="77" t="s">
        <v>457</v>
      </c>
      <c r="B470" s="82">
        <v>917</v>
      </c>
      <c r="C470" s="78">
        <v>4</v>
      </c>
      <c r="D470" s="78">
        <v>12</v>
      </c>
      <c r="E470" s="67" t="s">
        <v>458</v>
      </c>
      <c r="F470" s="68" t="s">
        <v>122</v>
      </c>
      <c r="G470" s="70">
        <v>20</v>
      </c>
      <c r="H470" s="70">
        <v>0</v>
      </c>
      <c r="I470" s="71">
        <v>0</v>
      </c>
    </row>
    <row r="471" spans="1:9" ht="32.25" customHeight="1" x14ac:dyDescent="0.25">
      <c r="A471" s="77" t="s">
        <v>459</v>
      </c>
      <c r="B471" s="82">
        <v>917</v>
      </c>
      <c r="C471" s="78">
        <v>4</v>
      </c>
      <c r="D471" s="78">
        <v>12</v>
      </c>
      <c r="E471" s="67" t="s">
        <v>460</v>
      </c>
      <c r="F471" s="68" t="s">
        <v>122</v>
      </c>
      <c r="G471" s="70">
        <v>20</v>
      </c>
      <c r="H471" s="70">
        <v>0</v>
      </c>
      <c r="I471" s="71">
        <v>0</v>
      </c>
    </row>
    <row r="472" spans="1:9" ht="31.5" x14ac:dyDescent="0.25">
      <c r="A472" s="77" t="s">
        <v>461</v>
      </c>
      <c r="B472" s="82">
        <v>917</v>
      </c>
      <c r="C472" s="78">
        <v>4</v>
      </c>
      <c r="D472" s="78">
        <v>12</v>
      </c>
      <c r="E472" s="67" t="s">
        <v>462</v>
      </c>
      <c r="F472" s="68" t="s">
        <v>122</v>
      </c>
      <c r="G472" s="70">
        <v>20</v>
      </c>
      <c r="H472" s="70">
        <v>0</v>
      </c>
      <c r="I472" s="71">
        <v>0</v>
      </c>
    </row>
    <row r="473" spans="1:9" ht="31.5" x14ac:dyDescent="0.25">
      <c r="A473" s="77" t="s">
        <v>129</v>
      </c>
      <c r="B473" s="82">
        <v>917</v>
      </c>
      <c r="C473" s="78">
        <v>4</v>
      </c>
      <c r="D473" s="78">
        <v>12</v>
      </c>
      <c r="E473" s="67" t="s">
        <v>462</v>
      </c>
      <c r="F473" s="68" t="s">
        <v>130</v>
      </c>
      <c r="G473" s="70">
        <v>20</v>
      </c>
      <c r="H473" s="70">
        <v>0</v>
      </c>
      <c r="I473" s="71">
        <v>0</v>
      </c>
    </row>
    <row r="474" spans="1:9" x14ac:dyDescent="0.25">
      <c r="A474" s="77" t="s">
        <v>534</v>
      </c>
      <c r="B474" s="82">
        <v>917</v>
      </c>
      <c r="C474" s="78">
        <v>7</v>
      </c>
      <c r="D474" s="78">
        <v>0</v>
      </c>
      <c r="E474" s="67" t="s">
        <v>122</v>
      </c>
      <c r="F474" s="68" t="s">
        <v>122</v>
      </c>
      <c r="G474" s="70">
        <v>171</v>
      </c>
      <c r="H474" s="70">
        <v>128.80000000000001</v>
      </c>
      <c r="I474" s="71">
        <v>0.75321637426900589</v>
      </c>
    </row>
    <row r="475" spans="1:9" ht="31.5" x14ac:dyDescent="0.25">
      <c r="A475" s="77" t="s">
        <v>136</v>
      </c>
      <c r="B475" s="82">
        <v>917</v>
      </c>
      <c r="C475" s="78">
        <v>7</v>
      </c>
      <c r="D475" s="78">
        <v>5</v>
      </c>
      <c r="E475" s="67" t="s">
        <v>122</v>
      </c>
      <c r="F475" s="68" t="s">
        <v>122</v>
      </c>
      <c r="G475" s="70">
        <v>75</v>
      </c>
      <c r="H475" s="70">
        <v>45.8</v>
      </c>
      <c r="I475" s="71">
        <v>0.61066666666666658</v>
      </c>
    </row>
    <row r="476" spans="1:9" ht="47.25" x14ac:dyDescent="0.25">
      <c r="A476" s="77" t="s">
        <v>332</v>
      </c>
      <c r="B476" s="82">
        <v>917</v>
      </c>
      <c r="C476" s="78">
        <v>7</v>
      </c>
      <c r="D476" s="78">
        <v>5</v>
      </c>
      <c r="E476" s="67" t="s">
        <v>333</v>
      </c>
      <c r="F476" s="68" t="s">
        <v>122</v>
      </c>
      <c r="G476" s="70">
        <v>75</v>
      </c>
      <c r="H476" s="70">
        <v>45.8</v>
      </c>
      <c r="I476" s="71">
        <v>0.61066666666666658</v>
      </c>
    </row>
    <row r="477" spans="1:9" ht="31.5" x14ac:dyDescent="0.25">
      <c r="A477" s="77" t="s">
        <v>334</v>
      </c>
      <c r="B477" s="82">
        <v>917</v>
      </c>
      <c r="C477" s="78">
        <v>7</v>
      </c>
      <c r="D477" s="78">
        <v>5</v>
      </c>
      <c r="E477" s="67" t="s">
        <v>335</v>
      </c>
      <c r="F477" s="68" t="s">
        <v>122</v>
      </c>
      <c r="G477" s="70">
        <v>75</v>
      </c>
      <c r="H477" s="70">
        <v>45.8</v>
      </c>
      <c r="I477" s="71">
        <v>0.61066666666666658</v>
      </c>
    </row>
    <row r="478" spans="1:9" ht="46.5" customHeight="1" x14ac:dyDescent="0.25">
      <c r="A478" s="77" t="s">
        <v>336</v>
      </c>
      <c r="B478" s="82">
        <v>917</v>
      </c>
      <c r="C478" s="78">
        <v>7</v>
      </c>
      <c r="D478" s="78">
        <v>5</v>
      </c>
      <c r="E478" s="67" t="s">
        <v>337</v>
      </c>
      <c r="F478" s="68" t="s">
        <v>122</v>
      </c>
      <c r="G478" s="70">
        <v>70</v>
      </c>
      <c r="H478" s="70">
        <v>45.4</v>
      </c>
      <c r="I478" s="71">
        <v>0.64857142857142858</v>
      </c>
    </row>
    <row r="479" spans="1:9" ht="47.25" x14ac:dyDescent="0.25">
      <c r="A479" s="77" t="s">
        <v>338</v>
      </c>
      <c r="B479" s="82">
        <v>917</v>
      </c>
      <c r="C479" s="78">
        <v>7</v>
      </c>
      <c r="D479" s="78">
        <v>5</v>
      </c>
      <c r="E479" s="67" t="s">
        <v>339</v>
      </c>
      <c r="F479" s="68" t="s">
        <v>122</v>
      </c>
      <c r="G479" s="70">
        <v>27.6</v>
      </c>
      <c r="H479" s="70">
        <v>27.6</v>
      </c>
      <c r="I479" s="71">
        <v>1</v>
      </c>
    </row>
    <row r="480" spans="1:9" ht="31.5" x14ac:dyDescent="0.25">
      <c r="A480" s="77" t="s">
        <v>129</v>
      </c>
      <c r="B480" s="82">
        <v>917</v>
      </c>
      <c r="C480" s="78">
        <v>7</v>
      </c>
      <c r="D480" s="78">
        <v>5</v>
      </c>
      <c r="E480" s="67" t="s">
        <v>339</v>
      </c>
      <c r="F480" s="68" t="s">
        <v>130</v>
      </c>
      <c r="G480" s="70">
        <v>27.6</v>
      </c>
      <c r="H480" s="70">
        <v>27.6</v>
      </c>
      <c r="I480" s="71">
        <v>1</v>
      </c>
    </row>
    <row r="481" spans="1:9" ht="47.25" x14ac:dyDescent="0.25">
      <c r="A481" s="77" t="s">
        <v>340</v>
      </c>
      <c r="B481" s="82">
        <v>917</v>
      </c>
      <c r="C481" s="78">
        <v>7</v>
      </c>
      <c r="D481" s="78">
        <v>5</v>
      </c>
      <c r="E481" s="67" t="s">
        <v>341</v>
      </c>
      <c r="F481" s="68" t="s">
        <v>122</v>
      </c>
      <c r="G481" s="70">
        <v>42.4</v>
      </c>
      <c r="H481" s="70">
        <v>17.8</v>
      </c>
      <c r="I481" s="71">
        <v>0.419811320754717</v>
      </c>
    </row>
    <row r="482" spans="1:9" ht="31.5" x14ac:dyDescent="0.25">
      <c r="A482" s="77" t="s">
        <v>129</v>
      </c>
      <c r="B482" s="82">
        <v>917</v>
      </c>
      <c r="C482" s="78">
        <v>7</v>
      </c>
      <c r="D482" s="78">
        <v>5</v>
      </c>
      <c r="E482" s="67" t="s">
        <v>341</v>
      </c>
      <c r="F482" s="68" t="s">
        <v>130</v>
      </c>
      <c r="G482" s="70">
        <v>42.4</v>
      </c>
      <c r="H482" s="70">
        <v>17.8</v>
      </c>
      <c r="I482" s="71">
        <v>0.419811320754717</v>
      </c>
    </row>
    <row r="483" spans="1:9" ht="31.5" x14ac:dyDescent="0.25">
      <c r="A483" s="77" t="s">
        <v>364</v>
      </c>
      <c r="B483" s="82">
        <v>917</v>
      </c>
      <c r="C483" s="78">
        <v>7</v>
      </c>
      <c r="D483" s="78">
        <v>5</v>
      </c>
      <c r="E483" s="67" t="s">
        <v>365</v>
      </c>
      <c r="F483" s="68" t="s">
        <v>122</v>
      </c>
      <c r="G483" s="70">
        <v>5</v>
      </c>
      <c r="H483" s="70">
        <v>0.4</v>
      </c>
      <c r="I483" s="71">
        <v>0.08</v>
      </c>
    </row>
    <row r="484" spans="1:9" ht="31.5" x14ac:dyDescent="0.25">
      <c r="A484" s="77" t="s">
        <v>371</v>
      </c>
      <c r="B484" s="82">
        <v>917</v>
      </c>
      <c r="C484" s="78">
        <v>7</v>
      </c>
      <c r="D484" s="78">
        <v>5</v>
      </c>
      <c r="E484" s="67" t="s">
        <v>721</v>
      </c>
      <c r="F484" s="68" t="s">
        <v>122</v>
      </c>
      <c r="G484" s="70">
        <v>5</v>
      </c>
      <c r="H484" s="70">
        <v>0.4</v>
      </c>
      <c r="I484" s="71">
        <v>0.08</v>
      </c>
    </row>
    <row r="485" spans="1:9" ht="31.5" x14ac:dyDescent="0.25">
      <c r="A485" s="77" t="s">
        <v>129</v>
      </c>
      <c r="B485" s="82">
        <v>917</v>
      </c>
      <c r="C485" s="78">
        <v>7</v>
      </c>
      <c r="D485" s="78">
        <v>5</v>
      </c>
      <c r="E485" s="67" t="s">
        <v>721</v>
      </c>
      <c r="F485" s="68" t="s">
        <v>130</v>
      </c>
      <c r="G485" s="70">
        <v>5</v>
      </c>
      <c r="H485" s="70">
        <v>0.4</v>
      </c>
      <c r="I485" s="71">
        <v>0.08</v>
      </c>
    </row>
    <row r="486" spans="1:9" x14ac:dyDescent="0.25">
      <c r="A486" s="77" t="s">
        <v>430</v>
      </c>
      <c r="B486" s="82">
        <v>917</v>
      </c>
      <c r="C486" s="78">
        <v>7</v>
      </c>
      <c r="D486" s="78">
        <v>7</v>
      </c>
      <c r="E486" s="67" t="s">
        <v>122</v>
      </c>
      <c r="F486" s="68" t="s">
        <v>122</v>
      </c>
      <c r="G486" s="70">
        <v>96</v>
      </c>
      <c r="H486" s="70">
        <v>83</v>
      </c>
      <c r="I486" s="71">
        <v>0.86458333333333337</v>
      </c>
    </row>
    <row r="487" spans="1:9" ht="46.5" customHeight="1" x14ac:dyDescent="0.25">
      <c r="A487" s="77" t="s">
        <v>422</v>
      </c>
      <c r="B487" s="82">
        <v>917</v>
      </c>
      <c r="C487" s="78">
        <v>7</v>
      </c>
      <c r="D487" s="78">
        <v>7</v>
      </c>
      <c r="E487" s="67" t="s">
        <v>423</v>
      </c>
      <c r="F487" s="68" t="s">
        <v>122</v>
      </c>
      <c r="G487" s="70">
        <v>96</v>
      </c>
      <c r="H487" s="70">
        <v>83</v>
      </c>
      <c r="I487" s="71">
        <v>0.86458333333333337</v>
      </c>
    </row>
    <row r="488" spans="1:9" ht="30.75" customHeight="1" x14ac:dyDescent="0.25">
      <c r="A488" s="77" t="s">
        <v>424</v>
      </c>
      <c r="B488" s="82">
        <v>917</v>
      </c>
      <c r="C488" s="78">
        <v>7</v>
      </c>
      <c r="D488" s="78">
        <v>7</v>
      </c>
      <c r="E488" s="67" t="s">
        <v>425</v>
      </c>
      <c r="F488" s="68" t="s">
        <v>122</v>
      </c>
      <c r="G488" s="70">
        <v>33</v>
      </c>
      <c r="H488" s="70">
        <v>20</v>
      </c>
      <c r="I488" s="71">
        <v>0.60606060606060608</v>
      </c>
    </row>
    <row r="489" spans="1:9" ht="48.75" customHeight="1" x14ac:dyDescent="0.25">
      <c r="A489" s="77" t="s">
        <v>426</v>
      </c>
      <c r="B489" s="82">
        <v>917</v>
      </c>
      <c r="C489" s="78">
        <v>7</v>
      </c>
      <c r="D489" s="78">
        <v>7</v>
      </c>
      <c r="E489" s="67" t="s">
        <v>427</v>
      </c>
      <c r="F489" s="68" t="s">
        <v>122</v>
      </c>
      <c r="G489" s="70">
        <v>33</v>
      </c>
      <c r="H489" s="70">
        <v>20</v>
      </c>
      <c r="I489" s="71">
        <v>0.60606060606060608</v>
      </c>
    </row>
    <row r="490" spans="1:9" ht="63" x14ac:dyDescent="0.25">
      <c r="A490" s="77" t="s">
        <v>428</v>
      </c>
      <c r="B490" s="82">
        <v>917</v>
      </c>
      <c r="C490" s="78">
        <v>7</v>
      </c>
      <c r="D490" s="78">
        <v>7</v>
      </c>
      <c r="E490" s="67" t="s">
        <v>429</v>
      </c>
      <c r="F490" s="68" t="s">
        <v>122</v>
      </c>
      <c r="G490" s="70">
        <v>33</v>
      </c>
      <c r="H490" s="70">
        <v>20</v>
      </c>
      <c r="I490" s="71">
        <v>0.60606060606060608</v>
      </c>
    </row>
    <row r="491" spans="1:9" ht="31.5" x14ac:dyDescent="0.25">
      <c r="A491" s="77" t="s">
        <v>129</v>
      </c>
      <c r="B491" s="82">
        <v>917</v>
      </c>
      <c r="C491" s="78">
        <v>7</v>
      </c>
      <c r="D491" s="78">
        <v>7</v>
      </c>
      <c r="E491" s="67" t="s">
        <v>429</v>
      </c>
      <c r="F491" s="68" t="s">
        <v>130</v>
      </c>
      <c r="G491" s="70">
        <v>33</v>
      </c>
      <c r="H491" s="70">
        <v>20</v>
      </c>
      <c r="I491" s="71">
        <v>0.60606060606060608</v>
      </c>
    </row>
    <row r="492" spans="1:9" ht="63" x14ac:dyDescent="0.25">
      <c r="A492" s="77" t="s">
        <v>451</v>
      </c>
      <c r="B492" s="82">
        <v>917</v>
      </c>
      <c r="C492" s="78">
        <v>7</v>
      </c>
      <c r="D492" s="78">
        <v>7</v>
      </c>
      <c r="E492" s="67" t="s">
        <v>452</v>
      </c>
      <c r="F492" s="68" t="s">
        <v>122</v>
      </c>
      <c r="G492" s="70">
        <v>63</v>
      </c>
      <c r="H492" s="70">
        <v>63</v>
      </c>
      <c r="I492" s="71">
        <v>1</v>
      </c>
    </row>
    <row r="493" spans="1:9" ht="47.25" x14ac:dyDescent="0.25">
      <c r="A493" s="77" t="s">
        <v>453</v>
      </c>
      <c r="B493" s="82">
        <v>917</v>
      </c>
      <c r="C493" s="78">
        <v>7</v>
      </c>
      <c r="D493" s="78">
        <v>7</v>
      </c>
      <c r="E493" s="67" t="s">
        <v>454</v>
      </c>
      <c r="F493" s="68" t="s">
        <v>122</v>
      </c>
      <c r="G493" s="70">
        <v>63</v>
      </c>
      <c r="H493" s="70">
        <v>63</v>
      </c>
      <c r="I493" s="71">
        <v>1</v>
      </c>
    </row>
    <row r="494" spans="1:9" ht="31.5" x14ac:dyDescent="0.25">
      <c r="A494" s="77" t="s">
        <v>455</v>
      </c>
      <c r="B494" s="82">
        <v>917</v>
      </c>
      <c r="C494" s="78">
        <v>7</v>
      </c>
      <c r="D494" s="78">
        <v>7</v>
      </c>
      <c r="E494" s="67" t="s">
        <v>456</v>
      </c>
      <c r="F494" s="68" t="s">
        <v>122</v>
      </c>
      <c r="G494" s="70">
        <v>63</v>
      </c>
      <c r="H494" s="70">
        <v>63</v>
      </c>
      <c r="I494" s="71">
        <v>1</v>
      </c>
    </row>
    <row r="495" spans="1:9" ht="31.5" x14ac:dyDescent="0.25">
      <c r="A495" s="77" t="s">
        <v>129</v>
      </c>
      <c r="B495" s="82">
        <v>917</v>
      </c>
      <c r="C495" s="78">
        <v>7</v>
      </c>
      <c r="D495" s="78">
        <v>7</v>
      </c>
      <c r="E495" s="67" t="s">
        <v>456</v>
      </c>
      <c r="F495" s="68" t="s">
        <v>130</v>
      </c>
      <c r="G495" s="70">
        <v>63</v>
      </c>
      <c r="H495" s="70">
        <v>63</v>
      </c>
      <c r="I495" s="71">
        <v>1</v>
      </c>
    </row>
    <row r="496" spans="1:9" x14ac:dyDescent="0.25">
      <c r="A496" s="77" t="s">
        <v>655</v>
      </c>
      <c r="B496" s="82">
        <v>917</v>
      </c>
      <c r="C496" s="78">
        <v>9</v>
      </c>
      <c r="D496" s="78">
        <v>0</v>
      </c>
      <c r="E496" s="67" t="s">
        <v>122</v>
      </c>
      <c r="F496" s="68" t="s">
        <v>122</v>
      </c>
      <c r="G496" s="70">
        <v>341.4</v>
      </c>
      <c r="H496" s="70">
        <v>161.69999999999999</v>
      </c>
      <c r="I496" s="71">
        <v>0.47363796133567665</v>
      </c>
    </row>
    <row r="497" spans="1:9" x14ac:dyDescent="0.25">
      <c r="A497" s="77" t="s">
        <v>650</v>
      </c>
      <c r="B497" s="82">
        <v>917</v>
      </c>
      <c r="C497" s="78">
        <v>9</v>
      </c>
      <c r="D497" s="78">
        <v>9</v>
      </c>
      <c r="E497" s="67" t="s">
        <v>122</v>
      </c>
      <c r="F497" s="68" t="s">
        <v>122</v>
      </c>
      <c r="G497" s="70">
        <v>341.4</v>
      </c>
      <c r="H497" s="70">
        <v>161.69999999999999</v>
      </c>
      <c r="I497" s="71">
        <v>0.47363796133567665</v>
      </c>
    </row>
    <row r="498" spans="1:9" ht="34.5" customHeight="1" x14ac:dyDescent="0.25">
      <c r="A498" s="77" t="s">
        <v>463</v>
      </c>
      <c r="B498" s="82">
        <v>917</v>
      </c>
      <c r="C498" s="78">
        <v>9</v>
      </c>
      <c r="D498" s="78">
        <v>9</v>
      </c>
      <c r="E498" s="67" t="s">
        <v>464</v>
      </c>
      <c r="F498" s="68" t="s">
        <v>122</v>
      </c>
      <c r="G498" s="70">
        <v>341.4</v>
      </c>
      <c r="H498" s="70">
        <v>161.69999999999999</v>
      </c>
      <c r="I498" s="71">
        <v>0.47363796133567665</v>
      </c>
    </row>
    <row r="499" spans="1:9" ht="47.25" x14ac:dyDescent="0.25">
      <c r="A499" s="77" t="s">
        <v>465</v>
      </c>
      <c r="B499" s="82">
        <v>917</v>
      </c>
      <c r="C499" s="78">
        <v>9</v>
      </c>
      <c r="D499" s="78">
        <v>9</v>
      </c>
      <c r="E499" s="67" t="s">
        <v>466</v>
      </c>
      <c r="F499" s="68" t="s">
        <v>122</v>
      </c>
      <c r="G499" s="70">
        <v>341.4</v>
      </c>
      <c r="H499" s="70">
        <v>161.69999999999999</v>
      </c>
      <c r="I499" s="71">
        <v>0.47363796133567665</v>
      </c>
    </row>
    <row r="500" spans="1:9" ht="63" x14ac:dyDescent="0.25">
      <c r="A500" s="77" t="s">
        <v>467</v>
      </c>
      <c r="B500" s="82">
        <v>917</v>
      </c>
      <c r="C500" s="78">
        <v>9</v>
      </c>
      <c r="D500" s="78">
        <v>9</v>
      </c>
      <c r="E500" s="67" t="s">
        <v>468</v>
      </c>
      <c r="F500" s="68" t="s">
        <v>122</v>
      </c>
      <c r="G500" s="70">
        <v>92</v>
      </c>
      <c r="H500" s="70">
        <v>0</v>
      </c>
      <c r="I500" s="71">
        <v>0</v>
      </c>
    </row>
    <row r="501" spans="1:9" ht="16.5" customHeight="1" x14ac:dyDescent="0.25">
      <c r="A501" s="77" t="s">
        <v>164</v>
      </c>
      <c r="B501" s="82">
        <v>917</v>
      </c>
      <c r="C501" s="78">
        <v>9</v>
      </c>
      <c r="D501" s="78">
        <v>9</v>
      </c>
      <c r="E501" s="67" t="s">
        <v>468</v>
      </c>
      <c r="F501" s="68" t="s">
        <v>165</v>
      </c>
      <c r="G501" s="70">
        <v>92</v>
      </c>
      <c r="H501" s="70">
        <v>0</v>
      </c>
      <c r="I501" s="71">
        <v>0</v>
      </c>
    </row>
    <row r="502" spans="1:9" ht="47.25" x14ac:dyDescent="0.25">
      <c r="A502" s="77" t="s">
        <v>469</v>
      </c>
      <c r="B502" s="82">
        <v>917</v>
      </c>
      <c r="C502" s="78">
        <v>9</v>
      </c>
      <c r="D502" s="78">
        <v>9</v>
      </c>
      <c r="E502" s="67" t="s">
        <v>470</v>
      </c>
      <c r="F502" s="68" t="s">
        <v>122</v>
      </c>
      <c r="G502" s="70">
        <v>23</v>
      </c>
      <c r="H502" s="70">
        <v>13.3</v>
      </c>
      <c r="I502" s="71">
        <v>0.57826086956521738</v>
      </c>
    </row>
    <row r="503" spans="1:9" ht="31.5" x14ac:dyDescent="0.25">
      <c r="A503" s="77" t="s">
        <v>129</v>
      </c>
      <c r="B503" s="82">
        <v>917</v>
      </c>
      <c r="C503" s="78">
        <v>9</v>
      </c>
      <c r="D503" s="78">
        <v>9</v>
      </c>
      <c r="E503" s="67" t="s">
        <v>470</v>
      </c>
      <c r="F503" s="68" t="s">
        <v>130</v>
      </c>
      <c r="G503" s="70">
        <v>23</v>
      </c>
      <c r="H503" s="70">
        <v>13.3</v>
      </c>
      <c r="I503" s="71">
        <v>0.57826086956521738</v>
      </c>
    </row>
    <row r="504" spans="1:9" ht="31.5" x14ac:dyDescent="0.25">
      <c r="A504" s="77" t="s">
        <v>471</v>
      </c>
      <c r="B504" s="82">
        <v>917</v>
      </c>
      <c r="C504" s="78">
        <v>9</v>
      </c>
      <c r="D504" s="78">
        <v>9</v>
      </c>
      <c r="E504" s="67" t="s">
        <v>472</v>
      </c>
      <c r="F504" s="68" t="s">
        <v>122</v>
      </c>
      <c r="G504" s="70">
        <v>226.4</v>
      </c>
      <c r="H504" s="70">
        <v>148.4</v>
      </c>
      <c r="I504" s="71">
        <v>0.65547703180212014</v>
      </c>
    </row>
    <row r="505" spans="1:9" ht="31.5" x14ac:dyDescent="0.25">
      <c r="A505" s="77" t="s">
        <v>129</v>
      </c>
      <c r="B505" s="82">
        <v>917</v>
      </c>
      <c r="C505" s="78">
        <v>9</v>
      </c>
      <c r="D505" s="78">
        <v>9</v>
      </c>
      <c r="E505" s="67" t="s">
        <v>472</v>
      </c>
      <c r="F505" s="68" t="s">
        <v>130</v>
      </c>
      <c r="G505" s="70">
        <v>226.4</v>
      </c>
      <c r="H505" s="70">
        <v>148.4</v>
      </c>
      <c r="I505" s="71">
        <v>0.65547703180212014</v>
      </c>
    </row>
    <row r="506" spans="1:9" x14ac:dyDescent="0.25">
      <c r="A506" s="77" t="s">
        <v>536</v>
      </c>
      <c r="B506" s="82">
        <v>917</v>
      </c>
      <c r="C506" s="78">
        <v>10</v>
      </c>
      <c r="D506" s="78">
        <v>0</v>
      </c>
      <c r="E506" s="67" t="s">
        <v>122</v>
      </c>
      <c r="F506" s="68" t="s">
        <v>122</v>
      </c>
      <c r="G506" s="70">
        <v>11709.1</v>
      </c>
      <c r="H506" s="70">
        <v>9131</v>
      </c>
      <c r="I506" s="71">
        <v>0.77982082312047896</v>
      </c>
    </row>
    <row r="507" spans="1:9" x14ac:dyDescent="0.25">
      <c r="A507" s="77" t="s">
        <v>346</v>
      </c>
      <c r="B507" s="82">
        <v>917</v>
      </c>
      <c r="C507" s="78">
        <v>10</v>
      </c>
      <c r="D507" s="78">
        <v>1</v>
      </c>
      <c r="E507" s="67" t="s">
        <v>122</v>
      </c>
      <c r="F507" s="68" t="s">
        <v>122</v>
      </c>
      <c r="G507" s="70">
        <v>10088.299999999999</v>
      </c>
      <c r="H507" s="70">
        <v>7566.2</v>
      </c>
      <c r="I507" s="71">
        <v>0.74999752188178392</v>
      </c>
    </row>
    <row r="508" spans="1:9" ht="47.25" x14ac:dyDescent="0.25">
      <c r="A508" s="77" t="s">
        <v>332</v>
      </c>
      <c r="B508" s="82">
        <v>917</v>
      </c>
      <c r="C508" s="78">
        <v>10</v>
      </c>
      <c r="D508" s="78">
        <v>1</v>
      </c>
      <c r="E508" s="67" t="s">
        <v>333</v>
      </c>
      <c r="F508" s="68" t="s">
        <v>122</v>
      </c>
      <c r="G508" s="70">
        <v>10088.299999999999</v>
      </c>
      <c r="H508" s="70">
        <v>7566.2</v>
      </c>
      <c r="I508" s="71">
        <v>0.74999752188178392</v>
      </c>
    </row>
    <row r="509" spans="1:9" ht="31.5" x14ac:dyDescent="0.25">
      <c r="A509" s="77" t="s">
        <v>334</v>
      </c>
      <c r="B509" s="82">
        <v>917</v>
      </c>
      <c r="C509" s="78">
        <v>10</v>
      </c>
      <c r="D509" s="78">
        <v>1</v>
      </c>
      <c r="E509" s="67" t="s">
        <v>335</v>
      </c>
      <c r="F509" s="68" t="s">
        <v>122</v>
      </c>
      <c r="G509" s="70">
        <v>10088.299999999999</v>
      </c>
      <c r="H509" s="70">
        <v>7566.2</v>
      </c>
      <c r="I509" s="71">
        <v>0.74999752188178392</v>
      </c>
    </row>
    <row r="510" spans="1:9" ht="31.5" x14ac:dyDescent="0.25">
      <c r="A510" s="77" t="s">
        <v>342</v>
      </c>
      <c r="B510" s="82">
        <v>917</v>
      </c>
      <c r="C510" s="78">
        <v>10</v>
      </c>
      <c r="D510" s="78">
        <v>1</v>
      </c>
      <c r="E510" s="67" t="s">
        <v>343</v>
      </c>
      <c r="F510" s="68" t="s">
        <v>122</v>
      </c>
      <c r="G510" s="70">
        <v>10088.299999999999</v>
      </c>
      <c r="H510" s="70">
        <v>7566.2</v>
      </c>
      <c r="I510" s="71">
        <v>0.74999752188178392</v>
      </c>
    </row>
    <row r="511" spans="1:9" ht="110.25" x14ac:dyDescent="0.25">
      <c r="A511" s="77" t="s">
        <v>344</v>
      </c>
      <c r="B511" s="82">
        <v>917</v>
      </c>
      <c r="C511" s="78">
        <v>10</v>
      </c>
      <c r="D511" s="78">
        <v>1</v>
      </c>
      <c r="E511" s="67" t="s">
        <v>345</v>
      </c>
      <c r="F511" s="68" t="s">
        <v>122</v>
      </c>
      <c r="G511" s="70">
        <v>10088.299999999999</v>
      </c>
      <c r="H511" s="70">
        <v>7566.2</v>
      </c>
      <c r="I511" s="71">
        <v>0.74999752188178392</v>
      </c>
    </row>
    <row r="512" spans="1:9" ht="15" customHeight="1" x14ac:dyDescent="0.25">
      <c r="A512" s="77" t="s">
        <v>164</v>
      </c>
      <c r="B512" s="82">
        <v>917</v>
      </c>
      <c r="C512" s="78">
        <v>10</v>
      </c>
      <c r="D512" s="78">
        <v>1</v>
      </c>
      <c r="E512" s="67" t="s">
        <v>345</v>
      </c>
      <c r="F512" s="68" t="s">
        <v>165</v>
      </c>
      <c r="G512" s="70">
        <v>10088.299999999999</v>
      </c>
      <c r="H512" s="70">
        <v>7566.2</v>
      </c>
      <c r="I512" s="71">
        <v>0.74999752188178392</v>
      </c>
    </row>
    <row r="513" spans="1:9" x14ac:dyDescent="0.25">
      <c r="A513" s="77" t="s">
        <v>448</v>
      </c>
      <c r="B513" s="82">
        <v>917</v>
      </c>
      <c r="C513" s="78">
        <v>10</v>
      </c>
      <c r="D513" s="78">
        <v>3</v>
      </c>
      <c r="E513" s="67" t="s">
        <v>122</v>
      </c>
      <c r="F513" s="68" t="s">
        <v>122</v>
      </c>
      <c r="G513" s="70">
        <v>1415.8</v>
      </c>
      <c r="H513" s="70">
        <v>1415</v>
      </c>
      <c r="I513" s="71">
        <v>0.99943494843904512</v>
      </c>
    </row>
    <row r="514" spans="1:9" ht="48" customHeight="1" x14ac:dyDescent="0.25">
      <c r="A514" s="77" t="s">
        <v>422</v>
      </c>
      <c r="B514" s="82">
        <v>917</v>
      </c>
      <c r="C514" s="78">
        <v>10</v>
      </c>
      <c r="D514" s="78">
        <v>3</v>
      </c>
      <c r="E514" s="67" t="s">
        <v>423</v>
      </c>
      <c r="F514" s="68" t="s">
        <v>122</v>
      </c>
      <c r="G514" s="70">
        <v>1415.8</v>
      </c>
      <c r="H514" s="70">
        <v>1415</v>
      </c>
      <c r="I514" s="71">
        <v>0.99943494843904512</v>
      </c>
    </row>
    <row r="515" spans="1:9" x14ac:dyDescent="0.25">
      <c r="A515" s="77" t="s">
        <v>444</v>
      </c>
      <c r="B515" s="82">
        <v>917</v>
      </c>
      <c r="C515" s="78">
        <v>10</v>
      </c>
      <c r="D515" s="78">
        <v>3</v>
      </c>
      <c r="E515" s="67" t="s">
        <v>445</v>
      </c>
      <c r="F515" s="68" t="s">
        <v>122</v>
      </c>
      <c r="G515" s="70">
        <v>1415.8</v>
      </c>
      <c r="H515" s="70">
        <v>1415</v>
      </c>
      <c r="I515" s="71">
        <v>0.99943494843904512</v>
      </c>
    </row>
    <row r="516" spans="1:9" ht="47.25" x14ac:dyDescent="0.25">
      <c r="A516" s="77" t="s">
        <v>446</v>
      </c>
      <c r="B516" s="82">
        <v>917</v>
      </c>
      <c r="C516" s="78">
        <v>10</v>
      </c>
      <c r="D516" s="78">
        <v>3</v>
      </c>
      <c r="E516" s="67" t="s">
        <v>447</v>
      </c>
      <c r="F516" s="68" t="s">
        <v>122</v>
      </c>
      <c r="G516" s="70">
        <v>1415.8</v>
      </c>
      <c r="H516" s="70">
        <v>1415</v>
      </c>
      <c r="I516" s="71">
        <v>0.99943494843904512</v>
      </c>
    </row>
    <row r="517" spans="1:9" ht="31.5" x14ac:dyDescent="0.25">
      <c r="A517" s="77" t="s">
        <v>449</v>
      </c>
      <c r="B517" s="82">
        <v>917</v>
      </c>
      <c r="C517" s="78">
        <v>10</v>
      </c>
      <c r="D517" s="78">
        <v>3</v>
      </c>
      <c r="E517" s="67" t="s">
        <v>450</v>
      </c>
      <c r="F517" s="68" t="s">
        <v>122</v>
      </c>
      <c r="G517" s="70">
        <v>1415.8</v>
      </c>
      <c r="H517" s="70">
        <v>1415</v>
      </c>
      <c r="I517" s="71">
        <v>0.99943494843904512</v>
      </c>
    </row>
    <row r="518" spans="1:9" ht="17.25" customHeight="1" x14ac:dyDescent="0.25">
      <c r="A518" s="77" t="s">
        <v>164</v>
      </c>
      <c r="B518" s="82">
        <v>917</v>
      </c>
      <c r="C518" s="78">
        <v>10</v>
      </c>
      <c r="D518" s="78">
        <v>3</v>
      </c>
      <c r="E518" s="67" t="s">
        <v>450</v>
      </c>
      <c r="F518" s="68" t="s">
        <v>165</v>
      </c>
      <c r="G518" s="70">
        <v>1415.8</v>
      </c>
      <c r="H518" s="70">
        <v>1415</v>
      </c>
      <c r="I518" s="71">
        <v>0.99943494843904512</v>
      </c>
    </row>
    <row r="519" spans="1:9" x14ac:dyDescent="0.25">
      <c r="A519" s="77" t="s">
        <v>481</v>
      </c>
      <c r="B519" s="82">
        <v>917</v>
      </c>
      <c r="C519" s="78">
        <v>10</v>
      </c>
      <c r="D519" s="78">
        <v>6</v>
      </c>
      <c r="E519" s="67" t="s">
        <v>122</v>
      </c>
      <c r="F519" s="68" t="s">
        <v>122</v>
      </c>
      <c r="G519" s="70">
        <v>205</v>
      </c>
      <c r="H519" s="70">
        <v>149.80000000000001</v>
      </c>
      <c r="I519" s="71">
        <v>0.73073170731707326</v>
      </c>
    </row>
    <row r="520" spans="1:9" ht="47.25" x14ac:dyDescent="0.25">
      <c r="A520" s="77" t="s">
        <v>473</v>
      </c>
      <c r="B520" s="82">
        <v>917</v>
      </c>
      <c r="C520" s="78">
        <v>10</v>
      </c>
      <c r="D520" s="78">
        <v>6</v>
      </c>
      <c r="E520" s="67" t="s">
        <v>474</v>
      </c>
      <c r="F520" s="68" t="s">
        <v>122</v>
      </c>
      <c r="G520" s="70">
        <v>205</v>
      </c>
      <c r="H520" s="70">
        <v>149.80000000000001</v>
      </c>
      <c r="I520" s="71">
        <v>0.73073170731707326</v>
      </c>
    </row>
    <row r="521" spans="1:9" ht="48.75" customHeight="1" x14ac:dyDescent="0.25">
      <c r="A521" s="77" t="s">
        <v>475</v>
      </c>
      <c r="B521" s="82">
        <v>917</v>
      </c>
      <c r="C521" s="78">
        <v>10</v>
      </c>
      <c r="D521" s="78">
        <v>6</v>
      </c>
      <c r="E521" s="67" t="s">
        <v>476</v>
      </c>
      <c r="F521" s="68" t="s">
        <v>122</v>
      </c>
      <c r="G521" s="70">
        <v>5</v>
      </c>
      <c r="H521" s="70">
        <v>0</v>
      </c>
      <c r="I521" s="71">
        <v>0</v>
      </c>
    </row>
    <row r="522" spans="1:9" ht="78.75" x14ac:dyDescent="0.25">
      <c r="A522" s="77" t="s">
        <v>477</v>
      </c>
      <c r="B522" s="82">
        <v>917</v>
      </c>
      <c r="C522" s="78">
        <v>10</v>
      </c>
      <c r="D522" s="78">
        <v>6</v>
      </c>
      <c r="E522" s="67" t="s">
        <v>478</v>
      </c>
      <c r="F522" s="68" t="s">
        <v>122</v>
      </c>
      <c r="G522" s="70">
        <v>5</v>
      </c>
      <c r="H522" s="70">
        <v>0</v>
      </c>
      <c r="I522" s="71">
        <v>0</v>
      </c>
    </row>
    <row r="523" spans="1:9" ht="31.5" x14ac:dyDescent="0.25">
      <c r="A523" s="77" t="s">
        <v>479</v>
      </c>
      <c r="B523" s="82">
        <v>917</v>
      </c>
      <c r="C523" s="78">
        <v>10</v>
      </c>
      <c r="D523" s="78">
        <v>6</v>
      </c>
      <c r="E523" s="67" t="s">
        <v>480</v>
      </c>
      <c r="F523" s="68" t="s">
        <v>122</v>
      </c>
      <c r="G523" s="70">
        <v>5</v>
      </c>
      <c r="H523" s="70">
        <v>0</v>
      </c>
      <c r="I523" s="71">
        <v>0</v>
      </c>
    </row>
    <row r="524" spans="1:9" ht="31.5" x14ac:dyDescent="0.25">
      <c r="A524" s="77" t="s">
        <v>129</v>
      </c>
      <c r="B524" s="82">
        <v>917</v>
      </c>
      <c r="C524" s="78">
        <v>10</v>
      </c>
      <c r="D524" s="78">
        <v>6</v>
      </c>
      <c r="E524" s="67" t="s">
        <v>480</v>
      </c>
      <c r="F524" s="68" t="s">
        <v>130</v>
      </c>
      <c r="G524" s="70">
        <v>5</v>
      </c>
      <c r="H524" s="70">
        <v>0</v>
      </c>
      <c r="I524" s="71">
        <v>0</v>
      </c>
    </row>
    <row r="525" spans="1:9" ht="46.5" customHeight="1" x14ac:dyDescent="0.25">
      <c r="A525" s="77" t="s">
        <v>482</v>
      </c>
      <c r="B525" s="82">
        <v>917</v>
      </c>
      <c r="C525" s="78">
        <v>10</v>
      </c>
      <c r="D525" s="78">
        <v>6</v>
      </c>
      <c r="E525" s="67" t="s">
        <v>483</v>
      </c>
      <c r="F525" s="68" t="s">
        <v>122</v>
      </c>
      <c r="G525" s="70">
        <v>200</v>
      </c>
      <c r="H525" s="70">
        <v>149.80000000000001</v>
      </c>
      <c r="I525" s="71">
        <v>0.74900000000000011</v>
      </c>
    </row>
    <row r="526" spans="1:9" ht="47.25" x14ac:dyDescent="0.25">
      <c r="A526" s="77" t="s">
        <v>484</v>
      </c>
      <c r="B526" s="82">
        <v>917</v>
      </c>
      <c r="C526" s="78">
        <v>10</v>
      </c>
      <c r="D526" s="78">
        <v>6</v>
      </c>
      <c r="E526" s="67" t="s">
        <v>485</v>
      </c>
      <c r="F526" s="68" t="s">
        <v>122</v>
      </c>
      <c r="G526" s="70">
        <v>200</v>
      </c>
      <c r="H526" s="70">
        <v>149.80000000000001</v>
      </c>
      <c r="I526" s="71">
        <v>0.74900000000000011</v>
      </c>
    </row>
    <row r="527" spans="1:9" ht="31.5" x14ac:dyDescent="0.25">
      <c r="A527" s="77" t="s">
        <v>651</v>
      </c>
      <c r="B527" s="82">
        <v>917</v>
      </c>
      <c r="C527" s="78">
        <v>10</v>
      </c>
      <c r="D527" s="78">
        <v>6</v>
      </c>
      <c r="E527" s="67" t="s">
        <v>652</v>
      </c>
      <c r="F527" s="68" t="s">
        <v>122</v>
      </c>
      <c r="G527" s="70">
        <v>5</v>
      </c>
      <c r="H527" s="70">
        <v>0</v>
      </c>
      <c r="I527" s="71">
        <v>0</v>
      </c>
    </row>
    <row r="528" spans="1:9" ht="31.5" x14ac:dyDescent="0.25">
      <c r="A528" s="77" t="s">
        <v>129</v>
      </c>
      <c r="B528" s="82">
        <v>917</v>
      </c>
      <c r="C528" s="78">
        <v>10</v>
      </c>
      <c r="D528" s="78">
        <v>6</v>
      </c>
      <c r="E528" s="67" t="s">
        <v>652</v>
      </c>
      <c r="F528" s="68" t="s">
        <v>130</v>
      </c>
      <c r="G528" s="70">
        <v>5</v>
      </c>
      <c r="H528" s="70">
        <v>0</v>
      </c>
      <c r="I528" s="71">
        <v>0</v>
      </c>
    </row>
    <row r="529" spans="1:9" ht="31.5" x14ac:dyDescent="0.25">
      <c r="A529" s="77" t="s">
        <v>486</v>
      </c>
      <c r="B529" s="82">
        <v>917</v>
      </c>
      <c r="C529" s="78">
        <v>10</v>
      </c>
      <c r="D529" s="78">
        <v>6</v>
      </c>
      <c r="E529" s="67" t="s">
        <v>487</v>
      </c>
      <c r="F529" s="68" t="s">
        <v>122</v>
      </c>
      <c r="G529" s="70">
        <v>30</v>
      </c>
      <c r="H529" s="70">
        <v>30</v>
      </c>
      <c r="I529" s="71">
        <v>1</v>
      </c>
    </row>
    <row r="530" spans="1:9" ht="31.5" x14ac:dyDescent="0.25">
      <c r="A530" s="77" t="s">
        <v>129</v>
      </c>
      <c r="B530" s="82">
        <v>917</v>
      </c>
      <c r="C530" s="78">
        <v>10</v>
      </c>
      <c r="D530" s="78">
        <v>6</v>
      </c>
      <c r="E530" s="67" t="s">
        <v>487</v>
      </c>
      <c r="F530" s="68" t="s">
        <v>130</v>
      </c>
      <c r="G530" s="70">
        <v>30</v>
      </c>
      <c r="H530" s="70">
        <v>30</v>
      </c>
      <c r="I530" s="71">
        <v>1</v>
      </c>
    </row>
    <row r="531" spans="1:9" ht="31.5" x14ac:dyDescent="0.25">
      <c r="A531" s="77" t="s">
        <v>488</v>
      </c>
      <c r="B531" s="82">
        <v>917</v>
      </c>
      <c r="C531" s="78">
        <v>10</v>
      </c>
      <c r="D531" s="78">
        <v>6</v>
      </c>
      <c r="E531" s="67" t="s">
        <v>489</v>
      </c>
      <c r="F531" s="68" t="s">
        <v>122</v>
      </c>
      <c r="G531" s="70">
        <v>30</v>
      </c>
      <c r="H531" s="70">
        <v>0</v>
      </c>
      <c r="I531" s="71">
        <v>0</v>
      </c>
    </row>
    <row r="532" spans="1:9" ht="31.5" x14ac:dyDescent="0.25">
      <c r="A532" s="77" t="s">
        <v>129</v>
      </c>
      <c r="B532" s="82">
        <v>917</v>
      </c>
      <c r="C532" s="78">
        <v>10</v>
      </c>
      <c r="D532" s="78">
        <v>6</v>
      </c>
      <c r="E532" s="67" t="s">
        <v>489</v>
      </c>
      <c r="F532" s="68" t="s">
        <v>130</v>
      </c>
      <c r="G532" s="70">
        <v>30</v>
      </c>
      <c r="H532" s="70">
        <v>0</v>
      </c>
      <c r="I532" s="71">
        <v>0</v>
      </c>
    </row>
    <row r="533" spans="1:9" ht="31.5" x14ac:dyDescent="0.25">
      <c r="A533" s="77" t="s">
        <v>490</v>
      </c>
      <c r="B533" s="82">
        <v>917</v>
      </c>
      <c r="C533" s="78">
        <v>10</v>
      </c>
      <c r="D533" s="78">
        <v>6</v>
      </c>
      <c r="E533" s="67" t="s">
        <v>491</v>
      </c>
      <c r="F533" s="68" t="s">
        <v>122</v>
      </c>
      <c r="G533" s="70">
        <v>5</v>
      </c>
      <c r="H533" s="70">
        <v>0</v>
      </c>
      <c r="I533" s="71">
        <v>0</v>
      </c>
    </row>
    <row r="534" spans="1:9" ht="31.5" x14ac:dyDescent="0.25">
      <c r="A534" s="77" t="s">
        <v>129</v>
      </c>
      <c r="B534" s="82">
        <v>917</v>
      </c>
      <c r="C534" s="78">
        <v>10</v>
      </c>
      <c r="D534" s="78">
        <v>6</v>
      </c>
      <c r="E534" s="67" t="s">
        <v>491</v>
      </c>
      <c r="F534" s="68" t="s">
        <v>130</v>
      </c>
      <c r="G534" s="70">
        <v>5</v>
      </c>
      <c r="H534" s="70">
        <v>0</v>
      </c>
      <c r="I534" s="71">
        <v>0</v>
      </c>
    </row>
    <row r="535" spans="1:9" ht="31.5" x14ac:dyDescent="0.25">
      <c r="A535" s="77" t="s">
        <v>492</v>
      </c>
      <c r="B535" s="82">
        <v>917</v>
      </c>
      <c r="C535" s="78">
        <v>10</v>
      </c>
      <c r="D535" s="78">
        <v>6</v>
      </c>
      <c r="E535" s="67" t="s">
        <v>493</v>
      </c>
      <c r="F535" s="68" t="s">
        <v>122</v>
      </c>
      <c r="G535" s="70">
        <v>10</v>
      </c>
      <c r="H535" s="70">
        <v>9.6</v>
      </c>
      <c r="I535" s="71">
        <v>0.96</v>
      </c>
    </row>
    <row r="536" spans="1:9" ht="31.5" x14ac:dyDescent="0.25">
      <c r="A536" s="77" t="s">
        <v>129</v>
      </c>
      <c r="B536" s="82">
        <v>917</v>
      </c>
      <c r="C536" s="78">
        <v>10</v>
      </c>
      <c r="D536" s="78">
        <v>6</v>
      </c>
      <c r="E536" s="67" t="s">
        <v>493</v>
      </c>
      <c r="F536" s="68" t="s">
        <v>130</v>
      </c>
      <c r="G536" s="70">
        <v>10</v>
      </c>
      <c r="H536" s="70">
        <v>9.6</v>
      </c>
      <c r="I536" s="71">
        <v>0.96</v>
      </c>
    </row>
    <row r="537" spans="1:9" ht="78.75" x14ac:dyDescent="0.25">
      <c r="A537" s="77" t="s">
        <v>494</v>
      </c>
      <c r="B537" s="82">
        <v>917</v>
      </c>
      <c r="C537" s="78">
        <v>10</v>
      </c>
      <c r="D537" s="78">
        <v>6</v>
      </c>
      <c r="E537" s="67" t="s">
        <v>495</v>
      </c>
      <c r="F537" s="68" t="s">
        <v>122</v>
      </c>
      <c r="G537" s="70">
        <v>120</v>
      </c>
      <c r="H537" s="70">
        <v>110.2</v>
      </c>
      <c r="I537" s="71">
        <v>0.91833333333333333</v>
      </c>
    </row>
    <row r="538" spans="1:9" ht="31.5" x14ac:dyDescent="0.25">
      <c r="A538" s="77" t="s">
        <v>129</v>
      </c>
      <c r="B538" s="82">
        <v>917</v>
      </c>
      <c r="C538" s="78">
        <v>10</v>
      </c>
      <c r="D538" s="78">
        <v>6</v>
      </c>
      <c r="E538" s="67" t="s">
        <v>495</v>
      </c>
      <c r="F538" s="68" t="s">
        <v>130</v>
      </c>
      <c r="G538" s="70">
        <v>120</v>
      </c>
      <c r="H538" s="70">
        <v>110.2</v>
      </c>
      <c r="I538" s="71">
        <v>0.91833333333333333</v>
      </c>
    </row>
    <row r="539" spans="1:9" x14ac:dyDescent="0.25">
      <c r="A539" s="77" t="s">
        <v>537</v>
      </c>
      <c r="B539" s="82">
        <v>917</v>
      </c>
      <c r="C539" s="78">
        <v>11</v>
      </c>
      <c r="D539" s="78">
        <v>0</v>
      </c>
      <c r="E539" s="67" t="s">
        <v>122</v>
      </c>
      <c r="F539" s="68" t="s">
        <v>122</v>
      </c>
      <c r="G539" s="70">
        <v>892.2</v>
      </c>
      <c r="H539" s="70">
        <v>610.20000000000005</v>
      </c>
      <c r="I539" s="71">
        <v>0.68392737054472097</v>
      </c>
    </row>
    <row r="540" spans="1:9" x14ac:dyDescent="0.25">
      <c r="A540" s="77" t="s">
        <v>421</v>
      </c>
      <c r="B540" s="82">
        <v>917</v>
      </c>
      <c r="C540" s="78">
        <v>11</v>
      </c>
      <c r="D540" s="78">
        <v>1</v>
      </c>
      <c r="E540" s="67" t="s">
        <v>122</v>
      </c>
      <c r="F540" s="68" t="s">
        <v>122</v>
      </c>
      <c r="G540" s="70">
        <v>892.2</v>
      </c>
      <c r="H540" s="70">
        <v>610.20000000000005</v>
      </c>
      <c r="I540" s="71">
        <v>0.68392737054472097</v>
      </c>
    </row>
    <row r="541" spans="1:9" ht="50.25" customHeight="1" x14ac:dyDescent="0.25">
      <c r="A541" s="77" t="s">
        <v>422</v>
      </c>
      <c r="B541" s="82">
        <v>917</v>
      </c>
      <c r="C541" s="78">
        <v>11</v>
      </c>
      <c r="D541" s="78">
        <v>1</v>
      </c>
      <c r="E541" s="67" t="s">
        <v>423</v>
      </c>
      <c r="F541" s="68" t="s">
        <v>122</v>
      </c>
      <c r="G541" s="70">
        <v>892.2</v>
      </c>
      <c r="H541" s="70">
        <v>610.20000000000005</v>
      </c>
      <c r="I541" s="71">
        <v>0.68392737054472097</v>
      </c>
    </row>
    <row r="542" spans="1:9" ht="47.25" x14ac:dyDescent="0.25">
      <c r="A542" s="77" t="s">
        <v>431</v>
      </c>
      <c r="B542" s="82">
        <v>917</v>
      </c>
      <c r="C542" s="78">
        <v>11</v>
      </c>
      <c r="D542" s="78">
        <v>1</v>
      </c>
      <c r="E542" s="67" t="s">
        <v>432</v>
      </c>
      <c r="F542" s="68" t="s">
        <v>122</v>
      </c>
      <c r="G542" s="70">
        <v>892.2</v>
      </c>
      <c r="H542" s="70">
        <v>610.20000000000005</v>
      </c>
      <c r="I542" s="71">
        <v>0.68392737054472097</v>
      </c>
    </row>
    <row r="543" spans="1:9" ht="31.5" customHeight="1" x14ac:dyDescent="0.25">
      <c r="A543" s="77" t="s">
        <v>433</v>
      </c>
      <c r="B543" s="82">
        <v>917</v>
      </c>
      <c r="C543" s="78">
        <v>11</v>
      </c>
      <c r="D543" s="78">
        <v>1</v>
      </c>
      <c r="E543" s="67" t="s">
        <v>434</v>
      </c>
      <c r="F543" s="68" t="s">
        <v>122</v>
      </c>
      <c r="G543" s="70">
        <v>776</v>
      </c>
      <c r="H543" s="70">
        <v>563.5</v>
      </c>
      <c r="I543" s="71">
        <v>0.72615979381443296</v>
      </c>
    </row>
    <row r="544" spans="1:9" ht="31.5" x14ac:dyDescent="0.25">
      <c r="A544" s="77" t="s">
        <v>435</v>
      </c>
      <c r="B544" s="82">
        <v>917</v>
      </c>
      <c r="C544" s="78">
        <v>11</v>
      </c>
      <c r="D544" s="78">
        <v>1</v>
      </c>
      <c r="E544" s="67" t="s">
        <v>436</v>
      </c>
      <c r="F544" s="68" t="s">
        <v>122</v>
      </c>
      <c r="G544" s="70">
        <v>566</v>
      </c>
      <c r="H544" s="70">
        <v>536</v>
      </c>
      <c r="I544" s="71">
        <v>0.94699646643109536</v>
      </c>
    </row>
    <row r="545" spans="1:9" ht="31.5" x14ac:dyDescent="0.25">
      <c r="A545" s="77" t="s">
        <v>129</v>
      </c>
      <c r="B545" s="82">
        <v>917</v>
      </c>
      <c r="C545" s="78">
        <v>11</v>
      </c>
      <c r="D545" s="78">
        <v>1</v>
      </c>
      <c r="E545" s="67" t="s">
        <v>436</v>
      </c>
      <c r="F545" s="68" t="s">
        <v>130</v>
      </c>
      <c r="G545" s="70">
        <v>566</v>
      </c>
      <c r="H545" s="70">
        <v>536</v>
      </c>
      <c r="I545" s="71">
        <v>0.94699646643109536</v>
      </c>
    </row>
    <row r="546" spans="1:9" ht="48" customHeight="1" x14ac:dyDescent="0.25">
      <c r="A546" s="77" t="s">
        <v>437</v>
      </c>
      <c r="B546" s="82">
        <v>917</v>
      </c>
      <c r="C546" s="78">
        <v>11</v>
      </c>
      <c r="D546" s="78">
        <v>1</v>
      </c>
      <c r="E546" s="67" t="s">
        <v>438</v>
      </c>
      <c r="F546" s="68" t="s">
        <v>122</v>
      </c>
      <c r="G546" s="70">
        <v>100</v>
      </c>
      <c r="H546" s="70">
        <v>27.5</v>
      </c>
      <c r="I546" s="71">
        <v>0.27500000000000002</v>
      </c>
    </row>
    <row r="547" spans="1:9" ht="31.5" x14ac:dyDescent="0.25">
      <c r="A547" s="77" t="s">
        <v>129</v>
      </c>
      <c r="B547" s="82">
        <v>917</v>
      </c>
      <c r="C547" s="78">
        <v>11</v>
      </c>
      <c r="D547" s="78">
        <v>1</v>
      </c>
      <c r="E547" s="67" t="s">
        <v>438</v>
      </c>
      <c r="F547" s="68" t="s">
        <v>130</v>
      </c>
      <c r="G547" s="70">
        <v>100</v>
      </c>
      <c r="H547" s="70">
        <v>27.5</v>
      </c>
      <c r="I547" s="71">
        <v>0.27500000000000002</v>
      </c>
    </row>
    <row r="548" spans="1:9" ht="63" x14ac:dyDescent="0.25">
      <c r="A548" s="77" t="s">
        <v>439</v>
      </c>
      <c r="B548" s="82">
        <v>917</v>
      </c>
      <c r="C548" s="78">
        <v>11</v>
      </c>
      <c r="D548" s="78">
        <v>1</v>
      </c>
      <c r="E548" s="67" t="s">
        <v>440</v>
      </c>
      <c r="F548" s="68" t="s">
        <v>122</v>
      </c>
      <c r="G548" s="70">
        <v>110</v>
      </c>
      <c r="H548" s="70">
        <v>0</v>
      </c>
      <c r="I548" s="71">
        <v>0</v>
      </c>
    </row>
    <row r="549" spans="1:9" ht="17.25" customHeight="1" x14ac:dyDescent="0.25">
      <c r="A549" s="77" t="s">
        <v>164</v>
      </c>
      <c r="B549" s="82">
        <v>917</v>
      </c>
      <c r="C549" s="78">
        <v>11</v>
      </c>
      <c r="D549" s="78">
        <v>1</v>
      </c>
      <c r="E549" s="67" t="s">
        <v>440</v>
      </c>
      <c r="F549" s="68" t="s">
        <v>165</v>
      </c>
      <c r="G549" s="70">
        <v>110</v>
      </c>
      <c r="H549" s="70">
        <v>0</v>
      </c>
      <c r="I549" s="71">
        <v>0</v>
      </c>
    </row>
    <row r="550" spans="1:9" ht="31.5" x14ac:dyDescent="0.25">
      <c r="A550" s="77" t="s">
        <v>441</v>
      </c>
      <c r="B550" s="82">
        <v>917</v>
      </c>
      <c r="C550" s="78">
        <v>11</v>
      </c>
      <c r="D550" s="78">
        <v>1</v>
      </c>
      <c r="E550" s="67" t="s">
        <v>442</v>
      </c>
      <c r="F550" s="68" t="s">
        <v>122</v>
      </c>
      <c r="G550" s="70">
        <v>116.2</v>
      </c>
      <c r="H550" s="70">
        <v>46.7</v>
      </c>
      <c r="I550" s="71">
        <v>0.4018932874354561</v>
      </c>
    </row>
    <row r="551" spans="1:9" ht="31.5" x14ac:dyDescent="0.25">
      <c r="A551" s="77" t="s">
        <v>648</v>
      </c>
      <c r="B551" s="82">
        <v>917</v>
      </c>
      <c r="C551" s="78">
        <v>11</v>
      </c>
      <c r="D551" s="78">
        <v>1</v>
      </c>
      <c r="E551" s="67" t="s">
        <v>649</v>
      </c>
      <c r="F551" s="68" t="s">
        <v>122</v>
      </c>
      <c r="G551" s="70">
        <v>116.2</v>
      </c>
      <c r="H551" s="70">
        <v>46.7</v>
      </c>
      <c r="I551" s="71">
        <v>0.4018932874354561</v>
      </c>
    </row>
    <row r="552" spans="1:9" ht="31.5" x14ac:dyDescent="0.25">
      <c r="A552" s="77" t="s">
        <v>129</v>
      </c>
      <c r="B552" s="82">
        <v>917</v>
      </c>
      <c r="C552" s="78">
        <v>11</v>
      </c>
      <c r="D552" s="78">
        <v>1</v>
      </c>
      <c r="E552" s="67" t="s">
        <v>649</v>
      </c>
      <c r="F552" s="68" t="s">
        <v>130</v>
      </c>
      <c r="G552" s="70">
        <v>116.2</v>
      </c>
      <c r="H552" s="70">
        <v>46.7</v>
      </c>
      <c r="I552" s="71">
        <v>0.4018932874354561</v>
      </c>
    </row>
    <row r="553" spans="1:9" ht="47.25" x14ac:dyDescent="0.25">
      <c r="A553" s="75" t="s">
        <v>547</v>
      </c>
      <c r="B553" s="81">
        <v>918</v>
      </c>
      <c r="C553" s="76">
        <v>0</v>
      </c>
      <c r="D553" s="76">
        <v>0</v>
      </c>
      <c r="E553" s="61" t="s">
        <v>122</v>
      </c>
      <c r="F553" s="62" t="s">
        <v>122</v>
      </c>
      <c r="G553" s="64">
        <v>207177.5</v>
      </c>
      <c r="H553" s="64">
        <v>55634.7</v>
      </c>
      <c r="I553" s="65">
        <v>0.26853639994690542</v>
      </c>
    </row>
    <row r="554" spans="1:9" x14ac:dyDescent="0.25">
      <c r="A554" s="77" t="s">
        <v>528</v>
      </c>
      <c r="B554" s="82">
        <v>918</v>
      </c>
      <c r="C554" s="78">
        <v>1</v>
      </c>
      <c r="D554" s="78">
        <v>0</v>
      </c>
      <c r="E554" s="67" t="s">
        <v>122</v>
      </c>
      <c r="F554" s="68" t="s">
        <v>122</v>
      </c>
      <c r="G554" s="70">
        <v>105490.2</v>
      </c>
      <c r="H554" s="70">
        <v>14467.3</v>
      </c>
      <c r="I554" s="71">
        <v>0.13714354508760054</v>
      </c>
    </row>
    <row r="555" spans="1:9" x14ac:dyDescent="0.25">
      <c r="A555" s="77" t="s">
        <v>250</v>
      </c>
      <c r="B555" s="82">
        <v>918</v>
      </c>
      <c r="C555" s="78">
        <v>1</v>
      </c>
      <c r="D555" s="78">
        <v>13</v>
      </c>
      <c r="E555" s="67" t="s">
        <v>122</v>
      </c>
      <c r="F555" s="68" t="s">
        <v>122</v>
      </c>
      <c r="G555" s="70">
        <v>105490.2</v>
      </c>
      <c r="H555" s="70">
        <v>14467.3</v>
      </c>
      <c r="I555" s="71">
        <v>0.13714354508760054</v>
      </c>
    </row>
    <row r="556" spans="1:9" ht="47.25" customHeight="1" x14ac:dyDescent="0.25">
      <c r="A556" s="77" t="s">
        <v>240</v>
      </c>
      <c r="B556" s="82">
        <v>918</v>
      </c>
      <c r="C556" s="78">
        <v>1</v>
      </c>
      <c r="D556" s="78">
        <v>13</v>
      </c>
      <c r="E556" s="67" t="s">
        <v>241</v>
      </c>
      <c r="F556" s="68" t="s">
        <v>122</v>
      </c>
      <c r="G556" s="70">
        <v>105490.2</v>
      </c>
      <c r="H556" s="70">
        <v>14467.3</v>
      </c>
      <c r="I556" s="71">
        <v>0.13714354508760054</v>
      </c>
    </row>
    <row r="557" spans="1:9" ht="47.25" x14ac:dyDescent="0.25">
      <c r="A557" s="77" t="s">
        <v>242</v>
      </c>
      <c r="B557" s="82">
        <v>918</v>
      </c>
      <c r="C557" s="78">
        <v>1</v>
      </c>
      <c r="D557" s="78">
        <v>13</v>
      </c>
      <c r="E557" s="67" t="s">
        <v>243</v>
      </c>
      <c r="F557" s="68" t="s">
        <v>122</v>
      </c>
      <c r="G557" s="70">
        <v>99824.1</v>
      </c>
      <c r="H557" s="70">
        <v>10461.200000000001</v>
      </c>
      <c r="I557" s="71">
        <v>0.10479633675635443</v>
      </c>
    </row>
    <row r="558" spans="1:9" ht="47.25" x14ac:dyDescent="0.25">
      <c r="A558" s="77" t="s">
        <v>244</v>
      </c>
      <c r="B558" s="82">
        <v>918</v>
      </c>
      <c r="C558" s="78">
        <v>1</v>
      </c>
      <c r="D558" s="78">
        <v>13</v>
      </c>
      <c r="E558" s="67" t="s">
        <v>245</v>
      </c>
      <c r="F558" s="68" t="s">
        <v>122</v>
      </c>
      <c r="G558" s="70">
        <v>99699.9</v>
      </c>
      <c r="H558" s="70">
        <v>10439.200000000001</v>
      </c>
      <c r="I558" s="71">
        <v>0.10470622337635245</v>
      </c>
    </row>
    <row r="559" spans="1:9" ht="31.5" x14ac:dyDescent="0.25">
      <c r="A559" s="77" t="s">
        <v>248</v>
      </c>
      <c r="B559" s="82">
        <v>918</v>
      </c>
      <c r="C559" s="78">
        <v>1</v>
      </c>
      <c r="D559" s="78">
        <v>13</v>
      </c>
      <c r="E559" s="67" t="s">
        <v>249</v>
      </c>
      <c r="F559" s="68" t="s">
        <v>122</v>
      </c>
      <c r="G559" s="70">
        <v>99699.9</v>
      </c>
      <c r="H559" s="70">
        <v>10439.200000000001</v>
      </c>
      <c r="I559" s="71">
        <v>0.10470622337635245</v>
      </c>
    </row>
    <row r="560" spans="1:9" ht="31.5" x14ac:dyDescent="0.25">
      <c r="A560" s="77" t="s">
        <v>129</v>
      </c>
      <c r="B560" s="82">
        <v>918</v>
      </c>
      <c r="C560" s="78">
        <v>1</v>
      </c>
      <c r="D560" s="78">
        <v>13</v>
      </c>
      <c r="E560" s="67" t="s">
        <v>249</v>
      </c>
      <c r="F560" s="68" t="s">
        <v>130</v>
      </c>
      <c r="G560" s="70">
        <v>99699.9</v>
      </c>
      <c r="H560" s="70">
        <v>10439.200000000001</v>
      </c>
      <c r="I560" s="71">
        <v>0.10470622337635245</v>
      </c>
    </row>
    <row r="561" spans="1:9" ht="47.25" x14ac:dyDescent="0.25">
      <c r="A561" s="77" t="s">
        <v>693</v>
      </c>
      <c r="B561" s="82">
        <v>918</v>
      </c>
      <c r="C561" s="78">
        <v>1</v>
      </c>
      <c r="D561" s="78">
        <v>13</v>
      </c>
      <c r="E561" s="67" t="s">
        <v>694</v>
      </c>
      <c r="F561" s="68" t="s">
        <v>122</v>
      </c>
      <c r="G561" s="70">
        <v>124.2</v>
      </c>
      <c r="H561" s="70">
        <v>22</v>
      </c>
      <c r="I561" s="71">
        <v>0.17713365539452497</v>
      </c>
    </row>
    <row r="562" spans="1:9" ht="32.25" customHeight="1" x14ac:dyDescent="0.25">
      <c r="A562" s="77" t="s">
        <v>695</v>
      </c>
      <c r="B562" s="82">
        <v>918</v>
      </c>
      <c r="C562" s="78">
        <v>1</v>
      </c>
      <c r="D562" s="78">
        <v>13</v>
      </c>
      <c r="E562" s="67" t="s">
        <v>696</v>
      </c>
      <c r="F562" s="68" t="s">
        <v>122</v>
      </c>
      <c r="G562" s="70">
        <v>124.2</v>
      </c>
      <c r="H562" s="70">
        <v>22</v>
      </c>
      <c r="I562" s="71">
        <v>0.17713365539452497</v>
      </c>
    </row>
    <row r="563" spans="1:9" ht="31.5" x14ac:dyDescent="0.25">
      <c r="A563" s="77" t="s">
        <v>129</v>
      </c>
      <c r="B563" s="82">
        <v>918</v>
      </c>
      <c r="C563" s="78">
        <v>1</v>
      </c>
      <c r="D563" s="78">
        <v>13</v>
      </c>
      <c r="E563" s="67" t="s">
        <v>696</v>
      </c>
      <c r="F563" s="68" t="s">
        <v>130</v>
      </c>
      <c r="G563" s="70">
        <v>124.2</v>
      </c>
      <c r="H563" s="70">
        <v>22</v>
      </c>
      <c r="I563" s="71">
        <v>0.17713365539452497</v>
      </c>
    </row>
    <row r="564" spans="1:9" ht="47.25" x14ac:dyDescent="0.25">
      <c r="A564" s="77" t="s">
        <v>270</v>
      </c>
      <c r="B564" s="82">
        <v>918</v>
      </c>
      <c r="C564" s="78">
        <v>1</v>
      </c>
      <c r="D564" s="78">
        <v>13</v>
      </c>
      <c r="E564" s="67" t="s">
        <v>271</v>
      </c>
      <c r="F564" s="68" t="s">
        <v>122</v>
      </c>
      <c r="G564" s="70">
        <v>5666.1</v>
      </c>
      <c r="H564" s="70">
        <v>4006.1</v>
      </c>
      <c r="I564" s="71">
        <v>0.70702952648205986</v>
      </c>
    </row>
    <row r="565" spans="1:9" ht="31.5" x14ac:dyDescent="0.25">
      <c r="A565" s="77" t="s">
        <v>276</v>
      </c>
      <c r="B565" s="82">
        <v>918</v>
      </c>
      <c r="C565" s="78">
        <v>1</v>
      </c>
      <c r="D565" s="78">
        <v>13</v>
      </c>
      <c r="E565" s="67" t="s">
        <v>277</v>
      </c>
      <c r="F565" s="68" t="s">
        <v>122</v>
      </c>
      <c r="G565" s="70">
        <v>5666.1</v>
      </c>
      <c r="H565" s="70">
        <v>4006.1</v>
      </c>
      <c r="I565" s="71">
        <v>0.70702952648205986</v>
      </c>
    </row>
    <row r="566" spans="1:9" ht="31.5" x14ac:dyDescent="0.25">
      <c r="A566" s="77" t="s">
        <v>137</v>
      </c>
      <c r="B566" s="82">
        <v>918</v>
      </c>
      <c r="C566" s="78">
        <v>1</v>
      </c>
      <c r="D566" s="78">
        <v>13</v>
      </c>
      <c r="E566" s="67" t="s">
        <v>278</v>
      </c>
      <c r="F566" s="68" t="s">
        <v>122</v>
      </c>
      <c r="G566" s="70">
        <v>5666.1</v>
      </c>
      <c r="H566" s="70">
        <v>4006.1</v>
      </c>
      <c r="I566" s="71">
        <v>0.70702952648205986</v>
      </c>
    </row>
    <row r="567" spans="1:9" ht="78.75" x14ac:dyDescent="0.25">
      <c r="A567" s="77" t="s">
        <v>142</v>
      </c>
      <c r="B567" s="82">
        <v>918</v>
      </c>
      <c r="C567" s="78">
        <v>1</v>
      </c>
      <c r="D567" s="78">
        <v>13</v>
      </c>
      <c r="E567" s="67" t="s">
        <v>278</v>
      </c>
      <c r="F567" s="68" t="s">
        <v>143</v>
      </c>
      <c r="G567" s="70">
        <v>5514</v>
      </c>
      <c r="H567" s="70">
        <v>4006.1</v>
      </c>
      <c r="I567" s="71">
        <v>0.72653246282190787</v>
      </c>
    </row>
    <row r="568" spans="1:9" ht="31.5" x14ac:dyDescent="0.25">
      <c r="A568" s="77" t="s">
        <v>129</v>
      </c>
      <c r="B568" s="82">
        <v>918</v>
      </c>
      <c r="C568" s="78">
        <v>1</v>
      </c>
      <c r="D568" s="78">
        <v>13</v>
      </c>
      <c r="E568" s="67" t="s">
        <v>278</v>
      </c>
      <c r="F568" s="68" t="s">
        <v>130</v>
      </c>
      <c r="G568" s="70">
        <v>152.1</v>
      </c>
      <c r="H568" s="70">
        <v>0</v>
      </c>
      <c r="I568" s="71">
        <v>0</v>
      </c>
    </row>
    <row r="569" spans="1:9" ht="31.5" x14ac:dyDescent="0.25">
      <c r="A569" s="77" t="s">
        <v>530</v>
      </c>
      <c r="B569" s="82">
        <v>918</v>
      </c>
      <c r="C569" s="78">
        <v>3</v>
      </c>
      <c r="D569" s="78">
        <v>0</v>
      </c>
      <c r="E569" s="67" t="s">
        <v>122</v>
      </c>
      <c r="F569" s="68" t="s">
        <v>122</v>
      </c>
      <c r="G569" s="70">
        <v>14794</v>
      </c>
      <c r="H569" s="70">
        <v>7550.1</v>
      </c>
      <c r="I569" s="71">
        <v>0.51034879005002032</v>
      </c>
    </row>
    <row r="570" spans="1:9" ht="31.5" x14ac:dyDescent="0.25">
      <c r="A570" s="77" t="s">
        <v>415</v>
      </c>
      <c r="B570" s="82">
        <v>918</v>
      </c>
      <c r="C570" s="78">
        <v>3</v>
      </c>
      <c r="D570" s="78">
        <v>14</v>
      </c>
      <c r="E570" s="67" t="s">
        <v>122</v>
      </c>
      <c r="F570" s="68" t="s">
        <v>122</v>
      </c>
      <c r="G570" s="70">
        <v>14794</v>
      </c>
      <c r="H570" s="70">
        <v>7550.1</v>
      </c>
      <c r="I570" s="71">
        <v>0.51034879005002032</v>
      </c>
    </row>
    <row r="571" spans="1:9" ht="47.25" x14ac:dyDescent="0.25">
      <c r="A571" s="77" t="s">
        <v>381</v>
      </c>
      <c r="B571" s="82">
        <v>918</v>
      </c>
      <c r="C571" s="78">
        <v>3</v>
      </c>
      <c r="D571" s="78">
        <v>14</v>
      </c>
      <c r="E571" s="67" t="s">
        <v>382</v>
      </c>
      <c r="F571" s="68" t="s">
        <v>122</v>
      </c>
      <c r="G571" s="70">
        <v>14794</v>
      </c>
      <c r="H571" s="70">
        <v>7550.1</v>
      </c>
      <c r="I571" s="71">
        <v>0.51034879005002032</v>
      </c>
    </row>
    <row r="572" spans="1:9" ht="47.25" x14ac:dyDescent="0.25">
      <c r="A572" s="77" t="s">
        <v>733</v>
      </c>
      <c r="B572" s="82">
        <v>918</v>
      </c>
      <c r="C572" s="78">
        <v>3</v>
      </c>
      <c r="D572" s="78">
        <v>14</v>
      </c>
      <c r="E572" s="67" t="s">
        <v>398</v>
      </c>
      <c r="F572" s="68" t="s">
        <v>122</v>
      </c>
      <c r="G572" s="70">
        <v>14794</v>
      </c>
      <c r="H572" s="70">
        <v>7550.1</v>
      </c>
      <c r="I572" s="71">
        <v>0.51034879005002032</v>
      </c>
    </row>
    <row r="573" spans="1:9" ht="63" x14ac:dyDescent="0.25">
      <c r="A573" s="77" t="s">
        <v>411</v>
      </c>
      <c r="B573" s="82">
        <v>918</v>
      </c>
      <c r="C573" s="78">
        <v>3</v>
      </c>
      <c r="D573" s="78">
        <v>14</v>
      </c>
      <c r="E573" s="67" t="s">
        <v>412</v>
      </c>
      <c r="F573" s="68" t="s">
        <v>122</v>
      </c>
      <c r="G573" s="70">
        <v>10114</v>
      </c>
      <c r="H573" s="70">
        <v>7550.1</v>
      </c>
      <c r="I573" s="71">
        <v>0.74649990112715048</v>
      </c>
    </row>
    <row r="574" spans="1:9" ht="31.5" x14ac:dyDescent="0.25">
      <c r="A574" s="77" t="s">
        <v>137</v>
      </c>
      <c r="B574" s="82">
        <v>918</v>
      </c>
      <c r="C574" s="78">
        <v>3</v>
      </c>
      <c r="D574" s="78">
        <v>14</v>
      </c>
      <c r="E574" s="67" t="s">
        <v>414</v>
      </c>
      <c r="F574" s="68" t="s">
        <v>122</v>
      </c>
      <c r="G574" s="70">
        <v>10114</v>
      </c>
      <c r="H574" s="70">
        <v>7550.1</v>
      </c>
      <c r="I574" s="71">
        <v>0.74649990112715048</v>
      </c>
    </row>
    <row r="575" spans="1:9" ht="78.75" x14ac:dyDescent="0.25">
      <c r="A575" s="77" t="s">
        <v>142</v>
      </c>
      <c r="B575" s="82">
        <v>918</v>
      </c>
      <c r="C575" s="78">
        <v>3</v>
      </c>
      <c r="D575" s="78">
        <v>14</v>
      </c>
      <c r="E575" s="67" t="s">
        <v>414</v>
      </c>
      <c r="F575" s="68" t="s">
        <v>143</v>
      </c>
      <c r="G575" s="70">
        <v>9896.2000000000007</v>
      </c>
      <c r="H575" s="70">
        <v>7428.8</v>
      </c>
      <c r="I575" s="71">
        <v>0.75067197510155415</v>
      </c>
    </row>
    <row r="576" spans="1:9" ht="31.5" x14ac:dyDescent="0.25">
      <c r="A576" s="77" t="s">
        <v>129</v>
      </c>
      <c r="B576" s="82">
        <v>918</v>
      </c>
      <c r="C576" s="78">
        <v>3</v>
      </c>
      <c r="D576" s="78">
        <v>14</v>
      </c>
      <c r="E576" s="67" t="s">
        <v>414</v>
      </c>
      <c r="F576" s="68" t="s">
        <v>130</v>
      </c>
      <c r="G576" s="70">
        <v>217.8</v>
      </c>
      <c r="H576" s="70">
        <v>121.3</v>
      </c>
      <c r="I576" s="71">
        <v>0.5569329660238751</v>
      </c>
    </row>
    <row r="577" spans="1:9" ht="31.5" x14ac:dyDescent="0.25">
      <c r="A577" s="77" t="s">
        <v>734</v>
      </c>
      <c r="B577" s="82">
        <v>918</v>
      </c>
      <c r="C577" s="78">
        <v>3</v>
      </c>
      <c r="D577" s="78">
        <v>14</v>
      </c>
      <c r="E577" s="67" t="s">
        <v>645</v>
      </c>
      <c r="F577" s="68" t="s">
        <v>122</v>
      </c>
      <c r="G577" s="70">
        <v>4680</v>
      </c>
      <c r="H577" s="70">
        <v>0</v>
      </c>
      <c r="I577" s="71">
        <v>0</v>
      </c>
    </row>
    <row r="578" spans="1:9" ht="31.5" x14ac:dyDescent="0.25">
      <c r="A578" s="77" t="s">
        <v>144</v>
      </c>
      <c r="B578" s="82">
        <v>918</v>
      </c>
      <c r="C578" s="78">
        <v>3</v>
      </c>
      <c r="D578" s="78">
        <v>14</v>
      </c>
      <c r="E578" s="67" t="s">
        <v>646</v>
      </c>
      <c r="F578" s="68" t="s">
        <v>122</v>
      </c>
      <c r="G578" s="70">
        <v>4680</v>
      </c>
      <c r="H578" s="70">
        <v>0</v>
      </c>
      <c r="I578" s="71">
        <v>0</v>
      </c>
    </row>
    <row r="579" spans="1:9" ht="31.5" x14ac:dyDescent="0.25">
      <c r="A579" s="77" t="s">
        <v>129</v>
      </c>
      <c r="B579" s="82">
        <v>918</v>
      </c>
      <c r="C579" s="78">
        <v>3</v>
      </c>
      <c r="D579" s="78">
        <v>14</v>
      </c>
      <c r="E579" s="67" t="s">
        <v>646</v>
      </c>
      <c r="F579" s="68" t="s">
        <v>130</v>
      </c>
      <c r="G579" s="70">
        <v>4680</v>
      </c>
      <c r="H579" s="70">
        <v>0</v>
      </c>
      <c r="I579" s="71">
        <v>0</v>
      </c>
    </row>
    <row r="580" spans="1:9" x14ac:dyDescent="0.25">
      <c r="A580" s="77" t="s">
        <v>531</v>
      </c>
      <c r="B580" s="82">
        <v>918</v>
      </c>
      <c r="C580" s="78">
        <v>4</v>
      </c>
      <c r="D580" s="78">
        <v>0</v>
      </c>
      <c r="E580" s="67" t="s">
        <v>122</v>
      </c>
      <c r="F580" s="68" t="s">
        <v>122</v>
      </c>
      <c r="G580" s="70">
        <v>42489.2</v>
      </c>
      <c r="H580" s="70">
        <v>14087.6</v>
      </c>
      <c r="I580" s="71">
        <v>0.33155719571091008</v>
      </c>
    </row>
    <row r="581" spans="1:9" x14ac:dyDescent="0.25">
      <c r="A581" s="77" t="s">
        <v>264</v>
      </c>
      <c r="B581" s="82">
        <v>918</v>
      </c>
      <c r="C581" s="78">
        <v>4</v>
      </c>
      <c r="D581" s="78">
        <v>5</v>
      </c>
      <c r="E581" s="67" t="s">
        <v>122</v>
      </c>
      <c r="F581" s="68" t="s">
        <v>122</v>
      </c>
      <c r="G581" s="70">
        <v>2095.8000000000002</v>
      </c>
      <c r="H581" s="70">
        <v>1613.8</v>
      </c>
      <c r="I581" s="71">
        <v>0.77001622292203442</v>
      </c>
    </row>
    <row r="582" spans="1:9" ht="51" customHeight="1" x14ac:dyDescent="0.25">
      <c r="A582" s="77" t="s">
        <v>240</v>
      </c>
      <c r="B582" s="82">
        <v>918</v>
      </c>
      <c r="C582" s="78">
        <v>4</v>
      </c>
      <c r="D582" s="78">
        <v>5</v>
      </c>
      <c r="E582" s="67" t="s">
        <v>241</v>
      </c>
      <c r="F582" s="68" t="s">
        <v>122</v>
      </c>
      <c r="G582" s="70">
        <v>2095.8000000000002</v>
      </c>
      <c r="H582" s="70">
        <v>1613.8</v>
      </c>
      <c r="I582" s="71">
        <v>0.77001622292203442</v>
      </c>
    </row>
    <row r="583" spans="1:9" ht="47.25" x14ac:dyDescent="0.25">
      <c r="A583" s="77" t="s">
        <v>254</v>
      </c>
      <c r="B583" s="82">
        <v>918</v>
      </c>
      <c r="C583" s="78">
        <v>4</v>
      </c>
      <c r="D583" s="78">
        <v>5</v>
      </c>
      <c r="E583" s="67" t="s">
        <v>255</v>
      </c>
      <c r="F583" s="68" t="s">
        <v>122</v>
      </c>
      <c r="G583" s="70">
        <v>2095.8000000000002</v>
      </c>
      <c r="H583" s="70">
        <v>1613.8</v>
      </c>
      <c r="I583" s="71">
        <v>0.77001622292203442</v>
      </c>
    </row>
    <row r="584" spans="1:9" ht="31.5" x14ac:dyDescent="0.25">
      <c r="A584" s="77" t="s">
        <v>261</v>
      </c>
      <c r="B584" s="82">
        <v>918</v>
      </c>
      <c r="C584" s="78">
        <v>4</v>
      </c>
      <c r="D584" s="78">
        <v>5</v>
      </c>
      <c r="E584" s="67" t="s">
        <v>262</v>
      </c>
      <c r="F584" s="68" t="s">
        <v>122</v>
      </c>
      <c r="G584" s="70">
        <v>2095.8000000000002</v>
      </c>
      <c r="H584" s="70">
        <v>1613.8</v>
      </c>
      <c r="I584" s="71">
        <v>0.77001622292203442</v>
      </c>
    </row>
    <row r="585" spans="1:9" ht="63" x14ac:dyDescent="0.25">
      <c r="A585" s="77" t="s">
        <v>625</v>
      </c>
      <c r="B585" s="82">
        <v>918</v>
      </c>
      <c r="C585" s="78">
        <v>4</v>
      </c>
      <c r="D585" s="78">
        <v>5</v>
      </c>
      <c r="E585" s="67" t="s">
        <v>263</v>
      </c>
      <c r="F585" s="68" t="s">
        <v>122</v>
      </c>
      <c r="G585" s="70">
        <v>2095.8000000000002</v>
      </c>
      <c r="H585" s="70">
        <v>1613.8</v>
      </c>
      <c r="I585" s="71">
        <v>0.77001622292203442</v>
      </c>
    </row>
    <row r="586" spans="1:9" ht="31.5" x14ac:dyDescent="0.25">
      <c r="A586" s="77" t="s">
        <v>129</v>
      </c>
      <c r="B586" s="82">
        <v>918</v>
      </c>
      <c r="C586" s="78">
        <v>4</v>
      </c>
      <c r="D586" s="78">
        <v>5</v>
      </c>
      <c r="E586" s="67" t="s">
        <v>263</v>
      </c>
      <c r="F586" s="68" t="s">
        <v>130</v>
      </c>
      <c r="G586" s="70">
        <v>2095.8000000000002</v>
      </c>
      <c r="H586" s="70">
        <v>1613.8</v>
      </c>
      <c r="I586" s="71">
        <v>0.77001622292203442</v>
      </c>
    </row>
    <row r="587" spans="1:9" x14ac:dyDescent="0.25">
      <c r="A587" s="77" t="s">
        <v>630</v>
      </c>
      <c r="B587" s="82">
        <v>918</v>
      </c>
      <c r="C587" s="78">
        <v>4</v>
      </c>
      <c r="D587" s="78">
        <v>6</v>
      </c>
      <c r="E587" s="67" t="s">
        <v>122</v>
      </c>
      <c r="F587" s="68" t="s">
        <v>122</v>
      </c>
      <c r="G587" s="70">
        <v>1784</v>
      </c>
      <c r="H587" s="70">
        <v>250</v>
      </c>
      <c r="I587" s="71">
        <v>0.14013452914798205</v>
      </c>
    </row>
    <row r="588" spans="1:9" ht="49.5" customHeight="1" x14ac:dyDescent="0.25">
      <c r="A588" s="77" t="s">
        <v>240</v>
      </c>
      <c r="B588" s="82">
        <v>918</v>
      </c>
      <c r="C588" s="78">
        <v>4</v>
      </c>
      <c r="D588" s="78">
        <v>6</v>
      </c>
      <c r="E588" s="67" t="s">
        <v>241</v>
      </c>
      <c r="F588" s="68" t="s">
        <v>122</v>
      </c>
      <c r="G588" s="70">
        <v>1784</v>
      </c>
      <c r="H588" s="70">
        <v>250</v>
      </c>
      <c r="I588" s="71">
        <v>0.14013452914798205</v>
      </c>
    </row>
    <row r="589" spans="1:9" ht="47.25" x14ac:dyDescent="0.25">
      <c r="A589" s="77" t="s">
        <v>254</v>
      </c>
      <c r="B589" s="82">
        <v>918</v>
      </c>
      <c r="C589" s="78">
        <v>4</v>
      </c>
      <c r="D589" s="78">
        <v>6</v>
      </c>
      <c r="E589" s="67" t="s">
        <v>255</v>
      </c>
      <c r="F589" s="68" t="s">
        <v>122</v>
      </c>
      <c r="G589" s="70">
        <v>1784</v>
      </c>
      <c r="H589" s="70">
        <v>250</v>
      </c>
      <c r="I589" s="71">
        <v>0.14013452914798205</v>
      </c>
    </row>
    <row r="590" spans="1:9" ht="31.5" x14ac:dyDescent="0.25">
      <c r="A590" s="77" t="s">
        <v>626</v>
      </c>
      <c r="B590" s="82">
        <v>918</v>
      </c>
      <c r="C590" s="78">
        <v>4</v>
      </c>
      <c r="D590" s="78">
        <v>6</v>
      </c>
      <c r="E590" s="67" t="s">
        <v>627</v>
      </c>
      <c r="F590" s="68" t="s">
        <v>122</v>
      </c>
      <c r="G590" s="70">
        <v>1784</v>
      </c>
      <c r="H590" s="70">
        <v>250</v>
      </c>
      <c r="I590" s="71">
        <v>0.14013452914798205</v>
      </c>
    </row>
    <row r="591" spans="1:9" ht="47.25" x14ac:dyDescent="0.25">
      <c r="A591" s="77" t="s">
        <v>628</v>
      </c>
      <c r="B591" s="82">
        <v>918</v>
      </c>
      <c r="C591" s="78">
        <v>4</v>
      </c>
      <c r="D591" s="78">
        <v>6</v>
      </c>
      <c r="E591" s="67" t="s">
        <v>629</v>
      </c>
      <c r="F591" s="68" t="s">
        <v>122</v>
      </c>
      <c r="G591" s="70">
        <v>1784</v>
      </c>
      <c r="H591" s="70">
        <v>250</v>
      </c>
      <c r="I591" s="71">
        <v>0.14013452914798205</v>
      </c>
    </row>
    <row r="592" spans="1:9" ht="31.5" x14ac:dyDescent="0.25">
      <c r="A592" s="77" t="s">
        <v>129</v>
      </c>
      <c r="B592" s="82">
        <v>918</v>
      </c>
      <c r="C592" s="78">
        <v>4</v>
      </c>
      <c r="D592" s="78">
        <v>6</v>
      </c>
      <c r="E592" s="67" t="s">
        <v>629</v>
      </c>
      <c r="F592" s="68" t="s">
        <v>130</v>
      </c>
      <c r="G592" s="70">
        <v>1784</v>
      </c>
      <c r="H592" s="70">
        <v>250</v>
      </c>
      <c r="I592" s="71">
        <v>0.14013452914798205</v>
      </c>
    </row>
    <row r="593" spans="1:9" x14ac:dyDescent="0.25">
      <c r="A593" s="77" t="s">
        <v>389</v>
      </c>
      <c r="B593" s="82">
        <v>918</v>
      </c>
      <c r="C593" s="78">
        <v>4</v>
      </c>
      <c r="D593" s="78">
        <v>9</v>
      </c>
      <c r="E593" s="67" t="s">
        <v>122</v>
      </c>
      <c r="F593" s="68" t="s">
        <v>122</v>
      </c>
      <c r="G593" s="70">
        <v>38609.4</v>
      </c>
      <c r="H593" s="70">
        <v>12223.8</v>
      </c>
      <c r="I593" s="71">
        <v>0.31660165659139999</v>
      </c>
    </row>
    <row r="594" spans="1:9" ht="47.25" x14ac:dyDescent="0.25">
      <c r="A594" s="77" t="s">
        <v>381</v>
      </c>
      <c r="B594" s="82">
        <v>918</v>
      </c>
      <c r="C594" s="78">
        <v>4</v>
      </c>
      <c r="D594" s="78">
        <v>9</v>
      </c>
      <c r="E594" s="67" t="s">
        <v>382</v>
      </c>
      <c r="F594" s="68" t="s">
        <v>122</v>
      </c>
      <c r="G594" s="70">
        <v>38609.4</v>
      </c>
      <c r="H594" s="70">
        <v>12223.8</v>
      </c>
      <c r="I594" s="71">
        <v>0.31660165659139999</v>
      </c>
    </row>
    <row r="595" spans="1:9" ht="47.25" x14ac:dyDescent="0.25">
      <c r="A595" s="77" t="s">
        <v>383</v>
      </c>
      <c r="B595" s="82">
        <v>918</v>
      </c>
      <c r="C595" s="78">
        <v>4</v>
      </c>
      <c r="D595" s="78">
        <v>9</v>
      </c>
      <c r="E595" s="67" t="s">
        <v>384</v>
      </c>
      <c r="F595" s="68" t="s">
        <v>122</v>
      </c>
      <c r="G595" s="70">
        <v>38609.4</v>
      </c>
      <c r="H595" s="70">
        <v>12223.8</v>
      </c>
      <c r="I595" s="71">
        <v>0.31660165659139999</v>
      </c>
    </row>
    <row r="596" spans="1:9" ht="47.25" x14ac:dyDescent="0.25">
      <c r="A596" s="77" t="s">
        <v>385</v>
      </c>
      <c r="B596" s="82">
        <v>918</v>
      </c>
      <c r="C596" s="78">
        <v>4</v>
      </c>
      <c r="D596" s="78">
        <v>9</v>
      </c>
      <c r="E596" s="67" t="s">
        <v>386</v>
      </c>
      <c r="F596" s="68" t="s">
        <v>122</v>
      </c>
      <c r="G596" s="70">
        <v>38609.4</v>
      </c>
      <c r="H596" s="70">
        <v>12223.8</v>
      </c>
      <c r="I596" s="71">
        <v>0.31660165659139999</v>
      </c>
    </row>
    <row r="597" spans="1:9" ht="31.5" x14ac:dyDescent="0.25">
      <c r="A597" s="77" t="s">
        <v>725</v>
      </c>
      <c r="B597" s="82">
        <v>918</v>
      </c>
      <c r="C597" s="78">
        <v>4</v>
      </c>
      <c r="D597" s="78">
        <v>9</v>
      </c>
      <c r="E597" s="67" t="s">
        <v>726</v>
      </c>
      <c r="F597" s="68" t="s">
        <v>122</v>
      </c>
      <c r="G597" s="70">
        <v>18925.099999999999</v>
      </c>
      <c r="H597" s="70">
        <v>156</v>
      </c>
      <c r="I597" s="71">
        <v>8.2430211729396415E-3</v>
      </c>
    </row>
    <row r="598" spans="1:9" ht="31.5" x14ac:dyDescent="0.25">
      <c r="A598" s="77" t="s">
        <v>129</v>
      </c>
      <c r="B598" s="82">
        <v>918</v>
      </c>
      <c r="C598" s="78">
        <v>4</v>
      </c>
      <c r="D598" s="78">
        <v>9</v>
      </c>
      <c r="E598" s="67" t="s">
        <v>726</v>
      </c>
      <c r="F598" s="68" t="s">
        <v>130</v>
      </c>
      <c r="G598" s="70">
        <v>18925.099999999999</v>
      </c>
      <c r="H598" s="70">
        <v>156</v>
      </c>
      <c r="I598" s="71">
        <v>8.2430211729396415E-3</v>
      </c>
    </row>
    <row r="599" spans="1:9" ht="78.75" x14ac:dyDescent="0.25">
      <c r="A599" s="77" t="s">
        <v>727</v>
      </c>
      <c r="B599" s="82">
        <v>918</v>
      </c>
      <c r="C599" s="78">
        <v>4</v>
      </c>
      <c r="D599" s="78">
        <v>9</v>
      </c>
      <c r="E599" s="67" t="s">
        <v>728</v>
      </c>
      <c r="F599" s="68" t="s">
        <v>122</v>
      </c>
      <c r="G599" s="70">
        <v>17384.3</v>
      </c>
      <c r="H599" s="70">
        <v>12034.2</v>
      </c>
      <c r="I599" s="71">
        <v>0.69224530179529808</v>
      </c>
    </row>
    <row r="600" spans="1:9" x14ac:dyDescent="0.25">
      <c r="A600" s="77" t="s">
        <v>297</v>
      </c>
      <c r="B600" s="82">
        <v>918</v>
      </c>
      <c r="C600" s="78">
        <v>4</v>
      </c>
      <c r="D600" s="78">
        <v>9</v>
      </c>
      <c r="E600" s="67" t="s">
        <v>728</v>
      </c>
      <c r="F600" s="68" t="s">
        <v>298</v>
      </c>
      <c r="G600" s="70">
        <v>17384.3</v>
      </c>
      <c r="H600" s="70">
        <v>12034.2</v>
      </c>
      <c r="I600" s="71">
        <v>0.69224530179529808</v>
      </c>
    </row>
    <row r="601" spans="1:9" ht="49.5" customHeight="1" x14ac:dyDescent="0.25">
      <c r="A601" s="77" t="s">
        <v>729</v>
      </c>
      <c r="B601" s="82">
        <v>918</v>
      </c>
      <c r="C601" s="78">
        <v>4</v>
      </c>
      <c r="D601" s="78">
        <v>9</v>
      </c>
      <c r="E601" s="67" t="s">
        <v>730</v>
      </c>
      <c r="F601" s="68" t="s">
        <v>122</v>
      </c>
      <c r="G601" s="70">
        <v>100</v>
      </c>
      <c r="H601" s="70">
        <v>33.6</v>
      </c>
      <c r="I601" s="71">
        <v>0.33600000000000002</v>
      </c>
    </row>
    <row r="602" spans="1:9" ht="31.5" x14ac:dyDescent="0.25">
      <c r="A602" s="77" t="s">
        <v>129</v>
      </c>
      <c r="B602" s="82">
        <v>918</v>
      </c>
      <c r="C602" s="78">
        <v>4</v>
      </c>
      <c r="D602" s="78">
        <v>9</v>
      </c>
      <c r="E602" s="67" t="s">
        <v>730</v>
      </c>
      <c r="F602" s="68" t="s">
        <v>130</v>
      </c>
      <c r="G602" s="70">
        <v>100</v>
      </c>
      <c r="H602" s="70">
        <v>33.6</v>
      </c>
      <c r="I602" s="71">
        <v>0.33600000000000002</v>
      </c>
    </row>
    <row r="603" spans="1:9" ht="47.25" x14ac:dyDescent="0.25">
      <c r="A603" s="77" t="s">
        <v>731</v>
      </c>
      <c r="B603" s="82">
        <v>918</v>
      </c>
      <c r="C603" s="78">
        <v>4</v>
      </c>
      <c r="D603" s="78">
        <v>9</v>
      </c>
      <c r="E603" s="67" t="s">
        <v>732</v>
      </c>
      <c r="F603" s="68" t="s">
        <v>122</v>
      </c>
      <c r="G603" s="70">
        <v>2200</v>
      </c>
      <c r="H603" s="70">
        <v>0</v>
      </c>
      <c r="I603" s="71">
        <v>0</v>
      </c>
    </row>
    <row r="604" spans="1:9" ht="31.5" x14ac:dyDescent="0.25">
      <c r="A604" s="77" t="s">
        <v>129</v>
      </c>
      <c r="B604" s="82">
        <v>918</v>
      </c>
      <c r="C604" s="78">
        <v>4</v>
      </c>
      <c r="D604" s="78">
        <v>9</v>
      </c>
      <c r="E604" s="67" t="s">
        <v>732</v>
      </c>
      <c r="F604" s="68" t="s">
        <v>130</v>
      </c>
      <c r="G604" s="70">
        <v>2200</v>
      </c>
      <c r="H604" s="70">
        <v>0</v>
      </c>
      <c r="I604" s="71">
        <v>0</v>
      </c>
    </row>
    <row r="605" spans="1:9" x14ac:dyDescent="0.25">
      <c r="A605" s="77" t="s">
        <v>532</v>
      </c>
      <c r="B605" s="82">
        <v>918</v>
      </c>
      <c r="C605" s="78">
        <v>5</v>
      </c>
      <c r="D605" s="78">
        <v>0</v>
      </c>
      <c r="E605" s="67" t="s">
        <v>122</v>
      </c>
      <c r="F605" s="68" t="s">
        <v>122</v>
      </c>
      <c r="G605" s="70">
        <v>26049.599999999999</v>
      </c>
      <c r="H605" s="70">
        <v>12891.2</v>
      </c>
      <c r="I605" s="71">
        <v>0.49487132240034404</v>
      </c>
    </row>
    <row r="606" spans="1:9" x14ac:dyDescent="0.25">
      <c r="A606" s="77" t="s">
        <v>701</v>
      </c>
      <c r="B606" s="82">
        <v>918</v>
      </c>
      <c r="C606" s="78">
        <v>5</v>
      </c>
      <c r="D606" s="78">
        <v>2</v>
      </c>
      <c r="E606" s="67" t="s">
        <v>122</v>
      </c>
      <c r="F606" s="68" t="s">
        <v>122</v>
      </c>
      <c r="G606" s="70">
        <v>14088.4</v>
      </c>
      <c r="H606" s="70">
        <v>5158.8</v>
      </c>
      <c r="I606" s="71">
        <v>0.3661735896198291</v>
      </c>
    </row>
    <row r="607" spans="1:9" ht="49.5" customHeight="1" x14ac:dyDescent="0.25">
      <c r="A607" s="77" t="s">
        <v>240</v>
      </c>
      <c r="B607" s="82">
        <v>918</v>
      </c>
      <c r="C607" s="78">
        <v>5</v>
      </c>
      <c r="D607" s="78">
        <v>2</v>
      </c>
      <c r="E607" s="67" t="s">
        <v>241</v>
      </c>
      <c r="F607" s="68" t="s">
        <v>122</v>
      </c>
      <c r="G607" s="70">
        <v>14088.4</v>
      </c>
      <c r="H607" s="70">
        <v>5158.8</v>
      </c>
      <c r="I607" s="71">
        <v>0.3661735896198291</v>
      </c>
    </row>
    <row r="608" spans="1:9" ht="47.25" x14ac:dyDescent="0.25">
      <c r="A608" s="77" t="s">
        <v>254</v>
      </c>
      <c r="B608" s="82">
        <v>918</v>
      </c>
      <c r="C608" s="78">
        <v>5</v>
      </c>
      <c r="D608" s="78">
        <v>2</v>
      </c>
      <c r="E608" s="67" t="s">
        <v>255</v>
      </c>
      <c r="F608" s="68" t="s">
        <v>122</v>
      </c>
      <c r="G608" s="70">
        <v>500</v>
      </c>
      <c r="H608" s="70">
        <v>0</v>
      </c>
      <c r="I608" s="71">
        <v>0</v>
      </c>
    </row>
    <row r="609" spans="1:9" ht="31.5" x14ac:dyDescent="0.25">
      <c r="A609" s="77" t="s">
        <v>626</v>
      </c>
      <c r="B609" s="82">
        <v>918</v>
      </c>
      <c r="C609" s="78">
        <v>5</v>
      </c>
      <c r="D609" s="78">
        <v>2</v>
      </c>
      <c r="E609" s="67" t="s">
        <v>627</v>
      </c>
      <c r="F609" s="68" t="s">
        <v>122</v>
      </c>
      <c r="G609" s="70">
        <v>500</v>
      </c>
      <c r="H609" s="70">
        <v>0</v>
      </c>
      <c r="I609" s="71">
        <v>0</v>
      </c>
    </row>
    <row r="610" spans="1:9" ht="31.5" x14ac:dyDescent="0.25">
      <c r="A610" s="77" t="s">
        <v>699</v>
      </c>
      <c r="B610" s="82">
        <v>918</v>
      </c>
      <c r="C610" s="78">
        <v>5</v>
      </c>
      <c r="D610" s="78">
        <v>2</v>
      </c>
      <c r="E610" s="67" t="s">
        <v>700</v>
      </c>
      <c r="F610" s="68" t="s">
        <v>122</v>
      </c>
      <c r="G610" s="70">
        <v>500</v>
      </c>
      <c r="H610" s="70">
        <v>0</v>
      </c>
      <c r="I610" s="71">
        <v>0</v>
      </c>
    </row>
    <row r="611" spans="1:9" ht="31.5" x14ac:dyDescent="0.25">
      <c r="A611" s="77" t="s">
        <v>129</v>
      </c>
      <c r="B611" s="82">
        <v>918</v>
      </c>
      <c r="C611" s="78">
        <v>5</v>
      </c>
      <c r="D611" s="78">
        <v>2</v>
      </c>
      <c r="E611" s="67" t="s">
        <v>700</v>
      </c>
      <c r="F611" s="68" t="s">
        <v>130</v>
      </c>
      <c r="G611" s="70">
        <v>500</v>
      </c>
      <c r="H611" s="70">
        <v>0</v>
      </c>
      <c r="I611" s="71">
        <v>0</v>
      </c>
    </row>
    <row r="612" spans="1:9" ht="47.25" x14ac:dyDescent="0.25">
      <c r="A612" s="77" t="s">
        <v>270</v>
      </c>
      <c r="B612" s="82">
        <v>918</v>
      </c>
      <c r="C612" s="78">
        <v>5</v>
      </c>
      <c r="D612" s="78">
        <v>2</v>
      </c>
      <c r="E612" s="67" t="s">
        <v>271</v>
      </c>
      <c r="F612" s="68" t="s">
        <v>122</v>
      </c>
      <c r="G612" s="70">
        <v>156.80000000000001</v>
      </c>
      <c r="H612" s="70">
        <v>12.6</v>
      </c>
      <c r="I612" s="71">
        <v>8.0357142857142849E-2</v>
      </c>
    </row>
    <row r="613" spans="1:9" ht="63" x14ac:dyDescent="0.25">
      <c r="A613" s="77" t="s">
        <v>631</v>
      </c>
      <c r="B613" s="82">
        <v>918</v>
      </c>
      <c r="C613" s="78">
        <v>5</v>
      </c>
      <c r="D613" s="78">
        <v>2</v>
      </c>
      <c r="E613" s="67" t="s">
        <v>632</v>
      </c>
      <c r="F613" s="68" t="s">
        <v>122</v>
      </c>
      <c r="G613" s="70">
        <v>156.80000000000001</v>
      </c>
      <c r="H613" s="70">
        <v>12.6</v>
      </c>
      <c r="I613" s="71">
        <v>8.0357142857142849E-2</v>
      </c>
    </row>
    <row r="614" spans="1:9" ht="47.25" x14ac:dyDescent="0.25">
      <c r="A614" s="77" t="s">
        <v>702</v>
      </c>
      <c r="B614" s="82">
        <v>918</v>
      </c>
      <c r="C614" s="78">
        <v>5</v>
      </c>
      <c r="D614" s="78">
        <v>2</v>
      </c>
      <c r="E614" s="67" t="s">
        <v>633</v>
      </c>
      <c r="F614" s="68" t="s">
        <v>122</v>
      </c>
      <c r="G614" s="70">
        <v>156.80000000000001</v>
      </c>
      <c r="H614" s="70">
        <v>12.6</v>
      </c>
      <c r="I614" s="71">
        <v>8.0357142857142849E-2</v>
      </c>
    </row>
    <row r="615" spans="1:9" ht="31.5" x14ac:dyDescent="0.25">
      <c r="A615" s="77" t="s">
        <v>129</v>
      </c>
      <c r="B615" s="82">
        <v>918</v>
      </c>
      <c r="C615" s="78">
        <v>5</v>
      </c>
      <c r="D615" s="78">
        <v>2</v>
      </c>
      <c r="E615" s="67" t="s">
        <v>633</v>
      </c>
      <c r="F615" s="68" t="s">
        <v>130</v>
      </c>
      <c r="G615" s="70">
        <v>156.80000000000001</v>
      </c>
      <c r="H615" s="70">
        <v>12.6</v>
      </c>
      <c r="I615" s="71">
        <v>8.0357142857142849E-2</v>
      </c>
    </row>
    <row r="616" spans="1:9" ht="47.25" x14ac:dyDescent="0.25">
      <c r="A616" s="77" t="s">
        <v>703</v>
      </c>
      <c r="B616" s="82">
        <v>918</v>
      </c>
      <c r="C616" s="78">
        <v>5</v>
      </c>
      <c r="D616" s="78">
        <v>2</v>
      </c>
      <c r="E616" s="67" t="s">
        <v>704</v>
      </c>
      <c r="F616" s="68" t="s">
        <v>122</v>
      </c>
      <c r="G616" s="70">
        <v>13431.6</v>
      </c>
      <c r="H616" s="70">
        <v>5146.2</v>
      </c>
      <c r="I616" s="71">
        <v>0.38314124899490754</v>
      </c>
    </row>
    <row r="617" spans="1:9" ht="47.25" x14ac:dyDescent="0.25">
      <c r="A617" s="77" t="s">
        <v>705</v>
      </c>
      <c r="B617" s="82">
        <v>918</v>
      </c>
      <c r="C617" s="78">
        <v>5</v>
      </c>
      <c r="D617" s="78">
        <v>2</v>
      </c>
      <c r="E617" s="67" t="s">
        <v>706</v>
      </c>
      <c r="F617" s="68" t="s">
        <v>122</v>
      </c>
      <c r="G617" s="70">
        <v>222</v>
      </c>
      <c r="H617" s="70">
        <v>95.8</v>
      </c>
      <c r="I617" s="71">
        <v>0.43153153153153151</v>
      </c>
    </row>
    <row r="618" spans="1:9" ht="31.5" x14ac:dyDescent="0.25">
      <c r="A618" s="77" t="s">
        <v>707</v>
      </c>
      <c r="B618" s="82">
        <v>918</v>
      </c>
      <c r="C618" s="78">
        <v>5</v>
      </c>
      <c r="D618" s="78">
        <v>2</v>
      </c>
      <c r="E618" s="67" t="s">
        <v>708</v>
      </c>
      <c r="F618" s="68" t="s">
        <v>122</v>
      </c>
      <c r="G618" s="70">
        <v>222</v>
      </c>
      <c r="H618" s="70">
        <v>95.8</v>
      </c>
      <c r="I618" s="71">
        <v>0.43153153153153151</v>
      </c>
    </row>
    <row r="619" spans="1:9" ht="31.5" x14ac:dyDescent="0.25">
      <c r="A619" s="77" t="s">
        <v>129</v>
      </c>
      <c r="B619" s="82">
        <v>918</v>
      </c>
      <c r="C619" s="78">
        <v>5</v>
      </c>
      <c r="D619" s="78">
        <v>2</v>
      </c>
      <c r="E619" s="67" t="s">
        <v>708</v>
      </c>
      <c r="F619" s="68" t="s">
        <v>130</v>
      </c>
      <c r="G619" s="70">
        <v>222</v>
      </c>
      <c r="H619" s="70">
        <v>95.8</v>
      </c>
      <c r="I619" s="71">
        <v>0.43153153153153151</v>
      </c>
    </row>
    <row r="620" spans="1:9" ht="47.25" x14ac:dyDescent="0.25">
      <c r="A620" s="77" t="s">
        <v>709</v>
      </c>
      <c r="B620" s="82">
        <v>918</v>
      </c>
      <c r="C620" s="78">
        <v>5</v>
      </c>
      <c r="D620" s="78">
        <v>2</v>
      </c>
      <c r="E620" s="67" t="s">
        <v>710</v>
      </c>
      <c r="F620" s="68" t="s">
        <v>122</v>
      </c>
      <c r="G620" s="70">
        <v>10063</v>
      </c>
      <c r="H620" s="70">
        <v>2900.2</v>
      </c>
      <c r="I620" s="71">
        <v>0.28820431282917619</v>
      </c>
    </row>
    <row r="621" spans="1:9" ht="31.5" x14ac:dyDescent="0.25">
      <c r="A621" s="77" t="s">
        <v>711</v>
      </c>
      <c r="B621" s="82">
        <v>918</v>
      </c>
      <c r="C621" s="78">
        <v>5</v>
      </c>
      <c r="D621" s="78">
        <v>2</v>
      </c>
      <c r="E621" s="67" t="s">
        <v>712</v>
      </c>
      <c r="F621" s="68" t="s">
        <v>122</v>
      </c>
      <c r="G621" s="70">
        <v>10063</v>
      </c>
      <c r="H621" s="70">
        <v>2900.2</v>
      </c>
      <c r="I621" s="71">
        <v>0.28820431282917619</v>
      </c>
    </row>
    <row r="622" spans="1:9" ht="31.5" x14ac:dyDescent="0.25">
      <c r="A622" s="77" t="s">
        <v>129</v>
      </c>
      <c r="B622" s="82">
        <v>918</v>
      </c>
      <c r="C622" s="78">
        <v>5</v>
      </c>
      <c r="D622" s="78">
        <v>2</v>
      </c>
      <c r="E622" s="67" t="s">
        <v>712</v>
      </c>
      <c r="F622" s="68" t="s">
        <v>130</v>
      </c>
      <c r="G622" s="70">
        <v>10063</v>
      </c>
      <c r="H622" s="70">
        <v>2900.2</v>
      </c>
      <c r="I622" s="71">
        <v>0.28820431282917619</v>
      </c>
    </row>
    <row r="623" spans="1:9" ht="47.25" x14ac:dyDescent="0.25">
      <c r="A623" s="77" t="s">
        <v>713</v>
      </c>
      <c r="B623" s="82">
        <v>918</v>
      </c>
      <c r="C623" s="78">
        <v>5</v>
      </c>
      <c r="D623" s="78">
        <v>2</v>
      </c>
      <c r="E623" s="67" t="s">
        <v>714</v>
      </c>
      <c r="F623" s="68" t="s">
        <v>122</v>
      </c>
      <c r="G623" s="70">
        <v>3146.6</v>
      </c>
      <c r="H623" s="70">
        <v>2150.1999999999998</v>
      </c>
      <c r="I623" s="71">
        <v>0.68334074874467676</v>
      </c>
    </row>
    <row r="624" spans="1:9" ht="47.25" x14ac:dyDescent="0.25">
      <c r="A624" s="77" t="s">
        <v>715</v>
      </c>
      <c r="B624" s="82">
        <v>918</v>
      </c>
      <c r="C624" s="78">
        <v>5</v>
      </c>
      <c r="D624" s="78">
        <v>2</v>
      </c>
      <c r="E624" s="67" t="s">
        <v>716</v>
      </c>
      <c r="F624" s="68" t="s">
        <v>122</v>
      </c>
      <c r="G624" s="70">
        <v>300</v>
      </c>
      <c r="H624" s="70">
        <v>0</v>
      </c>
      <c r="I624" s="71">
        <v>0</v>
      </c>
    </row>
    <row r="625" spans="1:9" ht="31.5" x14ac:dyDescent="0.25">
      <c r="A625" s="77" t="s">
        <v>129</v>
      </c>
      <c r="B625" s="82">
        <v>918</v>
      </c>
      <c r="C625" s="78">
        <v>5</v>
      </c>
      <c r="D625" s="78">
        <v>2</v>
      </c>
      <c r="E625" s="67" t="s">
        <v>716</v>
      </c>
      <c r="F625" s="68" t="s">
        <v>130</v>
      </c>
      <c r="G625" s="70">
        <v>300</v>
      </c>
      <c r="H625" s="70">
        <v>0</v>
      </c>
      <c r="I625" s="71">
        <v>0</v>
      </c>
    </row>
    <row r="626" spans="1:9" ht="78.75" x14ac:dyDescent="0.25">
      <c r="A626" s="77" t="s">
        <v>717</v>
      </c>
      <c r="B626" s="82">
        <v>918</v>
      </c>
      <c r="C626" s="78">
        <v>5</v>
      </c>
      <c r="D626" s="78">
        <v>2</v>
      </c>
      <c r="E626" s="67" t="s">
        <v>718</v>
      </c>
      <c r="F626" s="68" t="s">
        <v>122</v>
      </c>
      <c r="G626" s="70">
        <v>2846.6</v>
      </c>
      <c r="H626" s="70">
        <v>2150.1999999999998</v>
      </c>
      <c r="I626" s="71">
        <v>0.75535726832010108</v>
      </c>
    </row>
    <row r="627" spans="1:9" x14ac:dyDescent="0.25">
      <c r="A627" s="77" t="s">
        <v>297</v>
      </c>
      <c r="B627" s="82">
        <v>918</v>
      </c>
      <c r="C627" s="78">
        <v>5</v>
      </c>
      <c r="D627" s="78">
        <v>2</v>
      </c>
      <c r="E627" s="67" t="s">
        <v>718</v>
      </c>
      <c r="F627" s="68" t="s">
        <v>298</v>
      </c>
      <c r="G627" s="70">
        <v>2846.6</v>
      </c>
      <c r="H627" s="70">
        <v>2150.1999999999998</v>
      </c>
      <c r="I627" s="71">
        <v>0.75535726832010108</v>
      </c>
    </row>
    <row r="628" spans="1:9" ht="31.5" x14ac:dyDescent="0.25">
      <c r="A628" s="77" t="s">
        <v>275</v>
      </c>
      <c r="B628" s="82">
        <v>918</v>
      </c>
      <c r="C628" s="78">
        <v>5</v>
      </c>
      <c r="D628" s="78">
        <v>5</v>
      </c>
      <c r="E628" s="67" t="s">
        <v>122</v>
      </c>
      <c r="F628" s="68" t="s">
        <v>122</v>
      </c>
      <c r="G628" s="70">
        <v>11961.2</v>
      </c>
      <c r="H628" s="70">
        <v>7732.4</v>
      </c>
      <c r="I628" s="71">
        <v>0.64645687723639766</v>
      </c>
    </row>
    <row r="629" spans="1:9" ht="48" customHeight="1" x14ac:dyDescent="0.25">
      <c r="A629" s="77" t="s">
        <v>240</v>
      </c>
      <c r="B629" s="82">
        <v>918</v>
      </c>
      <c r="C629" s="78">
        <v>5</v>
      </c>
      <c r="D629" s="78">
        <v>5</v>
      </c>
      <c r="E629" s="67" t="s">
        <v>241</v>
      </c>
      <c r="F629" s="68" t="s">
        <v>122</v>
      </c>
      <c r="G629" s="70">
        <v>11961.2</v>
      </c>
      <c r="H629" s="70">
        <v>7732.4</v>
      </c>
      <c r="I629" s="71">
        <v>0.64645687723639766</v>
      </c>
    </row>
    <row r="630" spans="1:9" ht="47.25" x14ac:dyDescent="0.25">
      <c r="A630" s="77" t="s">
        <v>254</v>
      </c>
      <c r="B630" s="82">
        <v>918</v>
      </c>
      <c r="C630" s="78">
        <v>5</v>
      </c>
      <c r="D630" s="78">
        <v>5</v>
      </c>
      <c r="E630" s="67" t="s">
        <v>255</v>
      </c>
      <c r="F630" s="68" t="s">
        <v>122</v>
      </c>
      <c r="G630" s="70">
        <v>209.6</v>
      </c>
      <c r="H630" s="70">
        <v>0</v>
      </c>
      <c r="I630" s="71">
        <v>0</v>
      </c>
    </row>
    <row r="631" spans="1:9" ht="31.5" x14ac:dyDescent="0.25">
      <c r="A631" s="77" t="s">
        <v>261</v>
      </c>
      <c r="B631" s="82">
        <v>918</v>
      </c>
      <c r="C631" s="78">
        <v>5</v>
      </c>
      <c r="D631" s="78">
        <v>5</v>
      </c>
      <c r="E631" s="67" t="s">
        <v>262</v>
      </c>
      <c r="F631" s="68" t="s">
        <v>122</v>
      </c>
      <c r="G631" s="70">
        <v>209.6</v>
      </c>
      <c r="H631" s="70">
        <v>0</v>
      </c>
      <c r="I631" s="71">
        <v>0</v>
      </c>
    </row>
    <row r="632" spans="1:9" ht="63" x14ac:dyDescent="0.25">
      <c r="A632" s="77" t="s">
        <v>625</v>
      </c>
      <c r="B632" s="82">
        <v>918</v>
      </c>
      <c r="C632" s="78">
        <v>5</v>
      </c>
      <c r="D632" s="78">
        <v>5</v>
      </c>
      <c r="E632" s="67" t="s">
        <v>263</v>
      </c>
      <c r="F632" s="68" t="s">
        <v>122</v>
      </c>
      <c r="G632" s="70">
        <v>209.6</v>
      </c>
      <c r="H632" s="70">
        <v>0</v>
      </c>
      <c r="I632" s="71">
        <v>0</v>
      </c>
    </row>
    <row r="633" spans="1:9" ht="78.75" x14ac:dyDescent="0.25">
      <c r="A633" s="77" t="s">
        <v>142</v>
      </c>
      <c r="B633" s="82">
        <v>918</v>
      </c>
      <c r="C633" s="78">
        <v>5</v>
      </c>
      <c r="D633" s="78">
        <v>5</v>
      </c>
      <c r="E633" s="67" t="s">
        <v>263</v>
      </c>
      <c r="F633" s="68" t="s">
        <v>143</v>
      </c>
      <c r="G633" s="70">
        <v>209.6</v>
      </c>
      <c r="H633" s="70">
        <v>0</v>
      </c>
      <c r="I633" s="71">
        <v>0</v>
      </c>
    </row>
    <row r="634" spans="1:9" ht="47.25" x14ac:dyDescent="0.25">
      <c r="A634" s="77" t="s">
        <v>270</v>
      </c>
      <c r="B634" s="82">
        <v>918</v>
      </c>
      <c r="C634" s="78">
        <v>5</v>
      </c>
      <c r="D634" s="78">
        <v>5</v>
      </c>
      <c r="E634" s="67" t="s">
        <v>271</v>
      </c>
      <c r="F634" s="68" t="s">
        <v>122</v>
      </c>
      <c r="G634" s="70">
        <v>11751.6</v>
      </c>
      <c r="H634" s="70">
        <v>7732.4</v>
      </c>
      <c r="I634" s="71">
        <v>0.65798699751523193</v>
      </c>
    </row>
    <row r="635" spans="1:9" ht="31.5" x14ac:dyDescent="0.25">
      <c r="A635" s="77" t="s">
        <v>272</v>
      </c>
      <c r="B635" s="82">
        <v>918</v>
      </c>
      <c r="C635" s="78">
        <v>5</v>
      </c>
      <c r="D635" s="78">
        <v>5</v>
      </c>
      <c r="E635" s="67" t="s">
        <v>273</v>
      </c>
      <c r="F635" s="68" t="s">
        <v>122</v>
      </c>
      <c r="G635" s="70">
        <v>11751.6</v>
      </c>
      <c r="H635" s="70">
        <v>7732.4</v>
      </c>
      <c r="I635" s="71">
        <v>0.65798699751523193</v>
      </c>
    </row>
    <row r="636" spans="1:9" ht="31.5" x14ac:dyDescent="0.25">
      <c r="A636" s="77" t="s">
        <v>188</v>
      </c>
      <c r="B636" s="82">
        <v>918</v>
      </c>
      <c r="C636" s="78">
        <v>5</v>
      </c>
      <c r="D636" s="78">
        <v>5</v>
      </c>
      <c r="E636" s="67" t="s">
        <v>274</v>
      </c>
      <c r="F636" s="68" t="s">
        <v>122</v>
      </c>
      <c r="G636" s="70">
        <v>11751.6</v>
      </c>
      <c r="H636" s="70">
        <v>7732.4</v>
      </c>
      <c r="I636" s="71">
        <v>0.65798699751523193</v>
      </c>
    </row>
    <row r="637" spans="1:9" ht="78.75" x14ac:dyDescent="0.25">
      <c r="A637" s="77" t="s">
        <v>142</v>
      </c>
      <c r="B637" s="82">
        <v>918</v>
      </c>
      <c r="C637" s="78">
        <v>5</v>
      </c>
      <c r="D637" s="78">
        <v>5</v>
      </c>
      <c r="E637" s="67" t="s">
        <v>274</v>
      </c>
      <c r="F637" s="68" t="s">
        <v>143</v>
      </c>
      <c r="G637" s="70">
        <v>11734.3</v>
      </c>
      <c r="H637" s="70">
        <v>7722.1</v>
      </c>
      <c r="I637" s="71">
        <v>0.65807930596626985</v>
      </c>
    </row>
    <row r="638" spans="1:9" ht="31.5" x14ac:dyDescent="0.25">
      <c r="A638" s="77" t="s">
        <v>129</v>
      </c>
      <c r="B638" s="82">
        <v>918</v>
      </c>
      <c r="C638" s="78">
        <v>5</v>
      </c>
      <c r="D638" s="78">
        <v>5</v>
      </c>
      <c r="E638" s="67" t="s">
        <v>274</v>
      </c>
      <c r="F638" s="68" t="s">
        <v>130</v>
      </c>
      <c r="G638" s="70">
        <v>16.5</v>
      </c>
      <c r="H638" s="70">
        <v>10</v>
      </c>
      <c r="I638" s="71">
        <v>0.60606060606060608</v>
      </c>
    </row>
    <row r="639" spans="1:9" x14ac:dyDescent="0.25">
      <c r="A639" s="77" t="s">
        <v>139</v>
      </c>
      <c r="B639" s="82">
        <v>918</v>
      </c>
      <c r="C639" s="78">
        <v>5</v>
      </c>
      <c r="D639" s="78">
        <v>5</v>
      </c>
      <c r="E639" s="67" t="s">
        <v>274</v>
      </c>
      <c r="F639" s="68" t="s">
        <v>140</v>
      </c>
      <c r="G639" s="70">
        <v>0.8</v>
      </c>
      <c r="H639" s="70">
        <v>0.3</v>
      </c>
      <c r="I639" s="71">
        <v>0.37499999999999994</v>
      </c>
    </row>
    <row r="640" spans="1:9" x14ac:dyDescent="0.25">
      <c r="A640" s="77" t="s">
        <v>533</v>
      </c>
      <c r="B640" s="82">
        <v>918</v>
      </c>
      <c r="C640" s="78">
        <v>6</v>
      </c>
      <c r="D640" s="78">
        <v>0</v>
      </c>
      <c r="E640" s="67" t="s">
        <v>122</v>
      </c>
      <c r="F640" s="68" t="s">
        <v>122</v>
      </c>
      <c r="G640" s="70">
        <v>3806.5</v>
      </c>
      <c r="H640" s="70">
        <v>844.9</v>
      </c>
      <c r="I640" s="71">
        <v>0.22196243268094049</v>
      </c>
    </row>
    <row r="641" spans="1:9" ht="16.5" customHeight="1" x14ac:dyDescent="0.25">
      <c r="A641" s="77" t="s">
        <v>260</v>
      </c>
      <c r="B641" s="82">
        <v>918</v>
      </c>
      <c r="C641" s="78">
        <v>6</v>
      </c>
      <c r="D641" s="78">
        <v>5</v>
      </c>
      <c r="E641" s="67" t="s">
        <v>122</v>
      </c>
      <c r="F641" s="68" t="s">
        <v>122</v>
      </c>
      <c r="G641" s="70">
        <v>3806.5</v>
      </c>
      <c r="H641" s="70">
        <v>844.9</v>
      </c>
      <c r="I641" s="71">
        <v>0.22196243268094049</v>
      </c>
    </row>
    <row r="642" spans="1:9" ht="48" customHeight="1" x14ac:dyDescent="0.25">
      <c r="A642" s="77" t="s">
        <v>240</v>
      </c>
      <c r="B642" s="82">
        <v>918</v>
      </c>
      <c r="C642" s="78">
        <v>6</v>
      </c>
      <c r="D642" s="78">
        <v>5</v>
      </c>
      <c r="E642" s="67" t="s">
        <v>241</v>
      </c>
      <c r="F642" s="68" t="s">
        <v>122</v>
      </c>
      <c r="G642" s="70">
        <v>3806.5</v>
      </c>
      <c r="H642" s="70">
        <v>844.9</v>
      </c>
      <c r="I642" s="71">
        <v>0.22196243268094049</v>
      </c>
    </row>
    <row r="643" spans="1:9" ht="47.25" x14ac:dyDescent="0.25">
      <c r="A643" s="77" t="s">
        <v>254</v>
      </c>
      <c r="B643" s="82">
        <v>918</v>
      </c>
      <c r="C643" s="78">
        <v>6</v>
      </c>
      <c r="D643" s="78">
        <v>5</v>
      </c>
      <c r="E643" s="67" t="s">
        <v>255</v>
      </c>
      <c r="F643" s="68" t="s">
        <v>122</v>
      </c>
      <c r="G643" s="70">
        <v>3806.5</v>
      </c>
      <c r="H643" s="70">
        <v>844.9</v>
      </c>
      <c r="I643" s="71">
        <v>0.22196243268094049</v>
      </c>
    </row>
    <row r="644" spans="1:9" ht="31.5" x14ac:dyDescent="0.25">
      <c r="A644" s="77" t="s">
        <v>256</v>
      </c>
      <c r="B644" s="82">
        <v>918</v>
      </c>
      <c r="C644" s="78">
        <v>6</v>
      </c>
      <c r="D644" s="78">
        <v>5</v>
      </c>
      <c r="E644" s="67" t="s">
        <v>257</v>
      </c>
      <c r="F644" s="68" t="s">
        <v>122</v>
      </c>
      <c r="G644" s="70">
        <v>3806.5</v>
      </c>
      <c r="H644" s="70">
        <v>844.9</v>
      </c>
      <c r="I644" s="71">
        <v>0.22196243268094049</v>
      </c>
    </row>
    <row r="645" spans="1:9" ht="63" x14ac:dyDescent="0.25">
      <c r="A645" s="77" t="s">
        <v>258</v>
      </c>
      <c r="B645" s="82">
        <v>918</v>
      </c>
      <c r="C645" s="78">
        <v>6</v>
      </c>
      <c r="D645" s="78">
        <v>5</v>
      </c>
      <c r="E645" s="67" t="s">
        <v>259</v>
      </c>
      <c r="F645" s="68" t="s">
        <v>122</v>
      </c>
      <c r="G645" s="70">
        <v>2684.6</v>
      </c>
      <c r="H645" s="70">
        <v>4</v>
      </c>
      <c r="I645" s="71">
        <v>1.489979885271549E-3</v>
      </c>
    </row>
    <row r="646" spans="1:9" ht="31.5" x14ac:dyDescent="0.25">
      <c r="A646" s="77" t="s">
        <v>129</v>
      </c>
      <c r="B646" s="82">
        <v>918</v>
      </c>
      <c r="C646" s="78">
        <v>6</v>
      </c>
      <c r="D646" s="78">
        <v>5</v>
      </c>
      <c r="E646" s="67" t="s">
        <v>259</v>
      </c>
      <c r="F646" s="68" t="s">
        <v>130</v>
      </c>
      <c r="G646" s="70">
        <v>2684.6</v>
      </c>
      <c r="H646" s="70">
        <v>4</v>
      </c>
      <c r="I646" s="71">
        <v>1.489979885271549E-3</v>
      </c>
    </row>
    <row r="647" spans="1:9" ht="81.75" customHeight="1" x14ac:dyDescent="0.25">
      <c r="A647" s="77" t="s">
        <v>697</v>
      </c>
      <c r="B647" s="82">
        <v>918</v>
      </c>
      <c r="C647" s="78">
        <v>6</v>
      </c>
      <c r="D647" s="78">
        <v>5</v>
      </c>
      <c r="E647" s="67" t="s">
        <v>698</v>
      </c>
      <c r="F647" s="68" t="s">
        <v>122</v>
      </c>
      <c r="G647" s="70">
        <v>1121.9000000000001</v>
      </c>
      <c r="H647" s="70">
        <v>840.9</v>
      </c>
      <c r="I647" s="71">
        <v>0.74953204385417582</v>
      </c>
    </row>
    <row r="648" spans="1:9" x14ac:dyDescent="0.25">
      <c r="A648" s="77" t="s">
        <v>297</v>
      </c>
      <c r="B648" s="82">
        <v>918</v>
      </c>
      <c r="C648" s="78">
        <v>6</v>
      </c>
      <c r="D648" s="78">
        <v>5</v>
      </c>
      <c r="E648" s="67" t="s">
        <v>698</v>
      </c>
      <c r="F648" s="68" t="s">
        <v>298</v>
      </c>
      <c r="G648" s="70">
        <v>1121.9000000000001</v>
      </c>
      <c r="H648" s="70">
        <v>840.9</v>
      </c>
      <c r="I648" s="71">
        <v>0.74953204385417582</v>
      </c>
    </row>
    <row r="649" spans="1:9" x14ac:dyDescent="0.25">
      <c r="A649" s="77" t="s">
        <v>534</v>
      </c>
      <c r="B649" s="82">
        <v>918</v>
      </c>
      <c r="C649" s="78">
        <v>7</v>
      </c>
      <c r="D649" s="78">
        <v>0</v>
      </c>
      <c r="E649" s="67" t="s">
        <v>122</v>
      </c>
      <c r="F649" s="68" t="s">
        <v>122</v>
      </c>
      <c r="G649" s="70">
        <v>7</v>
      </c>
      <c r="H649" s="70">
        <v>7</v>
      </c>
      <c r="I649" s="71">
        <v>1</v>
      </c>
    </row>
    <row r="650" spans="1:9" ht="31.5" x14ac:dyDescent="0.25">
      <c r="A650" s="77" t="s">
        <v>136</v>
      </c>
      <c r="B650" s="82">
        <v>918</v>
      </c>
      <c r="C650" s="78">
        <v>7</v>
      </c>
      <c r="D650" s="78">
        <v>5</v>
      </c>
      <c r="E650" s="67" t="s">
        <v>122</v>
      </c>
      <c r="F650" s="68" t="s">
        <v>122</v>
      </c>
      <c r="G650" s="70">
        <v>7</v>
      </c>
      <c r="H650" s="70">
        <v>7</v>
      </c>
      <c r="I650" s="71">
        <v>1</v>
      </c>
    </row>
    <row r="651" spans="1:9" ht="47.25" x14ac:dyDescent="0.25">
      <c r="A651" s="77" t="s">
        <v>381</v>
      </c>
      <c r="B651" s="82">
        <v>918</v>
      </c>
      <c r="C651" s="78">
        <v>7</v>
      </c>
      <c r="D651" s="78">
        <v>5</v>
      </c>
      <c r="E651" s="67" t="s">
        <v>382</v>
      </c>
      <c r="F651" s="68" t="s">
        <v>122</v>
      </c>
      <c r="G651" s="70">
        <v>7</v>
      </c>
      <c r="H651" s="70">
        <v>7</v>
      </c>
      <c r="I651" s="71">
        <v>1</v>
      </c>
    </row>
    <row r="652" spans="1:9" ht="47.25" x14ac:dyDescent="0.25">
      <c r="A652" s="77" t="s">
        <v>733</v>
      </c>
      <c r="B652" s="82">
        <v>918</v>
      </c>
      <c r="C652" s="78">
        <v>7</v>
      </c>
      <c r="D652" s="78">
        <v>5</v>
      </c>
      <c r="E652" s="67" t="s">
        <v>398</v>
      </c>
      <c r="F652" s="68" t="s">
        <v>122</v>
      </c>
      <c r="G652" s="70">
        <v>7</v>
      </c>
      <c r="H652" s="70">
        <v>7</v>
      </c>
      <c r="I652" s="71">
        <v>1</v>
      </c>
    </row>
    <row r="653" spans="1:9" ht="63" x14ac:dyDescent="0.25">
      <c r="A653" s="77" t="s">
        <v>411</v>
      </c>
      <c r="B653" s="82">
        <v>918</v>
      </c>
      <c r="C653" s="78">
        <v>7</v>
      </c>
      <c r="D653" s="78">
        <v>5</v>
      </c>
      <c r="E653" s="67" t="s">
        <v>412</v>
      </c>
      <c r="F653" s="68" t="s">
        <v>122</v>
      </c>
      <c r="G653" s="70">
        <v>7</v>
      </c>
      <c r="H653" s="70">
        <v>7</v>
      </c>
      <c r="I653" s="71">
        <v>1</v>
      </c>
    </row>
    <row r="654" spans="1:9" ht="31.5" x14ac:dyDescent="0.25">
      <c r="A654" s="77" t="s">
        <v>134</v>
      </c>
      <c r="B654" s="82">
        <v>918</v>
      </c>
      <c r="C654" s="78">
        <v>7</v>
      </c>
      <c r="D654" s="78">
        <v>5</v>
      </c>
      <c r="E654" s="67" t="s">
        <v>413</v>
      </c>
      <c r="F654" s="68" t="s">
        <v>122</v>
      </c>
      <c r="G654" s="70">
        <v>7</v>
      </c>
      <c r="H654" s="70">
        <v>7</v>
      </c>
      <c r="I654" s="71">
        <v>1</v>
      </c>
    </row>
    <row r="655" spans="1:9" ht="31.5" x14ac:dyDescent="0.25">
      <c r="A655" s="77" t="s">
        <v>129</v>
      </c>
      <c r="B655" s="82">
        <v>918</v>
      </c>
      <c r="C655" s="78">
        <v>7</v>
      </c>
      <c r="D655" s="78">
        <v>5</v>
      </c>
      <c r="E655" s="67" t="s">
        <v>413</v>
      </c>
      <c r="F655" s="68" t="s">
        <v>130</v>
      </c>
      <c r="G655" s="70">
        <v>7</v>
      </c>
      <c r="H655" s="70">
        <v>7</v>
      </c>
      <c r="I655" s="71">
        <v>1</v>
      </c>
    </row>
    <row r="656" spans="1:9" x14ac:dyDescent="0.25">
      <c r="A656" s="77" t="s">
        <v>535</v>
      </c>
      <c r="B656" s="82">
        <v>918</v>
      </c>
      <c r="C656" s="78">
        <v>8</v>
      </c>
      <c r="D656" s="78">
        <v>0</v>
      </c>
      <c r="E656" s="67" t="s">
        <v>122</v>
      </c>
      <c r="F656" s="68" t="s">
        <v>122</v>
      </c>
      <c r="G656" s="70">
        <v>14541</v>
      </c>
      <c r="H656" s="70">
        <v>5786.6</v>
      </c>
      <c r="I656" s="71">
        <v>0.3979506223781033</v>
      </c>
    </row>
    <row r="657" spans="1:9" x14ac:dyDescent="0.25">
      <c r="A657" s="77" t="s">
        <v>215</v>
      </c>
      <c r="B657" s="82">
        <v>918</v>
      </c>
      <c r="C657" s="78">
        <v>8</v>
      </c>
      <c r="D657" s="78">
        <v>1</v>
      </c>
      <c r="E657" s="67" t="s">
        <v>122</v>
      </c>
      <c r="F657" s="68" t="s">
        <v>122</v>
      </c>
      <c r="G657" s="70">
        <v>14541</v>
      </c>
      <c r="H657" s="70">
        <v>5786.6</v>
      </c>
      <c r="I657" s="71">
        <v>0.3979506223781033</v>
      </c>
    </row>
    <row r="658" spans="1:9" ht="49.5" customHeight="1" x14ac:dyDescent="0.25">
      <c r="A658" s="77" t="s">
        <v>240</v>
      </c>
      <c r="B658" s="82">
        <v>918</v>
      </c>
      <c r="C658" s="78">
        <v>8</v>
      </c>
      <c r="D658" s="78">
        <v>1</v>
      </c>
      <c r="E658" s="67" t="s">
        <v>241</v>
      </c>
      <c r="F658" s="68" t="s">
        <v>122</v>
      </c>
      <c r="G658" s="70">
        <v>14541</v>
      </c>
      <c r="H658" s="70">
        <v>5786.6</v>
      </c>
      <c r="I658" s="71">
        <v>0.3979506223781033</v>
      </c>
    </row>
    <row r="659" spans="1:9" ht="47.25" x14ac:dyDescent="0.25">
      <c r="A659" s="77" t="s">
        <v>242</v>
      </c>
      <c r="B659" s="82">
        <v>918</v>
      </c>
      <c r="C659" s="78">
        <v>8</v>
      </c>
      <c r="D659" s="78">
        <v>1</v>
      </c>
      <c r="E659" s="67" t="s">
        <v>243</v>
      </c>
      <c r="F659" s="68" t="s">
        <v>122</v>
      </c>
      <c r="G659" s="70">
        <v>14541</v>
      </c>
      <c r="H659" s="70">
        <v>5786.6</v>
      </c>
      <c r="I659" s="71">
        <v>0.3979506223781033</v>
      </c>
    </row>
    <row r="660" spans="1:9" ht="47.25" x14ac:dyDescent="0.25">
      <c r="A660" s="77" t="s">
        <v>244</v>
      </c>
      <c r="B660" s="82">
        <v>918</v>
      </c>
      <c r="C660" s="78">
        <v>8</v>
      </c>
      <c r="D660" s="78">
        <v>1</v>
      </c>
      <c r="E660" s="67" t="s">
        <v>245</v>
      </c>
      <c r="F660" s="68" t="s">
        <v>122</v>
      </c>
      <c r="G660" s="70">
        <v>14541</v>
      </c>
      <c r="H660" s="70">
        <v>5786.6</v>
      </c>
      <c r="I660" s="71">
        <v>0.3979506223781033</v>
      </c>
    </row>
    <row r="661" spans="1:9" ht="94.5" x14ac:dyDescent="0.25">
      <c r="A661" s="77" t="s">
        <v>622</v>
      </c>
      <c r="B661" s="82">
        <v>918</v>
      </c>
      <c r="C661" s="78">
        <v>8</v>
      </c>
      <c r="D661" s="78">
        <v>1</v>
      </c>
      <c r="E661" s="67" t="s">
        <v>623</v>
      </c>
      <c r="F661" s="68" t="s">
        <v>122</v>
      </c>
      <c r="G661" s="70">
        <v>14541</v>
      </c>
      <c r="H661" s="70">
        <v>5786.6</v>
      </c>
      <c r="I661" s="71">
        <v>0.3979506223781033</v>
      </c>
    </row>
    <row r="662" spans="1:9" ht="31.5" x14ac:dyDescent="0.25">
      <c r="A662" s="77" t="s">
        <v>246</v>
      </c>
      <c r="B662" s="82">
        <v>918</v>
      </c>
      <c r="C662" s="78">
        <v>8</v>
      </c>
      <c r="D662" s="78">
        <v>1</v>
      </c>
      <c r="E662" s="67" t="s">
        <v>623</v>
      </c>
      <c r="F662" s="68" t="s">
        <v>247</v>
      </c>
      <c r="G662" s="70">
        <v>14541</v>
      </c>
      <c r="H662" s="70">
        <v>5786.6</v>
      </c>
      <c r="I662" s="71">
        <v>0.3979506223781033</v>
      </c>
    </row>
    <row r="663" spans="1:9" x14ac:dyDescent="0.25">
      <c r="A663" s="75" t="s">
        <v>548</v>
      </c>
      <c r="B663" s="81">
        <v>923</v>
      </c>
      <c r="C663" s="76">
        <v>0</v>
      </c>
      <c r="D663" s="76">
        <v>0</v>
      </c>
      <c r="E663" s="61" t="s">
        <v>122</v>
      </c>
      <c r="F663" s="62" t="s">
        <v>122</v>
      </c>
      <c r="G663" s="64">
        <v>5515.6</v>
      </c>
      <c r="H663" s="64">
        <v>4115.3999999999996</v>
      </c>
      <c r="I663" s="65">
        <v>0.74613822612227121</v>
      </c>
    </row>
    <row r="664" spans="1:9" x14ac:dyDescent="0.25">
      <c r="A664" s="77" t="s">
        <v>528</v>
      </c>
      <c r="B664" s="82">
        <v>923</v>
      </c>
      <c r="C664" s="78">
        <v>1</v>
      </c>
      <c r="D664" s="78">
        <v>0</v>
      </c>
      <c r="E664" s="67" t="s">
        <v>122</v>
      </c>
      <c r="F664" s="68" t="s">
        <v>122</v>
      </c>
      <c r="G664" s="70">
        <v>5515.6</v>
      </c>
      <c r="H664" s="70">
        <v>4115.3999999999996</v>
      </c>
      <c r="I664" s="71">
        <v>0.74613822612227121</v>
      </c>
    </row>
    <row r="665" spans="1:9" ht="47.25" x14ac:dyDescent="0.25">
      <c r="A665" s="77" t="s">
        <v>287</v>
      </c>
      <c r="B665" s="82">
        <v>923</v>
      </c>
      <c r="C665" s="78">
        <v>1</v>
      </c>
      <c r="D665" s="78">
        <v>6</v>
      </c>
      <c r="E665" s="67" t="s">
        <v>122</v>
      </c>
      <c r="F665" s="68" t="s">
        <v>122</v>
      </c>
      <c r="G665" s="70">
        <v>5515.6</v>
      </c>
      <c r="H665" s="70">
        <v>4115.3999999999996</v>
      </c>
      <c r="I665" s="71">
        <v>0.74613822612227121</v>
      </c>
    </row>
    <row r="666" spans="1:9" x14ac:dyDescent="0.25">
      <c r="A666" s="77" t="s">
        <v>496</v>
      </c>
      <c r="B666" s="82">
        <v>923</v>
      </c>
      <c r="C666" s="78">
        <v>1</v>
      </c>
      <c r="D666" s="78">
        <v>6</v>
      </c>
      <c r="E666" s="67" t="s">
        <v>497</v>
      </c>
      <c r="F666" s="68" t="s">
        <v>122</v>
      </c>
      <c r="G666" s="70">
        <v>5515.6</v>
      </c>
      <c r="H666" s="70">
        <v>4115.3999999999996</v>
      </c>
      <c r="I666" s="71">
        <v>0.74613822612227121</v>
      </c>
    </row>
    <row r="667" spans="1:9" ht="47.25" x14ac:dyDescent="0.25">
      <c r="A667" s="77" t="s">
        <v>506</v>
      </c>
      <c r="B667" s="82">
        <v>923</v>
      </c>
      <c r="C667" s="78">
        <v>1</v>
      </c>
      <c r="D667" s="78">
        <v>6</v>
      </c>
      <c r="E667" s="67" t="s">
        <v>507</v>
      </c>
      <c r="F667" s="68" t="s">
        <v>122</v>
      </c>
      <c r="G667" s="70">
        <v>5515.6</v>
      </c>
      <c r="H667" s="70">
        <v>4115.3999999999996</v>
      </c>
      <c r="I667" s="71">
        <v>0.74613822612227121</v>
      </c>
    </row>
    <row r="668" spans="1:9" ht="31.5" x14ac:dyDescent="0.25">
      <c r="A668" s="77" t="s">
        <v>508</v>
      </c>
      <c r="B668" s="82">
        <v>923</v>
      </c>
      <c r="C668" s="78">
        <v>1</v>
      </c>
      <c r="D668" s="78">
        <v>6</v>
      </c>
      <c r="E668" s="67" t="s">
        <v>509</v>
      </c>
      <c r="F668" s="68" t="s">
        <v>122</v>
      </c>
      <c r="G668" s="70">
        <v>2991.7</v>
      </c>
      <c r="H668" s="70">
        <v>2184.4</v>
      </c>
      <c r="I668" s="71">
        <v>0.73015342447437914</v>
      </c>
    </row>
    <row r="669" spans="1:9" ht="31.5" x14ac:dyDescent="0.25">
      <c r="A669" s="77" t="s">
        <v>237</v>
      </c>
      <c r="B669" s="82">
        <v>923</v>
      </c>
      <c r="C669" s="78">
        <v>1</v>
      </c>
      <c r="D669" s="78">
        <v>6</v>
      </c>
      <c r="E669" s="67" t="s">
        <v>654</v>
      </c>
      <c r="F669" s="68" t="s">
        <v>122</v>
      </c>
      <c r="G669" s="70">
        <v>2991.7</v>
      </c>
      <c r="H669" s="70">
        <v>2184.4</v>
      </c>
      <c r="I669" s="71">
        <v>0.73015342447437914</v>
      </c>
    </row>
    <row r="670" spans="1:9" ht="78.75" x14ac:dyDescent="0.25">
      <c r="A670" s="77" t="s">
        <v>142</v>
      </c>
      <c r="B670" s="82">
        <v>923</v>
      </c>
      <c r="C670" s="78">
        <v>1</v>
      </c>
      <c r="D670" s="78">
        <v>6</v>
      </c>
      <c r="E670" s="67" t="s">
        <v>654</v>
      </c>
      <c r="F670" s="68" t="s">
        <v>143</v>
      </c>
      <c r="G670" s="70">
        <v>2991.7</v>
      </c>
      <c r="H670" s="70">
        <v>2184.4</v>
      </c>
      <c r="I670" s="71">
        <v>0.73015342447437914</v>
      </c>
    </row>
    <row r="671" spans="1:9" ht="31.5" x14ac:dyDescent="0.25">
      <c r="A671" s="77" t="s">
        <v>510</v>
      </c>
      <c r="B671" s="82">
        <v>923</v>
      </c>
      <c r="C671" s="78">
        <v>1</v>
      </c>
      <c r="D671" s="78">
        <v>6</v>
      </c>
      <c r="E671" s="67" t="s">
        <v>511</v>
      </c>
      <c r="F671" s="68" t="s">
        <v>122</v>
      </c>
      <c r="G671" s="70">
        <v>2523.9</v>
      </c>
      <c r="H671" s="70">
        <v>1931</v>
      </c>
      <c r="I671" s="71">
        <v>0.76508577994373783</v>
      </c>
    </row>
    <row r="672" spans="1:9" ht="31.5" x14ac:dyDescent="0.25">
      <c r="A672" s="77" t="s">
        <v>237</v>
      </c>
      <c r="B672" s="82">
        <v>923</v>
      </c>
      <c r="C672" s="78">
        <v>1</v>
      </c>
      <c r="D672" s="78">
        <v>6</v>
      </c>
      <c r="E672" s="67" t="s">
        <v>512</v>
      </c>
      <c r="F672" s="68" t="s">
        <v>122</v>
      </c>
      <c r="G672" s="70">
        <v>1258.5999999999999</v>
      </c>
      <c r="H672" s="70">
        <v>1015.1</v>
      </c>
      <c r="I672" s="71">
        <v>0.80653106626410309</v>
      </c>
    </row>
    <row r="673" spans="1:9" ht="78.75" x14ac:dyDescent="0.25">
      <c r="A673" s="77" t="s">
        <v>142</v>
      </c>
      <c r="B673" s="82">
        <v>923</v>
      </c>
      <c r="C673" s="78">
        <v>1</v>
      </c>
      <c r="D673" s="78">
        <v>6</v>
      </c>
      <c r="E673" s="67" t="s">
        <v>512</v>
      </c>
      <c r="F673" s="68" t="s">
        <v>143</v>
      </c>
      <c r="G673" s="70">
        <v>1257.2</v>
      </c>
      <c r="H673" s="70">
        <v>1015.1</v>
      </c>
      <c r="I673" s="71">
        <v>0.80742920776328353</v>
      </c>
    </row>
    <row r="674" spans="1:9" ht="31.5" x14ac:dyDescent="0.25">
      <c r="A674" s="77" t="s">
        <v>129</v>
      </c>
      <c r="B674" s="82">
        <v>923</v>
      </c>
      <c r="C674" s="78">
        <v>1</v>
      </c>
      <c r="D674" s="78">
        <v>6</v>
      </c>
      <c r="E674" s="67" t="s">
        <v>512</v>
      </c>
      <c r="F674" s="68" t="s">
        <v>130</v>
      </c>
      <c r="G674" s="70">
        <v>1.4</v>
      </c>
      <c r="H674" s="70">
        <v>0</v>
      </c>
      <c r="I674" s="71">
        <v>0</v>
      </c>
    </row>
    <row r="675" spans="1:9" ht="31.5" x14ac:dyDescent="0.25">
      <c r="A675" s="77" t="s">
        <v>735</v>
      </c>
      <c r="B675" s="82">
        <v>923</v>
      </c>
      <c r="C675" s="78">
        <v>1</v>
      </c>
      <c r="D675" s="78">
        <v>6</v>
      </c>
      <c r="E675" s="67" t="s">
        <v>736</v>
      </c>
      <c r="F675" s="68" t="s">
        <v>122</v>
      </c>
      <c r="G675" s="70">
        <v>1265.3</v>
      </c>
      <c r="H675" s="70">
        <v>915.9</v>
      </c>
      <c r="I675" s="71">
        <v>0.72385995416106852</v>
      </c>
    </row>
    <row r="676" spans="1:9" ht="78.75" x14ac:dyDescent="0.25">
      <c r="A676" s="77" t="s">
        <v>142</v>
      </c>
      <c r="B676" s="82">
        <v>923</v>
      </c>
      <c r="C676" s="78">
        <v>1</v>
      </c>
      <c r="D676" s="78">
        <v>6</v>
      </c>
      <c r="E676" s="67" t="s">
        <v>736</v>
      </c>
      <c r="F676" s="68" t="s">
        <v>143</v>
      </c>
      <c r="G676" s="70">
        <v>1186.4000000000001</v>
      </c>
      <c r="H676" s="70">
        <v>915.9</v>
      </c>
      <c r="I676" s="71">
        <v>0.77199932569116647</v>
      </c>
    </row>
    <row r="677" spans="1:9" ht="31.5" x14ac:dyDescent="0.25">
      <c r="A677" s="77" t="s">
        <v>129</v>
      </c>
      <c r="B677" s="82">
        <v>923</v>
      </c>
      <c r="C677" s="78">
        <v>1</v>
      </c>
      <c r="D677" s="78">
        <v>6</v>
      </c>
      <c r="E677" s="67" t="s">
        <v>736</v>
      </c>
      <c r="F677" s="68" t="s">
        <v>130</v>
      </c>
      <c r="G677" s="70">
        <v>78.900000000000006</v>
      </c>
      <c r="H677" s="70">
        <v>0</v>
      </c>
      <c r="I677" s="71">
        <v>0</v>
      </c>
    </row>
    <row r="678" spans="1:9" x14ac:dyDescent="0.25">
      <c r="A678" s="164" t="s">
        <v>525</v>
      </c>
      <c r="B678" s="165"/>
      <c r="C678" s="165"/>
      <c r="D678" s="165"/>
      <c r="E678" s="165"/>
      <c r="F678" s="166"/>
      <c r="G678" s="64">
        <v>2370838</v>
      </c>
      <c r="H678" s="64">
        <v>1619261.6</v>
      </c>
      <c r="I678" s="65">
        <v>0.68299124613322382</v>
      </c>
    </row>
    <row r="682" spans="1:9" x14ac:dyDescent="0.25">
      <c r="A682" s="53" t="s">
        <v>102</v>
      </c>
      <c r="B682" s="53"/>
      <c r="C682" s="53"/>
      <c r="H682" s="145" t="s">
        <v>103</v>
      </c>
      <c r="I682" s="145"/>
    </row>
  </sheetData>
  <autoFilter ref="A11:I678" xr:uid="{00000000-0009-0000-0000-000003000000}"/>
  <mergeCells count="8">
    <mergeCell ref="H682:I682"/>
    <mergeCell ref="A9:I9"/>
    <mergeCell ref="A12:A13"/>
    <mergeCell ref="B12:F12"/>
    <mergeCell ref="G12:G13"/>
    <mergeCell ref="H12:H13"/>
    <mergeCell ref="I12:I13"/>
    <mergeCell ref="A678:F678"/>
  </mergeCells>
  <pageMargins left="1.1811023622047245" right="0.39370078740157483" top="0.78740157480314965" bottom="0.78740157480314965" header="0.51181102362204722" footer="0.51181102362204722"/>
  <pageSetup paperSize="9" scale="63" fitToHeight="0" orientation="portrait" r:id="rId1"/>
  <headerFooter differentFirst="1" alignWithMargins="0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4"/>
  <sheetViews>
    <sheetView workbookViewId="0">
      <selection activeCell="A691" sqref="A691"/>
    </sheetView>
  </sheetViews>
  <sheetFormatPr defaultColWidth="9.7109375" defaultRowHeight="15" x14ac:dyDescent="0.25"/>
  <cols>
    <col min="1" max="1" width="11" style="83" customWidth="1"/>
    <col min="2" max="2" width="36.42578125" style="83" customWidth="1"/>
    <col min="3" max="3" width="18.42578125" style="83" customWidth="1"/>
    <col min="4" max="4" width="18" style="93" customWidth="1"/>
    <col min="5" max="5" width="16.5703125" style="93" customWidth="1"/>
    <col min="6" max="252" width="9.7109375" style="83"/>
    <col min="253" max="253" width="11" style="83" customWidth="1"/>
    <col min="254" max="254" width="36.42578125" style="83" customWidth="1"/>
    <col min="255" max="255" width="18.42578125" style="83" customWidth="1"/>
    <col min="256" max="256" width="18" style="83" customWidth="1"/>
    <col min="257" max="257" width="16.5703125" style="83" customWidth="1"/>
    <col min="258" max="508" width="9.7109375" style="83"/>
    <col min="509" max="509" width="11" style="83" customWidth="1"/>
    <col min="510" max="510" width="36.42578125" style="83" customWidth="1"/>
    <col min="511" max="511" width="18.42578125" style="83" customWidth="1"/>
    <col min="512" max="512" width="18" style="83" customWidth="1"/>
    <col min="513" max="513" width="16.5703125" style="83" customWidth="1"/>
    <col min="514" max="764" width="9.7109375" style="83"/>
    <col min="765" max="765" width="11" style="83" customWidth="1"/>
    <col min="766" max="766" width="36.42578125" style="83" customWidth="1"/>
    <col min="767" max="767" width="18.42578125" style="83" customWidth="1"/>
    <col min="768" max="768" width="18" style="83" customWidth="1"/>
    <col min="769" max="769" width="16.5703125" style="83" customWidth="1"/>
    <col min="770" max="1020" width="9.7109375" style="83"/>
    <col min="1021" max="1021" width="11" style="83" customWidth="1"/>
    <col min="1022" max="1022" width="36.42578125" style="83" customWidth="1"/>
    <col min="1023" max="1023" width="18.42578125" style="83" customWidth="1"/>
    <col min="1024" max="1024" width="18" style="83" customWidth="1"/>
    <col min="1025" max="1025" width="16.5703125" style="83" customWidth="1"/>
    <col min="1026" max="1276" width="9.7109375" style="83"/>
    <col min="1277" max="1277" width="11" style="83" customWidth="1"/>
    <col min="1278" max="1278" width="36.42578125" style="83" customWidth="1"/>
    <col min="1279" max="1279" width="18.42578125" style="83" customWidth="1"/>
    <col min="1280" max="1280" width="18" style="83" customWidth="1"/>
    <col min="1281" max="1281" width="16.5703125" style="83" customWidth="1"/>
    <col min="1282" max="1532" width="9.7109375" style="83"/>
    <col min="1533" max="1533" width="11" style="83" customWidth="1"/>
    <col min="1534" max="1534" width="36.42578125" style="83" customWidth="1"/>
    <col min="1535" max="1535" width="18.42578125" style="83" customWidth="1"/>
    <col min="1536" max="1536" width="18" style="83" customWidth="1"/>
    <col min="1537" max="1537" width="16.5703125" style="83" customWidth="1"/>
    <col min="1538" max="1788" width="9.7109375" style="83"/>
    <col min="1789" max="1789" width="11" style="83" customWidth="1"/>
    <col min="1790" max="1790" width="36.42578125" style="83" customWidth="1"/>
    <col min="1791" max="1791" width="18.42578125" style="83" customWidth="1"/>
    <col min="1792" max="1792" width="18" style="83" customWidth="1"/>
    <col min="1793" max="1793" width="16.5703125" style="83" customWidth="1"/>
    <col min="1794" max="2044" width="9.7109375" style="83"/>
    <col min="2045" max="2045" width="11" style="83" customWidth="1"/>
    <col min="2046" max="2046" width="36.42578125" style="83" customWidth="1"/>
    <col min="2047" max="2047" width="18.42578125" style="83" customWidth="1"/>
    <col min="2048" max="2048" width="18" style="83" customWidth="1"/>
    <col min="2049" max="2049" width="16.5703125" style="83" customWidth="1"/>
    <col min="2050" max="2300" width="9.7109375" style="83"/>
    <col min="2301" max="2301" width="11" style="83" customWidth="1"/>
    <col min="2302" max="2302" width="36.42578125" style="83" customWidth="1"/>
    <col min="2303" max="2303" width="18.42578125" style="83" customWidth="1"/>
    <col min="2304" max="2304" width="18" style="83" customWidth="1"/>
    <col min="2305" max="2305" width="16.5703125" style="83" customWidth="1"/>
    <col min="2306" max="2556" width="9.7109375" style="83"/>
    <col min="2557" max="2557" width="11" style="83" customWidth="1"/>
    <col min="2558" max="2558" width="36.42578125" style="83" customWidth="1"/>
    <col min="2559" max="2559" width="18.42578125" style="83" customWidth="1"/>
    <col min="2560" max="2560" width="18" style="83" customWidth="1"/>
    <col min="2561" max="2561" width="16.5703125" style="83" customWidth="1"/>
    <col min="2562" max="2812" width="9.7109375" style="83"/>
    <col min="2813" max="2813" width="11" style="83" customWidth="1"/>
    <col min="2814" max="2814" width="36.42578125" style="83" customWidth="1"/>
    <col min="2815" max="2815" width="18.42578125" style="83" customWidth="1"/>
    <col min="2816" max="2816" width="18" style="83" customWidth="1"/>
    <col min="2817" max="2817" width="16.5703125" style="83" customWidth="1"/>
    <col min="2818" max="3068" width="9.7109375" style="83"/>
    <col min="3069" max="3069" width="11" style="83" customWidth="1"/>
    <col min="3070" max="3070" width="36.42578125" style="83" customWidth="1"/>
    <col min="3071" max="3071" width="18.42578125" style="83" customWidth="1"/>
    <col min="3072" max="3072" width="18" style="83" customWidth="1"/>
    <col min="3073" max="3073" width="16.5703125" style="83" customWidth="1"/>
    <col min="3074" max="3324" width="9.7109375" style="83"/>
    <col min="3325" max="3325" width="11" style="83" customWidth="1"/>
    <col min="3326" max="3326" width="36.42578125" style="83" customWidth="1"/>
    <col min="3327" max="3327" width="18.42578125" style="83" customWidth="1"/>
    <col min="3328" max="3328" width="18" style="83" customWidth="1"/>
    <col min="3329" max="3329" width="16.5703125" style="83" customWidth="1"/>
    <col min="3330" max="3580" width="9.7109375" style="83"/>
    <col min="3581" max="3581" width="11" style="83" customWidth="1"/>
    <col min="3582" max="3582" width="36.42578125" style="83" customWidth="1"/>
    <col min="3583" max="3583" width="18.42578125" style="83" customWidth="1"/>
    <col min="3584" max="3584" width="18" style="83" customWidth="1"/>
    <col min="3585" max="3585" width="16.5703125" style="83" customWidth="1"/>
    <col min="3586" max="3836" width="9.7109375" style="83"/>
    <col min="3837" max="3837" width="11" style="83" customWidth="1"/>
    <col min="3838" max="3838" width="36.42578125" style="83" customWidth="1"/>
    <col min="3839" max="3839" width="18.42578125" style="83" customWidth="1"/>
    <col min="3840" max="3840" width="18" style="83" customWidth="1"/>
    <col min="3841" max="3841" width="16.5703125" style="83" customWidth="1"/>
    <col min="3842" max="4092" width="9.7109375" style="83"/>
    <col min="4093" max="4093" width="11" style="83" customWidth="1"/>
    <col min="4094" max="4094" width="36.42578125" style="83" customWidth="1"/>
    <col min="4095" max="4095" width="18.42578125" style="83" customWidth="1"/>
    <col min="4096" max="4096" width="18" style="83" customWidth="1"/>
    <col min="4097" max="4097" width="16.5703125" style="83" customWidth="1"/>
    <col min="4098" max="4348" width="9.7109375" style="83"/>
    <col min="4349" max="4349" width="11" style="83" customWidth="1"/>
    <col min="4350" max="4350" width="36.42578125" style="83" customWidth="1"/>
    <col min="4351" max="4351" width="18.42578125" style="83" customWidth="1"/>
    <col min="4352" max="4352" width="18" style="83" customWidth="1"/>
    <col min="4353" max="4353" width="16.5703125" style="83" customWidth="1"/>
    <col min="4354" max="4604" width="9.7109375" style="83"/>
    <col min="4605" max="4605" width="11" style="83" customWidth="1"/>
    <col min="4606" max="4606" width="36.42578125" style="83" customWidth="1"/>
    <col min="4607" max="4607" width="18.42578125" style="83" customWidth="1"/>
    <col min="4608" max="4608" width="18" style="83" customWidth="1"/>
    <col min="4609" max="4609" width="16.5703125" style="83" customWidth="1"/>
    <col min="4610" max="4860" width="9.7109375" style="83"/>
    <col min="4861" max="4861" width="11" style="83" customWidth="1"/>
    <col min="4862" max="4862" width="36.42578125" style="83" customWidth="1"/>
    <col min="4863" max="4863" width="18.42578125" style="83" customWidth="1"/>
    <col min="4864" max="4864" width="18" style="83" customWidth="1"/>
    <col min="4865" max="4865" width="16.5703125" style="83" customWidth="1"/>
    <col min="4866" max="5116" width="9.7109375" style="83"/>
    <col min="5117" max="5117" width="11" style="83" customWidth="1"/>
    <col min="5118" max="5118" width="36.42578125" style="83" customWidth="1"/>
    <col min="5119" max="5119" width="18.42578125" style="83" customWidth="1"/>
    <col min="5120" max="5120" width="18" style="83" customWidth="1"/>
    <col min="5121" max="5121" width="16.5703125" style="83" customWidth="1"/>
    <col min="5122" max="5372" width="9.7109375" style="83"/>
    <col min="5373" max="5373" width="11" style="83" customWidth="1"/>
    <col min="5374" max="5374" width="36.42578125" style="83" customWidth="1"/>
    <col min="5375" max="5375" width="18.42578125" style="83" customWidth="1"/>
    <col min="5376" max="5376" width="18" style="83" customWidth="1"/>
    <col min="5377" max="5377" width="16.5703125" style="83" customWidth="1"/>
    <col min="5378" max="5628" width="9.7109375" style="83"/>
    <col min="5629" max="5629" width="11" style="83" customWidth="1"/>
    <col min="5630" max="5630" width="36.42578125" style="83" customWidth="1"/>
    <col min="5631" max="5631" width="18.42578125" style="83" customWidth="1"/>
    <col min="5632" max="5632" width="18" style="83" customWidth="1"/>
    <col min="5633" max="5633" width="16.5703125" style="83" customWidth="1"/>
    <col min="5634" max="5884" width="9.7109375" style="83"/>
    <col min="5885" max="5885" width="11" style="83" customWidth="1"/>
    <col min="5886" max="5886" width="36.42578125" style="83" customWidth="1"/>
    <col min="5887" max="5887" width="18.42578125" style="83" customWidth="1"/>
    <col min="5888" max="5888" width="18" style="83" customWidth="1"/>
    <col min="5889" max="5889" width="16.5703125" style="83" customWidth="1"/>
    <col min="5890" max="6140" width="9.7109375" style="83"/>
    <col min="6141" max="6141" width="11" style="83" customWidth="1"/>
    <col min="6142" max="6142" width="36.42578125" style="83" customWidth="1"/>
    <col min="6143" max="6143" width="18.42578125" style="83" customWidth="1"/>
    <col min="6144" max="6144" width="18" style="83" customWidth="1"/>
    <col min="6145" max="6145" width="16.5703125" style="83" customWidth="1"/>
    <col min="6146" max="6396" width="9.7109375" style="83"/>
    <col min="6397" max="6397" width="11" style="83" customWidth="1"/>
    <col min="6398" max="6398" width="36.42578125" style="83" customWidth="1"/>
    <col min="6399" max="6399" width="18.42578125" style="83" customWidth="1"/>
    <col min="6400" max="6400" width="18" style="83" customWidth="1"/>
    <col min="6401" max="6401" width="16.5703125" style="83" customWidth="1"/>
    <col min="6402" max="6652" width="9.7109375" style="83"/>
    <col min="6653" max="6653" width="11" style="83" customWidth="1"/>
    <col min="6654" max="6654" width="36.42578125" style="83" customWidth="1"/>
    <col min="6655" max="6655" width="18.42578125" style="83" customWidth="1"/>
    <col min="6656" max="6656" width="18" style="83" customWidth="1"/>
    <col min="6657" max="6657" width="16.5703125" style="83" customWidth="1"/>
    <col min="6658" max="6908" width="9.7109375" style="83"/>
    <col min="6909" max="6909" width="11" style="83" customWidth="1"/>
    <col min="6910" max="6910" width="36.42578125" style="83" customWidth="1"/>
    <col min="6911" max="6911" width="18.42578125" style="83" customWidth="1"/>
    <col min="6912" max="6912" width="18" style="83" customWidth="1"/>
    <col min="6913" max="6913" width="16.5703125" style="83" customWidth="1"/>
    <col min="6914" max="7164" width="9.7109375" style="83"/>
    <col min="7165" max="7165" width="11" style="83" customWidth="1"/>
    <col min="7166" max="7166" width="36.42578125" style="83" customWidth="1"/>
    <col min="7167" max="7167" width="18.42578125" style="83" customWidth="1"/>
    <col min="7168" max="7168" width="18" style="83" customWidth="1"/>
    <col min="7169" max="7169" width="16.5703125" style="83" customWidth="1"/>
    <col min="7170" max="7420" width="9.7109375" style="83"/>
    <col min="7421" max="7421" width="11" style="83" customWidth="1"/>
    <col min="7422" max="7422" width="36.42578125" style="83" customWidth="1"/>
    <col min="7423" max="7423" width="18.42578125" style="83" customWidth="1"/>
    <col min="7424" max="7424" width="18" style="83" customWidth="1"/>
    <col min="7425" max="7425" width="16.5703125" style="83" customWidth="1"/>
    <col min="7426" max="7676" width="9.7109375" style="83"/>
    <col min="7677" max="7677" width="11" style="83" customWidth="1"/>
    <col min="7678" max="7678" width="36.42578125" style="83" customWidth="1"/>
    <col min="7679" max="7679" width="18.42578125" style="83" customWidth="1"/>
    <col min="7680" max="7680" width="18" style="83" customWidth="1"/>
    <col min="7681" max="7681" width="16.5703125" style="83" customWidth="1"/>
    <col min="7682" max="7932" width="9.7109375" style="83"/>
    <col min="7933" max="7933" width="11" style="83" customWidth="1"/>
    <col min="7934" max="7934" width="36.42578125" style="83" customWidth="1"/>
    <col min="7935" max="7935" width="18.42578125" style="83" customWidth="1"/>
    <col min="7936" max="7936" width="18" style="83" customWidth="1"/>
    <col min="7937" max="7937" width="16.5703125" style="83" customWidth="1"/>
    <col min="7938" max="8188" width="9.7109375" style="83"/>
    <col min="8189" max="8189" width="11" style="83" customWidth="1"/>
    <col min="8190" max="8190" width="36.42578125" style="83" customWidth="1"/>
    <col min="8191" max="8191" width="18.42578125" style="83" customWidth="1"/>
    <col min="8192" max="8192" width="18" style="83" customWidth="1"/>
    <col min="8193" max="8193" width="16.5703125" style="83" customWidth="1"/>
    <col min="8194" max="8444" width="9.7109375" style="83"/>
    <col min="8445" max="8445" width="11" style="83" customWidth="1"/>
    <col min="8446" max="8446" width="36.42578125" style="83" customWidth="1"/>
    <col min="8447" max="8447" width="18.42578125" style="83" customWidth="1"/>
    <col min="8448" max="8448" width="18" style="83" customWidth="1"/>
    <col min="8449" max="8449" width="16.5703125" style="83" customWidth="1"/>
    <col min="8450" max="8700" width="9.7109375" style="83"/>
    <col min="8701" max="8701" width="11" style="83" customWidth="1"/>
    <col min="8702" max="8702" width="36.42578125" style="83" customWidth="1"/>
    <col min="8703" max="8703" width="18.42578125" style="83" customWidth="1"/>
    <col min="8704" max="8704" width="18" style="83" customWidth="1"/>
    <col min="8705" max="8705" width="16.5703125" style="83" customWidth="1"/>
    <col min="8706" max="8956" width="9.7109375" style="83"/>
    <col min="8957" max="8957" width="11" style="83" customWidth="1"/>
    <col min="8958" max="8958" width="36.42578125" style="83" customWidth="1"/>
    <col min="8959" max="8959" width="18.42578125" style="83" customWidth="1"/>
    <col min="8960" max="8960" width="18" style="83" customWidth="1"/>
    <col min="8961" max="8961" width="16.5703125" style="83" customWidth="1"/>
    <col min="8962" max="9212" width="9.7109375" style="83"/>
    <col min="9213" max="9213" width="11" style="83" customWidth="1"/>
    <col min="9214" max="9214" width="36.42578125" style="83" customWidth="1"/>
    <col min="9215" max="9215" width="18.42578125" style="83" customWidth="1"/>
    <col min="9216" max="9216" width="18" style="83" customWidth="1"/>
    <col min="9217" max="9217" width="16.5703125" style="83" customWidth="1"/>
    <col min="9218" max="9468" width="9.7109375" style="83"/>
    <col min="9469" max="9469" width="11" style="83" customWidth="1"/>
    <col min="9470" max="9470" width="36.42578125" style="83" customWidth="1"/>
    <col min="9471" max="9471" width="18.42578125" style="83" customWidth="1"/>
    <col min="9472" max="9472" width="18" style="83" customWidth="1"/>
    <col min="9473" max="9473" width="16.5703125" style="83" customWidth="1"/>
    <col min="9474" max="9724" width="9.7109375" style="83"/>
    <col min="9725" max="9725" width="11" style="83" customWidth="1"/>
    <col min="9726" max="9726" width="36.42578125" style="83" customWidth="1"/>
    <col min="9727" max="9727" width="18.42578125" style="83" customWidth="1"/>
    <col min="9728" max="9728" width="18" style="83" customWidth="1"/>
    <col min="9729" max="9729" width="16.5703125" style="83" customWidth="1"/>
    <col min="9730" max="9980" width="9.7109375" style="83"/>
    <col min="9981" max="9981" width="11" style="83" customWidth="1"/>
    <col min="9982" max="9982" width="36.42578125" style="83" customWidth="1"/>
    <col min="9983" max="9983" width="18.42578125" style="83" customWidth="1"/>
    <col min="9984" max="9984" width="18" style="83" customWidth="1"/>
    <col min="9985" max="9985" width="16.5703125" style="83" customWidth="1"/>
    <col min="9986" max="10236" width="9.7109375" style="83"/>
    <col min="10237" max="10237" width="11" style="83" customWidth="1"/>
    <col min="10238" max="10238" width="36.42578125" style="83" customWidth="1"/>
    <col min="10239" max="10239" width="18.42578125" style="83" customWidth="1"/>
    <col min="10240" max="10240" width="18" style="83" customWidth="1"/>
    <col min="10241" max="10241" width="16.5703125" style="83" customWidth="1"/>
    <col min="10242" max="10492" width="9.7109375" style="83"/>
    <col min="10493" max="10493" width="11" style="83" customWidth="1"/>
    <col min="10494" max="10494" width="36.42578125" style="83" customWidth="1"/>
    <col min="10495" max="10495" width="18.42578125" style="83" customWidth="1"/>
    <col min="10496" max="10496" width="18" style="83" customWidth="1"/>
    <col min="10497" max="10497" width="16.5703125" style="83" customWidth="1"/>
    <col min="10498" max="10748" width="9.7109375" style="83"/>
    <col min="10749" max="10749" width="11" style="83" customWidth="1"/>
    <col min="10750" max="10750" width="36.42578125" style="83" customWidth="1"/>
    <col min="10751" max="10751" width="18.42578125" style="83" customWidth="1"/>
    <col min="10752" max="10752" width="18" style="83" customWidth="1"/>
    <col min="10753" max="10753" width="16.5703125" style="83" customWidth="1"/>
    <col min="10754" max="11004" width="9.7109375" style="83"/>
    <col min="11005" max="11005" width="11" style="83" customWidth="1"/>
    <col min="11006" max="11006" width="36.42578125" style="83" customWidth="1"/>
    <col min="11007" max="11007" width="18.42578125" style="83" customWidth="1"/>
    <col min="11008" max="11008" width="18" style="83" customWidth="1"/>
    <col min="11009" max="11009" width="16.5703125" style="83" customWidth="1"/>
    <col min="11010" max="11260" width="9.7109375" style="83"/>
    <col min="11261" max="11261" width="11" style="83" customWidth="1"/>
    <col min="11262" max="11262" width="36.42578125" style="83" customWidth="1"/>
    <col min="11263" max="11263" width="18.42578125" style="83" customWidth="1"/>
    <col min="11264" max="11264" width="18" style="83" customWidth="1"/>
    <col min="11265" max="11265" width="16.5703125" style="83" customWidth="1"/>
    <col min="11266" max="11516" width="9.7109375" style="83"/>
    <col min="11517" max="11517" width="11" style="83" customWidth="1"/>
    <col min="11518" max="11518" width="36.42578125" style="83" customWidth="1"/>
    <col min="11519" max="11519" width="18.42578125" style="83" customWidth="1"/>
    <col min="11520" max="11520" width="18" style="83" customWidth="1"/>
    <col min="11521" max="11521" width="16.5703125" style="83" customWidth="1"/>
    <col min="11522" max="11772" width="9.7109375" style="83"/>
    <col min="11773" max="11773" width="11" style="83" customWidth="1"/>
    <col min="11774" max="11774" width="36.42578125" style="83" customWidth="1"/>
    <col min="11775" max="11775" width="18.42578125" style="83" customWidth="1"/>
    <col min="11776" max="11776" width="18" style="83" customWidth="1"/>
    <col min="11777" max="11777" width="16.5703125" style="83" customWidth="1"/>
    <col min="11778" max="12028" width="9.7109375" style="83"/>
    <col min="12029" max="12029" width="11" style="83" customWidth="1"/>
    <col min="12030" max="12030" width="36.42578125" style="83" customWidth="1"/>
    <col min="12031" max="12031" width="18.42578125" style="83" customWidth="1"/>
    <col min="12032" max="12032" width="18" style="83" customWidth="1"/>
    <col min="12033" max="12033" width="16.5703125" style="83" customWidth="1"/>
    <col min="12034" max="12284" width="9.7109375" style="83"/>
    <col min="12285" max="12285" width="11" style="83" customWidth="1"/>
    <col min="12286" max="12286" width="36.42578125" style="83" customWidth="1"/>
    <col min="12287" max="12287" width="18.42578125" style="83" customWidth="1"/>
    <col min="12288" max="12288" width="18" style="83" customWidth="1"/>
    <col min="12289" max="12289" width="16.5703125" style="83" customWidth="1"/>
    <col min="12290" max="12540" width="9.7109375" style="83"/>
    <col min="12541" max="12541" width="11" style="83" customWidth="1"/>
    <col min="12542" max="12542" width="36.42578125" style="83" customWidth="1"/>
    <col min="12543" max="12543" width="18.42578125" style="83" customWidth="1"/>
    <col min="12544" max="12544" width="18" style="83" customWidth="1"/>
    <col min="12545" max="12545" width="16.5703125" style="83" customWidth="1"/>
    <col min="12546" max="12796" width="9.7109375" style="83"/>
    <col min="12797" max="12797" width="11" style="83" customWidth="1"/>
    <col min="12798" max="12798" width="36.42578125" style="83" customWidth="1"/>
    <col min="12799" max="12799" width="18.42578125" style="83" customWidth="1"/>
    <col min="12800" max="12800" width="18" style="83" customWidth="1"/>
    <col min="12801" max="12801" width="16.5703125" style="83" customWidth="1"/>
    <col min="12802" max="13052" width="9.7109375" style="83"/>
    <col min="13053" max="13053" width="11" style="83" customWidth="1"/>
    <col min="13054" max="13054" width="36.42578125" style="83" customWidth="1"/>
    <col min="13055" max="13055" width="18.42578125" style="83" customWidth="1"/>
    <col min="13056" max="13056" width="18" style="83" customWidth="1"/>
    <col min="13057" max="13057" width="16.5703125" style="83" customWidth="1"/>
    <col min="13058" max="13308" width="9.7109375" style="83"/>
    <col min="13309" max="13309" width="11" style="83" customWidth="1"/>
    <col min="13310" max="13310" width="36.42578125" style="83" customWidth="1"/>
    <col min="13311" max="13311" width="18.42578125" style="83" customWidth="1"/>
    <col min="13312" max="13312" width="18" style="83" customWidth="1"/>
    <col min="13313" max="13313" width="16.5703125" style="83" customWidth="1"/>
    <col min="13314" max="13564" width="9.7109375" style="83"/>
    <col min="13565" max="13565" width="11" style="83" customWidth="1"/>
    <col min="13566" max="13566" width="36.42578125" style="83" customWidth="1"/>
    <col min="13567" max="13567" width="18.42578125" style="83" customWidth="1"/>
    <col min="13568" max="13568" width="18" style="83" customWidth="1"/>
    <col min="13569" max="13569" width="16.5703125" style="83" customWidth="1"/>
    <col min="13570" max="13820" width="9.7109375" style="83"/>
    <col min="13821" max="13821" width="11" style="83" customWidth="1"/>
    <col min="13822" max="13822" width="36.42578125" style="83" customWidth="1"/>
    <col min="13823" max="13823" width="18.42578125" style="83" customWidth="1"/>
    <col min="13824" max="13824" width="18" style="83" customWidth="1"/>
    <col min="13825" max="13825" width="16.5703125" style="83" customWidth="1"/>
    <col min="13826" max="14076" width="9.7109375" style="83"/>
    <col min="14077" max="14077" width="11" style="83" customWidth="1"/>
    <col min="14078" max="14078" width="36.42578125" style="83" customWidth="1"/>
    <col min="14079" max="14079" width="18.42578125" style="83" customWidth="1"/>
    <col min="14080" max="14080" width="18" style="83" customWidth="1"/>
    <col min="14081" max="14081" width="16.5703125" style="83" customWidth="1"/>
    <col min="14082" max="14332" width="9.7109375" style="83"/>
    <col min="14333" max="14333" width="11" style="83" customWidth="1"/>
    <col min="14334" max="14334" width="36.42578125" style="83" customWidth="1"/>
    <col min="14335" max="14335" width="18.42578125" style="83" customWidth="1"/>
    <col min="14336" max="14336" width="18" style="83" customWidth="1"/>
    <col min="14337" max="14337" width="16.5703125" style="83" customWidth="1"/>
    <col min="14338" max="14588" width="9.7109375" style="83"/>
    <col min="14589" max="14589" width="11" style="83" customWidth="1"/>
    <col min="14590" max="14590" width="36.42578125" style="83" customWidth="1"/>
    <col min="14591" max="14591" width="18.42578125" style="83" customWidth="1"/>
    <col min="14592" max="14592" width="18" style="83" customWidth="1"/>
    <col min="14593" max="14593" width="16.5703125" style="83" customWidth="1"/>
    <col min="14594" max="14844" width="9.7109375" style="83"/>
    <col min="14845" max="14845" width="11" style="83" customWidth="1"/>
    <col min="14846" max="14846" width="36.42578125" style="83" customWidth="1"/>
    <col min="14847" max="14847" width="18.42578125" style="83" customWidth="1"/>
    <col min="14848" max="14848" width="18" style="83" customWidth="1"/>
    <col min="14849" max="14849" width="16.5703125" style="83" customWidth="1"/>
    <col min="14850" max="15100" width="9.7109375" style="83"/>
    <col min="15101" max="15101" width="11" style="83" customWidth="1"/>
    <col min="15102" max="15102" width="36.42578125" style="83" customWidth="1"/>
    <col min="15103" max="15103" width="18.42578125" style="83" customWidth="1"/>
    <col min="15104" max="15104" width="18" style="83" customWidth="1"/>
    <col min="15105" max="15105" width="16.5703125" style="83" customWidth="1"/>
    <col min="15106" max="15356" width="9.7109375" style="83"/>
    <col min="15357" max="15357" width="11" style="83" customWidth="1"/>
    <col min="15358" max="15358" width="36.42578125" style="83" customWidth="1"/>
    <col min="15359" max="15359" width="18.42578125" style="83" customWidth="1"/>
    <col min="15360" max="15360" width="18" style="83" customWidth="1"/>
    <col min="15361" max="15361" width="16.5703125" style="83" customWidth="1"/>
    <col min="15362" max="15612" width="9.7109375" style="83"/>
    <col min="15613" max="15613" width="11" style="83" customWidth="1"/>
    <col min="15614" max="15614" width="36.42578125" style="83" customWidth="1"/>
    <col min="15615" max="15615" width="18.42578125" style="83" customWidth="1"/>
    <col min="15616" max="15616" width="18" style="83" customWidth="1"/>
    <col min="15617" max="15617" width="16.5703125" style="83" customWidth="1"/>
    <col min="15618" max="15868" width="9.7109375" style="83"/>
    <col min="15869" max="15869" width="11" style="83" customWidth="1"/>
    <col min="15870" max="15870" width="36.42578125" style="83" customWidth="1"/>
    <col min="15871" max="15871" width="18.42578125" style="83" customWidth="1"/>
    <col min="15872" max="15872" width="18" style="83" customWidth="1"/>
    <col min="15873" max="15873" width="16.5703125" style="83" customWidth="1"/>
    <col min="15874" max="16124" width="9.7109375" style="83"/>
    <col min="16125" max="16125" width="11" style="83" customWidth="1"/>
    <col min="16126" max="16126" width="36.42578125" style="83" customWidth="1"/>
    <col min="16127" max="16127" width="18.42578125" style="83" customWidth="1"/>
    <col min="16128" max="16128" width="18" style="83" customWidth="1"/>
    <col min="16129" max="16129" width="16.5703125" style="83" customWidth="1"/>
    <col min="16130" max="16384" width="9.7109375" style="83"/>
  </cols>
  <sheetData>
    <row r="1" spans="1:7" x14ac:dyDescent="0.25">
      <c r="C1" s="128"/>
      <c r="D1" s="84"/>
      <c r="E1" s="84"/>
      <c r="F1" s="84"/>
    </row>
    <row r="2" spans="1:7" x14ac:dyDescent="0.25">
      <c r="C2" s="128"/>
      <c r="D2" s="84"/>
      <c r="E2" s="84"/>
      <c r="F2" s="84"/>
    </row>
    <row r="3" spans="1:7" ht="27.6" customHeight="1" x14ac:dyDescent="0.25">
      <c r="C3" s="173"/>
      <c r="D3" s="173"/>
      <c r="E3" s="173"/>
      <c r="F3" s="173"/>
    </row>
    <row r="4" spans="1:7" ht="19.149999999999999" customHeight="1" x14ac:dyDescent="0.25">
      <c r="C4" s="174"/>
      <c r="D4" s="174"/>
      <c r="E4" s="174"/>
      <c r="F4" s="174"/>
    </row>
    <row r="6" spans="1:7" x14ac:dyDescent="0.25">
      <c r="A6" s="85"/>
      <c r="B6" s="85"/>
      <c r="C6" s="85"/>
      <c r="D6" s="86"/>
      <c r="E6" s="86"/>
      <c r="F6" s="85"/>
      <c r="G6" s="85"/>
    </row>
    <row r="7" spans="1:7" ht="23.25" customHeight="1" x14ac:dyDescent="0.25">
      <c r="A7" s="85"/>
      <c r="B7" s="85"/>
      <c r="C7" s="85"/>
      <c r="D7" s="86"/>
      <c r="E7" s="86"/>
      <c r="F7" s="85"/>
      <c r="G7" s="85"/>
    </row>
    <row r="8" spans="1:7" ht="56.45" customHeight="1" x14ac:dyDescent="0.25">
      <c r="A8" s="175" t="s">
        <v>749</v>
      </c>
      <c r="B8" s="175"/>
      <c r="C8" s="175"/>
      <c r="D8" s="175"/>
      <c r="E8" s="175"/>
      <c r="F8" s="85"/>
      <c r="G8" s="85"/>
    </row>
    <row r="9" spans="1:7" x14ac:dyDescent="0.25">
      <c r="A9" s="85"/>
      <c r="B9" s="85"/>
      <c r="C9" s="85"/>
      <c r="D9" s="86"/>
      <c r="E9" s="86"/>
      <c r="F9" s="85"/>
      <c r="G9" s="85"/>
    </row>
    <row r="10" spans="1:7" x14ac:dyDescent="0.25">
      <c r="A10" s="85"/>
      <c r="B10" s="85"/>
      <c r="D10" s="86"/>
      <c r="E10" s="87" t="s">
        <v>2</v>
      </c>
      <c r="F10" s="85"/>
      <c r="G10" s="85"/>
    </row>
    <row r="11" spans="1:7" ht="38.25" customHeight="1" x14ac:dyDescent="0.25">
      <c r="A11" s="88" t="s">
        <v>549</v>
      </c>
      <c r="B11" s="89" t="s">
        <v>550</v>
      </c>
      <c r="C11" s="129" t="s">
        <v>104</v>
      </c>
      <c r="D11" s="90" t="s">
        <v>3</v>
      </c>
      <c r="E11" s="91" t="s">
        <v>0</v>
      </c>
      <c r="F11" s="85"/>
      <c r="G11" s="85"/>
    </row>
    <row r="12" spans="1:7" ht="18.75" x14ac:dyDescent="0.3">
      <c r="A12" s="133">
        <v>1</v>
      </c>
      <c r="B12" s="134" t="s">
        <v>551</v>
      </c>
      <c r="C12" s="135">
        <v>10854.3</v>
      </c>
      <c r="D12" s="135">
        <v>7536</v>
      </c>
      <c r="E12" s="136">
        <f>D12/C12</f>
        <v>0.69428705674248925</v>
      </c>
      <c r="F12" s="85"/>
      <c r="G12" s="85"/>
    </row>
    <row r="13" spans="1:7" ht="18.75" x14ac:dyDescent="0.3">
      <c r="A13" s="133">
        <v>2</v>
      </c>
      <c r="B13" s="134" t="s">
        <v>552</v>
      </c>
      <c r="C13" s="135">
        <v>13986.9</v>
      </c>
      <c r="D13" s="135">
        <v>9842.1</v>
      </c>
      <c r="E13" s="136">
        <f t="shared" ref="E13:E30" si="0">D13/C13</f>
        <v>0.70366557278596409</v>
      </c>
      <c r="F13" s="85"/>
      <c r="G13" s="85"/>
    </row>
    <row r="14" spans="1:7" ht="18.75" x14ac:dyDescent="0.3">
      <c r="A14" s="133">
        <v>3</v>
      </c>
      <c r="B14" s="134" t="s">
        <v>553</v>
      </c>
      <c r="C14" s="135">
        <v>10561.9</v>
      </c>
      <c r="D14" s="135">
        <v>7361.3</v>
      </c>
      <c r="E14" s="136">
        <f t="shared" si="0"/>
        <v>0.69696740169855809</v>
      </c>
      <c r="F14" s="85"/>
      <c r="G14" s="85"/>
    </row>
    <row r="15" spans="1:7" ht="18.75" x14ac:dyDescent="0.3">
      <c r="A15" s="133">
        <v>4</v>
      </c>
      <c r="B15" s="134" t="s">
        <v>554</v>
      </c>
      <c r="C15" s="135">
        <v>15616.3</v>
      </c>
      <c r="D15" s="135">
        <v>10905.3</v>
      </c>
      <c r="E15" s="136">
        <f t="shared" si="0"/>
        <v>0.6983280290465731</v>
      </c>
      <c r="F15" s="85"/>
      <c r="G15" s="85"/>
    </row>
    <row r="16" spans="1:7" ht="18.75" x14ac:dyDescent="0.3">
      <c r="A16" s="133">
        <v>5</v>
      </c>
      <c r="B16" s="134" t="s">
        <v>555</v>
      </c>
      <c r="C16" s="135">
        <v>10529.7</v>
      </c>
      <c r="D16" s="135">
        <v>7328.8</v>
      </c>
      <c r="E16" s="136">
        <f t="shared" si="0"/>
        <v>0.69601223206739027</v>
      </c>
      <c r="F16" s="85"/>
      <c r="G16" s="85"/>
    </row>
    <row r="17" spans="1:7" ht="18.75" x14ac:dyDescent="0.3">
      <c r="A17" s="133">
        <v>6</v>
      </c>
      <c r="B17" s="134" t="s">
        <v>556</v>
      </c>
      <c r="C17" s="135">
        <v>6497.1</v>
      </c>
      <c r="D17" s="135">
        <v>4467.8</v>
      </c>
      <c r="E17" s="136">
        <f t="shared" si="0"/>
        <v>0.68766064859706633</v>
      </c>
      <c r="F17" s="85"/>
      <c r="G17" s="85"/>
    </row>
    <row r="18" spans="1:7" ht="18.75" x14ac:dyDescent="0.3">
      <c r="A18" s="133">
        <v>7</v>
      </c>
      <c r="B18" s="134" t="s">
        <v>557</v>
      </c>
      <c r="C18" s="135">
        <v>12329.9</v>
      </c>
      <c r="D18" s="135">
        <v>8632.6</v>
      </c>
      <c r="E18" s="136">
        <f t="shared" si="0"/>
        <v>0.70013544310983877</v>
      </c>
      <c r="F18" s="85"/>
      <c r="G18" s="85"/>
    </row>
    <row r="19" spans="1:7" ht="18.75" x14ac:dyDescent="0.3">
      <c r="A19" s="133">
        <v>8</v>
      </c>
      <c r="B19" s="134" t="s">
        <v>558</v>
      </c>
      <c r="C19" s="135">
        <v>20373.7</v>
      </c>
      <c r="D19" s="135">
        <v>14083.1</v>
      </c>
      <c r="E19" s="136">
        <f t="shared" si="0"/>
        <v>0.69123919562965985</v>
      </c>
      <c r="F19" s="85"/>
      <c r="G19" s="85"/>
    </row>
    <row r="20" spans="1:7" ht="18.75" x14ac:dyDescent="0.3">
      <c r="A20" s="133">
        <v>9</v>
      </c>
      <c r="B20" s="134" t="s">
        <v>559</v>
      </c>
      <c r="C20" s="135">
        <v>9065.6</v>
      </c>
      <c r="D20" s="135">
        <v>6306.5</v>
      </c>
      <c r="E20" s="136">
        <f t="shared" si="0"/>
        <v>0.69565169431697849</v>
      </c>
      <c r="F20" s="85"/>
      <c r="G20" s="85"/>
    </row>
    <row r="21" spans="1:7" ht="18.75" x14ac:dyDescent="0.3">
      <c r="A21" s="133">
        <v>10</v>
      </c>
      <c r="B21" s="134" t="s">
        <v>560</v>
      </c>
      <c r="C21" s="135">
        <v>12071.8</v>
      </c>
      <c r="D21" s="135">
        <v>8447.1</v>
      </c>
      <c r="E21" s="136">
        <f t="shared" si="0"/>
        <v>0.69973823290644321</v>
      </c>
      <c r="F21" s="85"/>
      <c r="G21" s="85"/>
    </row>
    <row r="22" spans="1:7" ht="18.75" x14ac:dyDescent="0.3">
      <c r="A22" s="133">
        <v>11</v>
      </c>
      <c r="B22" s="134" t="s">
        <v>561</v>
      </c>
      <c r="C22" s="135">
        <v>8214.2000000000007</v>
      </c>
      <c r="D22" s="135">
        <v>5698.9</v>
      </c>
      <c r="E22" s="136">
        <f t="shared" si="0"/>
        <v>0.69378636994472975</v>
      </c>
      <c r="F22" s="85"/>
      <c r="G22" s="85"/>
    </row>
    <row r="23" spans="1:7" ht="18.75" x14ac:dyDescent="0.3">
      <c r="A23" s="133">
        <v>12</v>
      </c>
      <c r="B23" s="134" t="s">
        <v>562</v>
      </c>
      <c r="C23" s="135">
        <v>6594.9</v>
      </c>
      <c r="D23" s="135">
        <v>4571.8999999999996</v>
      </c>
      <c r="E23" s="136">
        <f t="shared" si="0"/>
        <v>0.69324781270375591</v>
      </c>
      <c r="F23" s="85"/>
      <c r="G23" s="85"/>
    </row>
    <row r="24" spans="1:7" ht="18.75" x14ac:dyDescent="0.3">
      <c r="A24" s="133">
        <v>13</v>
      </c>
      <c r="B24" s="134" t="s">
        <v>563</v>
      </c>
      <c r="C24" s="135">
        <v>12535</v>
      </c>
      <c r="D24" s="135">
        <v>8736</v>
      </c>
      <c r="E24" s="136">
        <f t="shared" si="0"/>
        <v>0.69692859992022338</v>
      </c>
      <c r="F24" s="85"/>
      <c r="G24" s="85"/>
    </row>
    <row r="25" spans="1:7" ht="18.75" x14ac:dyDescent="0.3">
      <c r="A25" s="133">
        <v>14</v>
      </c>
      <c r="B25" s="134" t="s">
        <v>564</v>
      </c>
      <c r="C25" s="135">
        <v>9288.2999999999993</v>
      </c>
      <c r="D25" s="135">
        <v>6469.6</v>
      </c>
      <c r="E25" s="136">
        <f t="shared" si="0"/>
        <v>0.6965321964191511</v>
      </c>
      <c r="F25" s="85"/>
      <c r="G25" s="85"/>
    </row>
    <row r="26" spans="1:7" ht="18.75" x14ac:dyDescent="0.3">
      <c r="A26" s="133">
        <v>15</v>
      </c>
      <c r="B26" s="134" t="s">
        <v>565</v>
      </c>
      <c r="C26" s="135">
        <v>9648.1</v>
      </c>
      <c r="D26" s="135">
        <v>6712.6</v>
      </c>
      <c r="E26" s="136">
        <f t="shared" si="0"/>
        <v>0.69574320332500705</v>
      </c>
      <c r="F26" s="85"/>
      <c r="G26" s="85"/>
    </row>
    <row r="27" spans="1:7" ht="18.75" x14ac:dyDescent="0.3">
      <c r="A27" s="133">
        <v>16</v>
      </c>
      <c r="B27" s="134" t="s">
        <v>566</v>
      </c>
      <c r="C27" s="135">
        <v>6748.7</v>
      </c>
      <c r="D27" s="135">
        <v>4683.3999999999996</v>
      </c>
      <c r="E27" s="136">
        <f t="shared" si="0"/>
        <v>0.69397069065153283</v>
      </c>
      <c r="F27" s="85"/>
      <c r="G27" s="85"/>
    </row>
    <row r="28" spans="1:7" ht="18.75" x14ac:dyDescent="0.3">
      <c r="A28" s="133">
        <v>17</v>
      </c>
      <c r="B28" s="134" t="s">
        <v>567</v>
      </c>
      <c r="C28" s="135">
        <v>8012.6</v>
      </c>
      <c r="D28" s="135">
        <v>5582.2</v>
      </c>
      <c r="E28" s="136">
        <f t="shared" si="0"/>
        <v>0.69667773257120036</v>
      </c>
    </row>
    <row r="29" spans="1:7" ht="19.5" customHeight="1" x14ac:dyDescent="0.3">
      <c r="A29" s="133">
        <v>18</v>
      </c>
      <c r="B29" s="134" t="s">
        <v>568</v>
      </c>
      <c r="C29" s="135">
        <v>18288.900000000001</v>
      </c>
      <c r="D29" s="135">
        <v>14428.1</v>
      </c>
      <c r="E29" s="136">
        <f t="shared" si="0"/>
        <v>0.78889927770396251</v>
      </c>
    </row>
    <row r="30" spans="1:7" ht="18.75" x14ac:dyDescent="0.3">
      <c r="A30" s="176" t="s">
        <v>525</v>
      </c>
      <c r="B30" s="177"/>
      <c r="C30" s="137">
        <v>201217.9</v>
      </c>
      <c r="D30" s="137">
        <f>SUM(D12:D29)</f>
        <v>141793.29999999999</v>
      </c>
      <c r="E30" s="138">
        <f t="shared" si="0"/>
        <v>0.70467537927788726</v>
      </c>
    </row>
    <row r="31" spans="1:7" x14ac:dyDescent="0.25">
      <c r="A31" s="92"/>
      <c r="B31" s="92"/>
      <c r="C31" s="92"/>
    </row>
    <row r="32" spans="1:7" x14ac:dyDescent="0.25">
      <c r="A32" s="92"/>
      <c r="B32" s="92"/>
      <c r="C32" s="92"/>
    </row>
    <row r="33" spans="1:7" x14ac:dyDescent="0.25">
      <c r="A33" s="92"/>
      <c r="B33" s="92"/>
      <c r="C33" s="92"/>
    </row>
    <row r="34" spans="1:7" s="94" customFormat="1" ht="15.75" x14ac:dyDescent="0.25">
      <c r="A34" s="53" t="s">
        <v>102</v>
      </c>
      <c r="B34" s="53"/>
      <c r="C34" s="53"/>
      <c r="D34" s="52"/>
      <c r="E34" s="53" t="s">
        <v>103</v>
      </c>
      <c r="F34" s="52"/>
      <c r="G34" s="53"/>
    </row>
  </sheetData>
  <mergeCells count="4">
    <mergeCell ref="C3:F3"/>
    <mergeCell ref="C4:F4"/>
    <mergeCell ref="A8:E8"/>
    <mergeCell ref="A30:B30"/>
  </mergeCells>
  <pageMargins left="1.1811023622047245" right="0.39370078740157483" top="0.78740157480314965" bottom="0.78740157480314965" header="0.51181102362204722" footer="0.51181102362204722"/>
  <pageSetup paperSize="9" scale="84" fitToHeight="0" orientation="portrait" r:id="rId1"/>
  <headerFooter differentFirst="1" alignWithMargins="0">
    <oddHeader>&amp;C&amp;P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9"/>
  <sheetViews>
    <sheetView workbookViewId="0">
      <selection activeCell="G13" sqref="G13"/>
    </sheetView>
  </sheetViews>
  <sheetFormatPr defaultColWidth="9.7109375" defaultRowHeight="15" x14ac:dyDescent="0.25"/>
  <cols>
    <col min="1" max="1" width="11" style="83" customWidth="1"/>
    <col min="2" max="2" width="36.42578125" style="83" customWidth="1"/>
    <col min="3" max="3" width="18.5703125" style="83" customWidth="1"/>
    <col min="4" max="5" width="18.5703125" style="93" customWidth="1"/>
    <col min="6" max="251" width="9.7109375" style="83"/>
    <col min="252" max="252" width="11" style="83" customWidth="1"/>
    <col min="253" max="253" width="36.42578125" style="83" customWidth="1"/>
    <col min="254" max="254" width="18.42578125" style="83" customWidth="1"/>
    <col min="255" max="255" width="18" style="83" customWidth="1"/>
    <col min="256" max="256" width="16.5703125" style="83" customWidth="1"/>
    <col min="257" max="507" width="9.7109375" style="83"/>
    <col min="508" max="508" width="11" style="83" customWidth="1"/>
    <col min="509" max="509" width="36.42578125" style="83" customWidth="1"/>
    <col min="510" max="510" width="18.42578125" style="83" customWidth="1"/>
    <col min="511" max="511" width="18" style="83" customWidth="1"/>
    <col min="512" max="512" width="16.5703125" style="83" customWidth="1"/>
    <col min="513" max="763" width="9.7109375" style="83"/>
    <col min="764" max="764" width="11" style="83" customWidth="1"/>
    <col min="765" max="765" width="36.42578125" style="83" customWidth="1"/>
    <col min="766" max="766" width="18.42578125" style="83" customWidth="1"/>
    <col min="767" max="767" width="18" style="83" customWidth="1"/>
    <col min="768" max="768" width="16.5703125" style="83" customWidth="1"/>
    <col min="769" max="1019" width="9.7109375" style="83"/>
    <col min="1020" max="1020" width="11" style="83" customWidth="1"/>
    <col min="1021" max="1021" width="36.42578125" style="83" customWidth="1"/>
    <col min="1022" max="1022" width="18.42578125" style="83" customWidth="1"/>
    <col min="1023" max="1023" width="18" style="83" customWidth="1"/>
    <col min="1024" max="1024" width="16.5703125" style="83" customWidth="1"/>
    <col min="1025" max="1275" width="9.7109375" style="83"/>
    <col min="1276" max="1276" width="11" style="83" customWidth="1"/>
    <col min="1277" max="1277" width="36.42578125" style="83" customWidth="1"/>
    <col min="1278" max="1278" width="18.42578125" style="83" customWidth="1"/>
    <col min="1279" max="1279" width="18" style="83" customWidth="1"/>
    <col min="1280" max="1280" width="16.5703125" style="83" customWidth="1"/>
    <col min="1281" max="1531" width="9.7109375" style="83"/>
    <col min="1532" max="1532" width="11" style="83" customWidth="1"/>
    <col min="1533" max="1533" width="36.42578125" style="83" customWidth="1"/>
    <col min="1534" max="1534" width="18.42578125" style="83" customWidth="1"/>
    <col min="1535" max="1535" width="18" style="83" customWidth="1"/>
    <col min="1536" max="1536" width="16.5703125" style="83" customWidth="1"/>
    <col min="1537" max="1787" width="9.7109375" style="83"/>
    <col min="1788" max="1788" width="11" style="83" customWidth="1"/>
    <col min="1789" max="1789" width="36.42578125" style="83" customWidth="1"/>
    <col min="1790" max="1790" width="18.42578125" style="83" customWidth="1"/>
    <col min="1791" max="1791" width="18" style="83" customWidth="1"/>
    <col min="1792" max="1792" width="16.5703125" style="83" customWidth="1"/>
    <col min="1793" max="2043" width="9.7109375" style="83"/>
    <col min="2044" max="2044" width="11" style="83" customWidth="1"/>
    <col min="2045" max="2045" width="36.42578125" style="83" customWidth="1"/>
    <col min="2046" max="2046" width="18.42578125" style="83" customWidth="1"/>
    <col min="2047" max="2047" width="18" style="83" customWidth="1"/>
    <col min="2048" max="2048" width="16.5703125" style="83" customWidth="1"/>
    <col min="2049" max="2299" width="9.7109375" style="83"/>
    <col min="2300" max="2300" width="11" style="83" customWidth="1"/>
    <col min="2301" max="2301" width="36.42578125" style="83" customWidth="1"/>
    <col min="2302" max="2302" width="18.42578125" style="83" customWidth="1"/>
    <col min="2303" max="2303" width="18" style="83" customWidth="1"/>
    <col min="2304" max="2304" width="16.5703125" style="83" customWidth="1"/>
    <col min="2305" max="2555" width="9.7109375" style="83"/>
    <col min="2556" max="2556" width="11" style="83" customWidth="1"/>
    <col min="2557" max="2557" width="36.42578125" style="83" customWidth="1"/>
    <col min="2558" max="2558" width="18.42578125" style="83" customWidth="1"/>
    <col min="2559" max="2559" width="18" style="83" customWidth="1"/>
    <col min="2560" max="2560" width="16.5703125" style="83" customWidth="1"/>
    <col min="2561" max="2811" width="9.7109375" style="83"/>
    <col min="2812" max="2812" width="11" style="83" customWidth="1"/>
    <col min="2813" max="2813" width="36.42578125" style="83" customWidth="1"/>
    <col min="2814" max="2814" width="18.42578125" style="83" customWidth="1"/>
    <col min="2815" max="2815" width="18" style="83" customWidth="1"/>
    <col min="2816" max="2816" width="16.5703125" style="83" customWidth="1"/>
    <col min="2817" max="3067" width="9.7109375" style="83"/>
    <col min="3068" max="3068" width="11" style="83" customWidth="1"/>
    <col min="3069" max="3069" width="36.42578125" style="83" customWidth="1"/>
    <col min="3070" max="3070" width="18.42578125" style="83" customWidth="1"/>
    <col min="3071" max="3071" width="18" style="83" customWidth="1"/>
    <col min="3072" max="3072" width="16.5703125" style="83" customWidth="1"/>
    <col min="3073" max="3323" width="9.7109375" style="83"/>
    <col min="3324" max="3324" width="11" style="83" customWidth="1"/>
    <col min="3325" max="3325" width="36.42578125" style="83" customWidth="1"/>
    <col min="3326" max="3326" width="18.42578125" style="83" customWidth="1"/>
    <col min="3327" max="3327" width="18" style="83" customWidth="1"/>
    <col min="3328" max="3328" width="16.5703125" style="83" customWidth="1"/>
    <col min="3329" max="3579" width="9.7109375" style="83"/>
    <col min="3580" max="3580" width="11" style="83" customWidth="1"/>
    <col min="3581" max="3581" width="36.42578125" style="83" customWidth="1"/>
    <col min="3582" max="3582" width="18.42578125" style="83" customWidth="1"/>
    <col min="3583" max="3583" width="18" style="83" customWidth="1"/>
    <col min="3584" max="3584" width="16.5703125" style="83" customWidth="1"/>
    <col min="3585" max="3835" width="9.7109375" style="83"/>
    <col min="3836" max="3836" width="11" style="83" customWidth="1"/>
    <col min="3837" max="3837" width="36.42578125" style="83" customWidth="1"/>
    <col min="3838" max="3838" width="18.42578125" style="83" customWidth="1"/>
    <col min="3839" max="3839" width="18" style="83" customWidth="1"/>
    <col min="3840" max="3840" width="16.5703125" style="83" customWidth="1"/>
    <col min="3841" max="4091" width="9.7109375" style="83"/>
    <col min="4092" max="4092" width="11" style="83" customWidth="1"/>
    <col min="4093" max="4093" width="36.42578125" style="83" customWidth="1"/>
    <col min="4094" max="4094" width="18.42578125" style="83" customWidth="1"/>
    <col min="4095" max="4095" width="18" style="83" customWidth="1"/>
    <col min="4096" max="4096" width="16.5703125" style="83" customWidth="1"/>
    <col min="4097" max="4347" width="9.7109375" style="83"/>
    <col min="4348" max="4348" width="11" style="83" customWidth="1"/>
    <col min="4349" max="4349" width="36.42578125" style="83" customWidth="1"/>
    <col min="4350" max="4350" width="18.42578125" style="83" customWidth="1"/>
    <col min="4351" max="4351" width="18" style="83" customWidth="1"/>
    <col min="4352" max="4352" width="16.5703125" style="83" customWidth="1"/>
    <col min="4353" max="4603" width="9.7109375" style="83"/>
    <col min="4604" max="4604" width="11" style="83" customWidth="1"/>
    <col min="4605" max="4605" width="36.42578125" style="83" customWidth="1"/>
    <col min="4606" max="4606" width="18.42578125" style="83" customWidth="1"/>
    <col min="4607" max="4607" width="18" style="83" customWidth="1"/>
    <col min="4608" max="4608" width="16.5703125" style="83" customWidth="1"/>
    <col min="4609" max="4859" width="9.7109375" style="83"/>
    <col min="4860" max="4860" width="11" style="83" customWidth="1"/>
    <col min="4861" max="4861" width="36.42578125" style="83" customWidth="1"/>
    <col min="4862" max="4862" width="18.42578125" style="83" customWidth="1"/>
    <col min="4863" max="4863" width="18" style="83" customWidth="1"/>
    <col min="4864" max="4864" width="16.5703125" style="83" customWidth="1"/>
    <col min="4865" max="5115" width="9.7109375" style="83"/>
    <col min="5116" max="5116" width="11" style="83" customWidth="1"/>
    <col min="5117" max="5117" width="36.42578125" style="83" customWidth="1"/>
    <col min="5118" max="5118" width="18.42578125" style="83" customWidth="1"/>
    <col min="5119" max="5119" width="18" style="83" customWidth="1"/>
    <col min="5120" max="5120" width="16.5703125" style="83" customWidth="1"/>
    <col min="5121" max="5371" width="9.7109375" style="83"/>
    <col min="5372" max="5372" width="11" style="83" customWidth="1"/>
    <col min="5373" max="5373" width="36.42578125" style="83" customWidth="1"/>
    <col min="5374" max="5374" width="18.42578125" style="83" customWidth="1"/>
    <col min="5375" max="5375" width="18" style="83" customWidth="1"/>
    <col min="5376" max="5376" width="16.5703125" style="83" customWidth="1"/>
    <col min="5377" max="5627" width="9.7109375" style="83"/>
    <col min="5628" max="5628" width="11" style="83" customWidth="1"/>
    <col min="5629" max="5629" width="36.42578125" style="83" customWidth="1"/>
    <col min="5630" max="5630" width="18.42578125" style="83" customWidth="1"/>
    <col min="5631" max="5631" width="18" style="83" customWidth="1"/>
    <col min="5632" max="5632" width="16.5703125" style="83" customWidth="1"/>
    <col min="5633" max="5883" width="9.7109375" style="83"/>
    <col min="5884" max="5884" width="11" style="83" customWidth="1"/>
    <col min="5885" max="5885" width="36.42578125" style="83" customWidth="1"/>
    <col min="5886" max="5886" width="18.42578125" style="83" customWidth="1"/>
    <col min="5887" max="5887" width="18" style="83" customWidth="1"/>
    <col min="5888" max="5888" width="16.5703125" style="83" customWidth="1"/>
    <col min="5889" max="6139" width="9.7109375" style="83"/>
    <col min="6140" max="6140" width="11" style="83" customWidth="1"/>
    <col min="6141" max="6141" width="36.42578125" style="83" customWidth="1"/>
    <col min="6142" max="6142" width="18.42578125" style="83" customWidth="1"/>
    <col min="6143" max="6143" width="18" style="83" customWidth="1"/>
    <col min="6144" max="6144" width="16.5703125" style="83" customWidth="1"/>
    <col min="6145" max="6395" width="9.7109375" style="83"/>
    <col min="6396" max="6396" width="11" style="83" customWidth="1"/>
    <col min="6397" max="6397" width="36.42578125" style="83" customWidth="1"/>
    <col min="6398" max="6398" width="18.42578125" style="83" customWidth="1"/>
    <col min="6399" max="6399" width="18" style="83" customWidth="1"/>
    <col min="6400" max="6400" width="16.5703125" style="83" customWidth="1"/>
    <col min="6401" max="6651" width="9.7109375" style="83"/>
    <col min="6652" max="6652" width="11" style="83" customWidth="1"/>
    <col min="6653" max="6653" width="36.42578125" style="83" customWidth="1"/>
    <col min="6654" max="6654" width="18.42578125" style="83" customWidth="1"/>
    <col min="6655" max="6655" width="18" style="83" customWidth="1"/>
    <col min="6656" max="6656" width="16.5703125" style="83" customWidth="1"/>
    <col min="6657" max="6907" width="9.7109375" style="83"/>
    <col min="6908" max="6908" width="11" style="83" customWidth="1"/>
    <col min="6909" max="6909" width="36.42578125" style="83" customWidth="1"/>
    <col min="6910" max="6910" width="18.42578125" style="83" customWidth="1"/>
    <col min="6911" max="6911" width="18" style="83" customWidth="1"/>
    <col min="6912" max="6912" width="16.5703125" style="83" customWidth="1"/>
    <col min="6913" max="7163" width="9.7109375" style="83"/>
    <col min="7164" max="7164" width="11" style="83" customWidth="1"/>
    <col min="7165" max="7165" width="36.42578125" style="83" customWidth="1"/>
    <col min="7166" max="7166" width="18.42578125" style="83" customWidth="1"/>
    <col min="7167" max="7167" width="18" style="83" customWidth="1"/>
    <col min="7168" max="7168" width="16.5703125" style="83" customWidth="1"/>
    <col min="7169" max="7419" width="9.7109375" style="83"/>
    <col min="7420" max="7420" width="11" style="83" customWidth="1"/>
    <col min="7421" max="7421" width="36.42578125" style="83" customWidth="1"/>
    <col min="7422" max="7422" width="18.42578125" style="83" customWidth="1"/>
    <col min="7423" max="7423" width="18" style="83" customWidth="1"/>
    <col min="7424" max="7424" width="16.5703125" style="83" customWidth="1"/>
    <col min="7425" max="7675" width="9.7109375" style="83"/>
    <col min="7676" max="7676" width="11" style="83" customWidth="1"/>
    <col min="7677" max="7677" width="36.42578125" style="83" customWidth="1"/>
    <col min="7678" max="7678" width="18.42578125" style="83" customWidth="1"/>
    <col min="7679" max="7679" width="18" style="83" customWidth="1"/>
    <col min="7680" max="7680" width="16.5703125" style="83" customWidth="1"/>
    <col min="7681" max="7931" width="9.7109375" style="83"/>
    <col min="7932" max="7932" width="11" style="83" customWidth="1"/>
    <col min="7933" max="7933" width="36.42578125" style="83" customWidth="1"/>
    <col min="7934" max="7934" width="18.42578125" style="83" customWidth="1"/>
    <col min="7935" max="7935" width="18" style="83" customWidth="1"/>
    <col min="7936" max="7936" width="16.5703125" style="83" customWidth="1"/>
    <col min="7937" max="8187" width="9.7109375" style="83"/>
    <col min="8188" max="8188" width="11" style="83" customWidth="1"/>
    <col min="8189" max="8189" width="36.42578125" style="83" customWidth="1"/>
    <col min="8190" max="8190" width="18.42578125" style="83" customWidth="1"/>
    <col min="8191" max="8191" width="18" style="83" customWidth="1"/>
    <col min="8192" max="8192" width="16.5703125" style="83" customWidth="1"/>
    <col min="8193" max="8443" width="9.7109375" style="83"/>
    <col min="8444" max="8444" width="11" style="83" customWidth="1"/>
    <col min="8445" max="8445" width="36.42578125" style="83" customWidth="1"/>
    <col min="8446" max="8446" width="18.42578125" style="83" customWidth="1"/>
    <col min="8447" max="8447" width="18" style="83" customWidth="1"/>
    <col min="8448" max="8448" width="16.5703125" style="83" customWidth="1"/>
    <col min="8449" max="8699" width="9.7109375" style="83"/>
    <col min="8700" max="8700" width="11" style="83" customWidth="1"/>
    <col min="8701" max="8701" width="36.42578125" style="83" customWidth="1"/>
    <col min="8702" max="8702" width="18.42578125" style="83" customWidth="1"/>
    <col min="8703" max="8703" width="18" style="83" customWidth="1"/>
    <col min="8704" max="8704" width="16.5703125" style="83" customWidth="1"/>
    <col min="8705" max="8955" width="9.7109375" style="83"/>
    <col min="8956" max="8956" width="11" style="83" customWidth="1"/>
    <col min="8957" max="8957" width="36.42578125" style="83" customWidth="1"/>
    <col min="8958" max="8958" width="18.42578125" style="83" customWidth="1"/>
    <col min="8959" max="8959" width="18" style="83" customWidth="1"/>
    <col min="8960" max="8960" width="16.5703125" style="83" customWidth="1"/>
    <col min="8961" max="9211" width="9.7109375" style="83"/>
    <col min="9212" max="9212" width="11" style="83" customWidth="1"/>
    <col min="9213" max="9213" width="36.42578125" style="83" customWidth="1"/>
    <col min="9214" max="9214" width="18.42578125" style="83" customWidth="1"/>
    <col min="9215" max="9215" width="18" style="83" customWidth="1"/>
    <col min="9216" max="9216" width="16.5703125" style="83" customWidth="1"/>
    <col min="9217" max="9467" width="9.7109375" style="83"/>
    <col min="9468" max="9468" width="11" style="83" customWidth="1"/>
    <col min="9469" max="9469" width="36.42578125" style="83" customWidth="1"/>
    <col min="9470" max="9470" width="18.42578125" style="83" customWidth="1"/>
    <col min="9471" max="9471" width="18" style="83" customWidth="1"/>
    <col min="9472" max="9472" width="16.5703125" style="83" customWidth="1"/>
    <col min="9473" max="9723" width="9.7109375" style="83"/>
    <col min="9724" max="9724" width="11" style="83" customWidth="1"/>
    <col min="9725" max="9725" width="36.42578125" style="83" customWidth="1"/>
    <col min="9726" max="9726" width="18.42578125" style="83" customWidth="1"/>
    <col min="9727" max="9727" width="18" style="83" customWidth="1"/>
    <col min="9728" max="9728" width="16.5703125" style="83" customWidth="1"/>
    <col min="9729" max="9979" width="9.7109375" style="83"/>
    <col min="9980" max="9980" width="11" style="83" customWidth="1"/>
    <col min="9981" max="9981" width="36.42578125" style="83" customWidth="1"/>
    <col min="9982" max="9982" width="18.42578125" style="83" customWidth="1"/>
    <col min="9983" max="9983" width="18" style="83" customWidth="1"/>
    <col min="9984" max="9984" width="16.5703125" style="83" customWidth="1"/>
    <col min="9985" max="10235" width="9.7109375" style="83"/>
    <col min="10236" max="10236" width="11" style="83" customWidth="1"/>
    <col min="10237" max="10237" width="36.42578125" style="83" customWidth="1"/>
    <col min="10238" max="10238" width="18.42578125" style="83" customWidth="1"/>
    <col min="10239" max="10239" width="18" style="83" customWidth="1"/>
    <col min="10240" max="10240" width="16.5703125" style="83" customWidth="1"/>
    <col min="10241" max="10491" width="9.7109375" style="83"/>
    <col min="10492" max="10492" width="11" style="83" customWidth="1"/>
    <col min="10493" max="10493" width="36.42578125" style="83" customWidth="1"/>
    <col min="10494" max="10494" width="18.42578125" style="83" customWidth="1"/>
    <col min="10495" max="10495" width="18" style="83" customWidth="1"/>
    <col min="10496" max="10496" width="16.5703125" style="83" customWidth="1"/>
    <col min="10497" max="10747" width="9.7109375" style="83"/>
    <col min="10748" max="10748" width="11" style="83" customWidth="1"/>
    <col min="10749" max="10749" width="36.42578125" style="83" customWidth="1"/>
    <col min="10750" max="10750" width="18.42578125" style="83" customWidth="1"/>
    <col min="10751" max="10751" width="18" style="83" customWidth="1"/>
    <col min="10752" max="10752" width="16.5703125" style="83" customWidth="1"/>
    <col min="10753" max="11003" width="9.7109375" style="83"/>
    <col min="11004" max="11004" width="11" style="83" customWidth="1"/>
    <col min="11005" max="11005" width="36.42578125" style="83" customWidth="1"/>
    <col min="11006" max="11006" width="18.42578125" style="83" customWidth="1"/>
    <col min="11007" max="11007" width="18" style="83" customWidth="1"/>
    <col min="11008" max="11008" width="16.5703125" style="83" customWidth="1"/>
    <col min="11009" max="11259" width="9.7109375" style="83"/>
    <col min="11260" max="11260" width="11" style="83" customWidth="1"/>
    <col min="11261" max="11261" width="36.42578125" style="83" customWidth="1"/>
    <col min="11262" max="11262" width="18.42578125" style="83" customWidth="1"/>
    <col min="11263" max="11263" width="18" style="83" customWidth="1"/>
    <col min="11264" max="11264" width="16.5703125" style="83" customWidth="1"/>
    <col min="11265" max="11515" width="9.7109375" style="83"/>
    <col min="11516" max="11516" width="11" style="83" customWidth="1"/>
    <col min="11517" max="11517" width="36.42578125" style="83" customWidth="1"/>
    <col min="11518" max="11518" width="18.42578125" style="83" customWidth="1"/>
    <col min="11519" max="11519" width="18" style="83" customWidth="1"/>
    <col min="11520" max="11520" width="16.5703125" style="83" customWidth="1"/>
    <col min="11521" max="11771" width="9.7109375" style="83"/>
    <col min="11772" max="11772" width="11" style="83" customWidth="1"/>
    <col min="11773" max="11773" width="36.42578125" style="83" customWidth="1"/>
    <col min="11774" max="11774" width="18.42578125" style="83" customWidth="1"/>
    <col min="11775" max="11775" width="18" style="83" customWidth="1"/>
    <col min="11776" max="11776" width="16.5703125" style="83" customWidth="1"/>
    <col min="11777" max="12027" width="9.7109375" style="83"/>
    <col min="12028" max="12028" width="11" style="83" customWidth="1"/>
    <col min="12029" max="12029" width="36.42578125" style="83" customWidth="1"/>
    <col min="12030" max="12030" width="18.42578125" style="83" customWidth="1"/>
    <col min="12031" max="12031" width="18" style="83" customWidth="1"/>
    <col min="12032" max="12032" width="16.5703125" style="83" customWidth="1"/>
    <col min="12033" max="12283" width="9.7109375" style="83"/>
    <col min="12284" max="12284" width="11" style="83" customWidth="1"/>
    <col min="12285" max="12285" width="36.42578125" style="83" customWidth="1"/>
    <col min="12286" max="12286" width="18.42578125" style="83" customWidth="1"/>
    <col min="12287" max="12287" width="18" style="83" customWidth="1"/>
    <col min="12288" max="12288" width="16.5703125" style="83" customWidth="1"/>
    <col min="12289" max="12539" width="9.7109375" style="83"/>
    <col min="12540" max="12540" width="11" style="83" customWidth="1"/>
    <col min="12541" max="12541" width="36.42578125" style="83" customWidth="1"/>
    <col min="12542" max="12542" width="18.42578125" style="83" customWidth="1"/>
    <col min="12543" max="12543" width="18" style="83" customWidth="1"/>
    <col min="12544" max="12544" width="16.5703125" style="83" customWidth="1"/>
    <col min="12545" max="12795" width="9.7109375" style="83"/>
    <col min="12796" max="12796" width="11" style="83" customWidth="1"/>
    <col min="12797" max="12797" width="36.42578125" style="83" customWidth="1"/>
    <col min="12798" max="12798" width="18.42578125" style="83" customWidth="1"/>
    <col min="12799" max="12799" width="18" style="83" customWidth="1"/>
    <col min="12800" max="12800" width="16.5703125" style="83" customWidth="1"/>
    <col min="12801" max="13051" width="9.7109375" style="83"/>
    <col min="13052" max="13052" width="11" style="83" customWidth="1"/>
    <col min="13053" max="13053" width="36.42578125" style="83" customWidth="1"/>
    <col min="13054" max="13054" width="18.42578125" style="83" customWidth="1"/>
    <col min="13055" max="13055" width="18" style="83" customWidth="1"/>
    <col min="13056" max="13056" width="16.5703125" style="83" customWidth="1"/>
    <col min="13057" max="13307" width="9.7109375" style="83"/>
    <col min="13308" max="13308" width="11" style="83" customWidth="1"/>
    <col min="13309" max="13309" width="36.42578125" style="83" customWidth="1"/>
    <col min="13310" max="13310" width="18.42578125" style="83" customWidth="1"/>
    <col min="13311" max="13311" width="18" style="83" customWidth="1"/>
    <col min="13312" max="13312" width="16.5703125" style="83" customWidth="1"/>
    <col min="13313" max="13563" width="9.7109375" style="83"/>
    <col min="13564" max="13564" width="11" style="83" customWidth="1"/>
    <col min="13565" max="13565" width="36.42578125" style="83" customWidth="1"/>
    <col min="13566" max="13566" width="18.42578125" style="83" customWidth="1"/>
    <col min="13567" max="13567" width="18" style="83" customWidth="1"/>
    <col min="13568" max="13568" width="16.5703125" style="83" customWidth="1"/>
    <col min="13569" max="13819" width="9.7109375" style="83"/>
    <col min="13820" max="13820" width="11" style="83" customWidth="1"/>
    <col min="13821" max="13821" width="36.42578125" style="83" customWidth="1"/>
    <col min="13822" max="13822" width="18.42578125" style="83" customWidth="1"/>
    <col min="13823" max="13823" width="18" style="83" customWidth="1"/>
    <col min="13824" max="13824" width="16.5703125" style="83" customWidth="1"/>
    <col min="13825" max="14075" width="9.7109375" style="83"/>
    <col min="14076" max="14076" width="11" style="83" customWidth="1"/>
    <col min="14077" max="14077" width="36.42578125" style="83" customWidth="1"/>
    <col min="14078" max="14078" width="18.42578125" style="83" customWidth="1"/>
    <col min="14079" max="14079" width="18" style="83" customWidth="1"/>
    <col min="14080" max="14080" width="16.5703125" style="83" customWidth="1"/>
    <col min="14081" max="14331" width="9.7109375" style="83"/>
    <col min="14332" max="14332" width="11" style="83" customWidth="1"/>
    <col min="14333" max="14333" width="36.42578125" style="83" customWidth="1"/>
    <col min="14334" max="14334" width="18.42578125" style="83" customWidth="1"/>
    <col min="14335" max="14335" width="18" style="83" customWidth="1"/>
    <col min="14336" max="14336" width="16.5703125" style="83" customWidth="1"/>
    <col min="14337" max="14587" width="9.7109375" style="83"/>
    <col min="14588" max="14588" width="11" style="83" customWidth="1"/>
    <col min="14589" max="14589" width="36.42578125" style="83" customWidth="1"/>
    <col min="14590" max="14590" width="18.42578125" style="83" customWidth="1"/>
    <col min="14591" max="14591" width="18" style="83" customWidth="1"/>
    <col min="14592" max="14592" width="16.5703125" style="83" customWidth="1"/>
    <col min="14593" max="14843" width="9.7109375" style="83"/>
    <col min="14844" max="14844" width="11" style="83" customWidth="1"/>
    <col min="14845" max="14845" width="36.42578125" style="83" customWidth="1"/>
    <col min="14846" max="14846" width="18.42578125" style="83" customWidth="1"/>
    <col min="14847" max="14847" width="18" style="83" customWidth="1"/>
    <col min="14848" max="14848" width="16.5703125" style="83" customWidth="1"/>
    <col min="14849" max="15099" width="9.7109375" style="83"/>
    <col min="15100" max="15100" width="11" style="83" customWidth="1"/>
    <col min="15101" max="15101" width="36.42578125" style="83" customWidth="1"/>
    <col min="15102" max="15102" width="18.42578125" style="83" customWidth="1"/>
    <col min="15103" max="15103" width="18" style="83" customWidth="1"/>
    <col min="15104" max="15104" width="16.5703125" style="83" customWidth="1"/>
    <col min="15105" max="15355" width="9.7109375" style="83"/>
    <col min="15356" max="15356" width="11" style="83" customWidth="1"/>
    <col min="15357" max="15357" width="36.42578125" style="83" customWidth="1"/>
    <col min="15358" max="15358" width="18.42578125" style="83" customWidth="1"/>
    <col min="15359" max="15359" width="18" style="83" customWidth="1"/>
    <col min="15360" max="15360" width="16.5703125" style="83" customWidth="1"/>
    <col min="15361" max="15611" width="9.7109375" style="83"/>
    <col min="15612" max="15612" width="11" style="83" customWidth="1"/>
    <col min="15613" max="15613" width="36.42578125" style="83" customWidth="1"/>
    <col min="15614" max="15614" width="18.42578125" style="83" customWidth="1"/>
    <col min="15615" max="15615" width="18" style="83" customWidth="1"/>
    <col min="15616" max="15616" width="16.5703125" style="83" customWidth="1"/>
    <col min="15617" max="15867" width="9.7109375" style="83"/>
    <col min="15868" max="15868" width="11" style="83" customWidth="1"/>
    <col min="15869" max="15869" width="36.42578125" style="83" customWidth="1"/>
    <col min="15870" max="15870" width="18.42578125" style="83" customWidth="1"/>
    <col min="15871" max="15871" width="18" style="83" customWidth="1"/>
    <col min="15872" max="15872" width="16.5703125" style="83" customWidth="1"/>
    <col min="15873" max="16123" width="9.7109375" style="83"/>
    <col min="16124" max="16124" width="11" style="83" customWidth="1"/>
    <col min="16125" max="16125" width="36.42578125" style="83" customWidth="1"/>
    <col min="16126" max="16126" width="18.42578125" style="83" customWidth="1"/>
    <col min="16127" max="16127" width="18" style="83" customWidth="1"/>
    <col min="16128" max="16128" width="16.5703125" style="83" customWidth="1"/>
    <col min="16129" max="16384" width="9.7109375" style="83"/>
  </cols>
  <sheetData>
    <row r="1" spans="1:7" x14ac:dyDescent="0.25">
      <c r="C1" s="128"/>
      <c r="D1" s="84"/>
      <c r="E1" s="84"/>
      <c r="F1" s="84"/>
    </row>
    <row r="2" spans="1:7" x14ac:dyDescent="0.25">
      <c r="C2" s="128"/>
      <c r="D2" s="84"/>
      <c r="E2" s="84"/>
      <c r="F2" s="84"/>
    </row>
    <row r="3" spans="1:7" ht="28.9" customHeight="1" x14ac:dyDescent="0.25">
      <c r="C3" s="173"/>
      <c r="D3" s="173"/>
      <c r="E3" s="173"/>
      <c r="F3" s="95"/>
    </row>
    <row r="4" spans="1:7" ht="18.600000000000001" customHeight="1" x14ac:dyDescent="0.25">
      <c r="C4" s="174"/>
      <c r="D4" s="174"/>
      <c r="E4" s="174"/>
      <c r="F4" s="174"/>
    </row>
    <row r="6" spans="1:7" ht="45" customHeight="1" x14ac:dyDescent="0.25"/>
    <row r="7" spans="1:7" ht="68.45" customHeight="1" x14ac:dyDescent="0.25">
      <c r="A7" s="178" t="s">
        <v>750</v>
      </c>
      <c r="B7" s="178"/>
      <c r="C7" s="178"/>
      <c r="D7" s="178"/>
      <c r="E7" s="178"/>
      <c r="F7" s="85"/>
      <c r="G7" s="85"/>
    </row>
    <row r="8" spans="1:7" x14ac:dyDescent="0.25">
      <c r="A8" s="85"/>
      <c r="B8" s="85"/>
      <c r="C8" s="85"/>
      <c r="D8" s="86"/>
      <c r="E8" s="86"/>
      <c r="F8" s="85"/>
      <c r="G8" s="85"/>
    </row>
    <row r="9" spans="1:7" x14ac:dyDescent="0.25">
      <c r="A9" s="85"/>
      <c r="B9" s="85"/>
      <c r="D9" s="86"/>
      <c r="E9" s="87" t="s">
        <v>2</v>
      </c>
      <c r="F9" s="85"/>
      <c r="G9" s="85"/>
    </row>
    <row r="10" spans="1:7" ht="34.9" customHeight="1" x14ac:dyDescent="0.25">
      <c r="A10" s="179" t="s">
        <v>549</v>
      </c>
      <c r="B10" s="180" t="s">
        <v>550</v>
      </c>
      <c r="C10" s="180" t="s">
        <v>569</v>
      </c>
      <c r="D10" s="180"/>
      <c r="E10" s="180"/>
      <c r="F10" s="85"/>
      <c r="G10" s="85"/>
    </row>
    <row r="11" spans="1:7" ht="17.45" customHeight="1" x14ac:dyDescent="0.25">
      <c r="A11" s="179"/>
      <c r="B11" s="180"/>
      <c r="C11" s="129" t="s">
        <v>104</v>
      </c>
      <c r="D11" s="90" t="s">
        <v>3</v>
      </c>
      <c r="E11" s="91" t="s">
        <v>0</v>
      </c>
      <c r="F11" s="85"/>
      <c r="G11" s="85"/>
    </row>
    <row r="12" spans="1:7" ht="18.75" x14ac:dyDescent="0.3">
      <c r="A12" s="139">
        <v>1</v>
      </c>
      <c r="B12" s="143" t="s">
        <v>551</v>
      </c>
      <c r="C12" s="144">
        <v>922.3</v>
      </c>
      <c r="D12" s="144">
        <v>645.6</v>
      </c>
      <c r="E12" s="140">
        <f>D12/C12</f>
        <v>0.69998915754093038</v>
      </c>
      <c r="F12" s="85"/>
      <c r="G12" s="85"/>
    </row>
    <row r="13" spans="1:7" ht="18.75" x14ac:dyDescent="0.3">
      <c r="A13" s="139">
        <v>2</v>
      </c>
      <c r="B13" s="143" t="s">
        <v>552</v>
      </c>
      <c r="C13" s="144">
        <v>1660.4</v>
      </c>
      <c r="D13" s="144">
        <v>1328.3</v>
      </c>
      <c r="E13" s="140">
        <f t="shared" ref="E13:E25" si="0">D13/C13</f>
        <v>0.7999879547097084</v>
      </c>
      <c r="F13" s="85"/>
      <c r="G13" s="85"/>
    </row>
    <row r="14" spans="1:7" ht="18.75" x14ac:dyDescent="0.3">
      <c r="A14" s="139">
        <v>3</v>
      </c>
      <c r="B14" s="143" t="s">
        <v>553</v>
      </c>
      <c r="C14" s="144">
        <v>1439.5</v>
      </c>
      <c r="D14" s="144">
        <v>1007.7</v>
      </c>
      <c r="E14" s="140">
        <f t="shared" si="0"/>
        <v>0.7000347342827371</v>
      </c>
      <c r="F14" s="85"/>
      <c r="G14" s="85"/>
    </row>
    <row r="15" spans="1:7" ht="18.75" x14ac:dyDescent="0.3">
      <c r="A15" s="139">
        <v>4</v>
      </c>
      <c r="B15" s="143" t="s">
        <v>555</v>
      </c>
      <c r="C15" s="144">
        <v>1371.5</v>
      </c>
      <c r="D15" s="144">
        <v>960.1</v>
      </c>
      <c r="E15" s="140">
        <f t="shared" si="0"/>
        <v>0.70003645643456069</v>
      </c>
      <c r="F15" s="85"/>
      <c r="G15" s="85"/>
    </row>
    <row r="16" spans="1:7" ht="18.75" x14ac:dyDescent="0.3">
      <c r="A16" s="139">
        <v>5</v>
      </c>
      <c r="B16" s="143" t="s">
        <v>556</v>
      </c>
      <c r="C16" s="144">
        <v>747.3</v>
      </c>
      <c r="D16" s="144">
        <v>523.1</v>
      </c>
      <c r="E16" s="140">
        <f t="shared" si="0"/>
        <v>0.6999866184932424</v>
      </c>
      <c r="F16" s="85"/>
      <c r="G16" s="85"/>
    </row>
    <row r="17" spans="1:7" ht="18.75" x14ac:dyDescent="0.3">
      <c r="A17" s="139">
        <v>6</v>
      </c>
      <c r="B17" s="143" t="s">
        <v>557</v>
      </c>
      <c r="C17" s="144">
        <v>1149.5999999999999</v>
      </c>
      <c r="D17" s="144">
        <v>804.7</v>
      </c>
      <c r="E17" s="140">
        <f t="shared" si="0"/>
        <v>0.69998260264439816</v>
      </c>
      <c r="F17" s="85"/>
      <c r="G17" s="85"/>
    </row>
    <row r="18" spans="1:7" ht="18.75" x14ac:dyDescent="0.3">
      <c r="A18" s="139">
        <v>7</v>
      </c>
      <c r="B18" s="143" t="s">
        <v>561</v>
      </c>
      <c r="C18" s="144">
        <v>857</v>
      </c>
      <c r="D18" s="144">
        <v>599.9</v>
      </c>
      <c r="E18" s="140">
        <f t="shared" si="0"/>
        <v>0.7</v>
      </c>
      <c r="F18" s="85"/>
      <c r="G18" s="85"/>
    </row>
    <row r="19" spans="1:7" ht="18.75" x14ac:dyDescent="0.3">
      <c r="A19" s="139">
        <v>8</v>
      </c>
      <c r="B19" s="143" t="s">
        <v>563</v>
      </c>
      <c r="C19" s="144">
        <v>1185</v>
      </c>
      <c r="D19" s="144">
        <v>829.5</v>
      </c>
      <c r="E19" s="140">
        <f t="shared" si="0"/>
        <v>0.7</v>
      </c>
      <c r="F19" s="85"/>
      <c r="G19" s="85"/>
    </row>
    <row r="20" spans="1:7" ht="18.75" x14ac:dyDescent="0.3">
      <c r="A20" s="139">
        <v>9</v>
      </c>
      <c r="B20" s="143" t="s">
        <v>564</v>
      </c>
      <c r="C20" s="144">
        <v>1292.9000000000001</v>
      </c>
      <c r="D20" s="144">
        <v>905</v>
      </c>
      <c r="E20" s="140">
        <f t="shared" si="0"/>
        <v>0.69997679634929222</v>
      </c>
      <c r="F20" s="85"/>
      <c r="G20" s="85"/>
    </row>
    <row r="21" spans="1:7" ht="18.75" x14ac:dyDescent="0.3">
      <c r="A21" s="139">
        <v>10</v>
      </c>
      <c r="B21" s="143" t="s">
        <v>565</v>
      </c>
      <c r="C21" s="144">
        <v>1588.2</v>
      </c>
      <c r="D21" s="144">
        <v>1111.7</v>
      </c>
      <c r="E21" s="140">
        <f t="shared" si="0"/>
        <v>0.69997481425513164</v>
      </c>
      <c r="F21" s="85"/>
      <c r="G21" s="85"/>
    </row>
    <row r="22" spans="1:7" ht="18.75" x14ac:dyDescent="0.3">
      <c r="A22" s="139">
        <v>11</v>
      </c>
      <c r="B22" s="143" t="s">
        <v>566</v>
      </c>
      <c r="C22" s="144">
        <v>744.3</v>
      </c>
      <c r="D22" s="144">
        <v>521</v>
      </c>
      <c r="E22" s="140">
        <f t="shared" si="0"/>
        <v>0.69998656455730224</v>
      </c>
      <c r="F22" s="85"/>
      <c r="G22" s="85"/>
    </row>
    <row r="23" spans="1:7" ht="18.75" x14ac:dyDescent="0.3">
      <c r="A23" s="139">
        <v>12</v>
      </c>
      <c r="B23" s="143" t="s">
        <v>567</v>
      </c>
      <c r="C23" s="144">
        <v>1806.6</v>
      </c>
      <c r="D23" s="144">
        <v>1445.3</v>
      </c>
      <c r="E23" s="140">
        <f t="shared" si="0"/>
        <v>0.80001107051920739</v>
      </c>
      <c r="F23" s="85"/>
      <c r="G23" s="85"/>
    </row>
    <row r="24" spans="1:7" ht="18.75" x14ac:dyDescent="0.3">
      <c r="A24" s="139">
        <v>13</v>
      </c>
      <c r="B24" s="143" t="s">
        <v>568</v>
      </c>
      <c r="C24" s="144">
        <v>2235.4</v>
      </c>
      <c r="D24" s="144">
        <v>2235.3000000000002</v>
      </c>
      <c r="E24" s="140">
        <f t="shared" si="0"/>
        <v>0.99995526527690792</v>
      </c>
      <c r="F24" s="85"/>
      <c r="G24" s="85"/>
    </row>
    <row r="25" spans="1:7" ht="24.75" customHeight="1" x14ac:dyDescent="0.3">
      <c r="A25" s="176" t="s">
        <v>525</v>
      </c>
      <c r="B25" s="177"/>
      <c r="C25" s="141">
        <f>SUM(C12:C24)</f>
        <v>17000</v>
      </c>
      <c r="D25" s="141">
        <f>SUM(D12:D24)</f>
        <v>12917.2</v>
      </c>
      <c r="E25" s="142">
        <f t="shared" si="0"/>
        <v>0.75983529411764705</v>
      </c>
    </row>
    <row r="26" spans="1:7" x14ac:dyDescent="0.25">
      <c r="A26" s="92"/>
      <c r="B26" s="92"/>
      <c r="C26" s="92"/>
    </row>
    <row r="27" spans="1:7" x14ac:dyDescent="0.25">
      <c r="A27" s="92"/>
      <c r="B27" s="92"/>
      <c r="C27" s="92"/>
    </row>
    <row r="28" spans="1:7" x14ac:dyDescent="0.25">
      <c r="A28" s="92"/>
      <c r="B28" s="92"/>
      <c r="C28" s="92"/>
    </row>
    <row r="29" spans="1:7" ht="15.75" x14ac:dyDescent="0.25">
      <c r="A29" s="53" t="s">
        <v>102</v>
      </c>
      <c r="B29" s="53"/>
      <c r="C29" s="53"/>
      <c r="D29" s="52"/>
      <c r="E29" s="53" t="s">
        <v>103</v>
      </c>
    </row>
  </sheetData>
  <mergeCells count="7">
    <mergeCell ref="A25:B25"/>
    <mergeCell ref="C3:E3"/>
    <mergeCell ref="C4:F4"/>
    <mergeCell ref="A7:E7"/>
    <mergeCell ref="A10:A11"/>
    <mergeCell ref="B10:B11"/>
    <mergeCell ref="C10:E10"/>
  </mergeCells>
  <pageMargins left="1.1811023622047245" right="0.39370078740157483" top="0.78740157480314965" bottom="0.78740157480314965" header="0.51181102362204722" footer="0.51181102362204722"/>
  <pageSetup paperSize="9" scale="82" fitToHeight="0" orientation="portrait" r:id="rId1"/>
  <headerFooter differentFirst="1" alignWithMargins="0">
    <oddHeader>&amp;C&amp;P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F32"/>
  <sheetViews>
    <sheetView workbookViewId="0">
      <selection activeCell="I9" sqref="I9"/>
    </sheetView>
  </sheetViews>
  <sheetFormatPr defaultColWidth="9.140625" defaultRowHeight="12.75" x14ac:dyDescent="0.2"/>
  <cols>
    <col min="1" max="1" width="53.28515625" style="108" customWidth="1"/>
    <col min="2" max="2" width="27.42578125" style="108" customWidth="1"/>
    <col min="3" max="3" width="15.5703125" style="108" customWidth="1"/>
    <col min="4" max="4" width="14.85546875" style="108" customWidth="1"/>
    <col min="5" max="5" width="1.42578125" style="108" hidden="1" customWidth="1"/>
    <col min="6" max="255" width="9.140625" style="108"/>
    <col min="256" max="256" width="59.28515625" style="108" customWidth="1"/>
    <col min="257" max="257" width="25.140625" style="108" customWidth="1"/>
    <col min="258" max="258" width="10.140625" style="108" customWidth="1"/>
    <col min="259" max="259" width="10.5703125" style="108" customWidth="1"/>
    <col min="260" max="260" width="10.85546875" style="108" customWidth="1"/>
    <col min="261" max="261" width="1.42578125" style="108" customWidth="1"/>
    <col min="262" max="511" width="9.140625" style="108"/>
    <col min="512" max="512" width="59.28515625" style="108" customWidth="1"/>
    <col min="513" max="513" width="25.140625" style="108" customWidth="1"/>
    <col min="514" max="514" width="10.140625" style="108" customWidth="1"/>
    <col min="515" max="515" width="10.5703125" style="108" customWidth="1"/>
    <col min="516" max="516" width="10.85546875" style="108" customWidth="1"/>
    <col min="517" max="517" width="1.42578125" style="108" customWidth="1"/>
    <col min="518" max="767" width="9.140625" style="108"/>
    <col min="768" max="768" width="59.28515625" style="108" customWidth="1"/>
    <col min="769" max="769" width="25.140625" style="108" customWidth="1"/>
    <col min="770" max="770" width="10.140625" style="108" customWidth="1"/>
    <col min="771" max="771" width="10.5703125" style="108" customWidth="1"/>
    <col min="772" max="772" width="10.85546875" style="108" customWidth="1"/>
    <col min="773" max="773" width="1.42578125" style="108" customWidth="1"/>
    <col min="774" max="1023" width="9.140625" style="108"/>
    <col min="1024" max="1024" width="59.28515625" style="108" customWidth="1"/>
    <col min="1025" max="1025" width="25.140625" style="108" customWidth="1"/>
    <col min="1026" max="1026" width="10.140625" style="108" customWidth="1"/>
    <col min="1027" max="1027" width="10.5703125" style="108" customWidth="1"/>
    <col min="1028" max="1028" width="10.85546875" style="108" customWidth="1"/>
    <col min="1029" max="1029" width="1.42578125" style="108" customWidth="1"/>
    <col min="1030" max="1279" width="9.140625" style="108"/>
    <col min="1280" max="1280" width="59.28515625" style="108" customWidth="1"/>
    <col min="1281" max="1281" width="25.140625" style="108" customWidth="1"/>
    <col min="1282" max="1282" width="10.140625" style="108" customWidth="1"/>
    <col min="1283" max="1283" width="10.5703125" style="108" customWidth="1"/>
    <col min="1284" max="1284" width="10.85546875" style="108" customWidth="1"/>
    <col min="1285" max="1285" width="1.42578125" style="108" customWidth="1"/>
    <col min="1286" max="1535" width="9.140625" style="108"/>
    <col min="1536" max="1536" width="59.28515625" style="108" customWidth="1"/>
    <col min="1537" max="1537" width="25.140625" style="108" customWidth="1"/>
    <col min="1538" max="1538" width="10.140625" style="108" customWidth="1"/>
    <col min="1539" max="1539" width="10.5703125" style="108" customWidth="1"/>
    <col min="1540" max="1540" width="10.85546875" style="108" customWidth="1"/>
    <col min="1541" max="1541" width="1.42578125" style="108" customWidth="1"/>
    <col min="1542" max="1791" width="9.140625" style="108"/>
    <col min="1792" max="1792" width="59.28515625" style="108" customWidth="1"/>
    <col min="1793" max="1793" width="25.140625" style="108" customWidth="1"/>
    <col min="1794" max="1794" width="10.140625" style="108" customWidth="1"/>
    <col min="1795" max="1795" width="10.5703125" style="108" customWidth="1"/>
    <col min="1796" max="1796" width="10.85546875" style="108" customWidth="1"/>
    <col min="1797" max="1797" width="1.42578125" style="108" customWidth="1"/>
    <col min="1798" max="2047" width="9.140625" style="108"/>
    <col min="2048" max="2048" width="59.28515625" style="108" customWidth="1"/>
    <col min="2049" max="2049" width="25.140625" style="108" customWidth="1"/>
    <col min="2050" max="2050" width="10.140625" style="108" customWidth="1"/>
    <col min="2051" max="2051" width="10.5703125" style="108" customWidth="1"/>
    <col min="2052" max="2052" width="10.85546875" style="108" customWidth="1"/>
    <col min="2053" max="2053" width="1.42578125" style="108" customWidth="1"/>
    <col min="2054" max="2303" width="9.140625" style="108"/>
    <col min="2304" max="2304" width="59.28515625" style="108" customWidth="1"/>
    <col min="2305" max="2305" width="25.140625" style="108" customWidth="1"/>
    <col min="2306" max="2306" width="10.140625" style="108" customWidth="1"/>
    <col min="2307" max="2307" width="10.5703125" style="108" customWidth="1"/>
    <col min="2308" max="2308" width="10.85546875" style="108" customWidth="1"/>
    <col min="2309" max="2309" width="1.42578125" style="108" customWidth="1"/>
    <col min="2310" max="2559" width="9.140625" style="108"/>
    <col min="2560" max="2560" width="59.28515625" style="108" customWidth="1"/>
    <col min="2561" max="2561" width="25.140625" style="108" customWidth="1"/>
    <col min="2562" max="2562" width="10.140625" style="108" customWidth="1"/>
    <col min="2563" max="2563" width="10.5703125" style="108" customWidth="1"/>
    <col min="2564" max="2564" width="10.85546875" style="108" customWidth="1"/>
    <col min="2565" max="2565" width="1.42578125" style="108" customWidth="1"/>
    <col min="2566" max="2815" width="9.140625" style="108"/>
    <col min="2816" max="2816" width="59.28515625" style="108" customWidth="1"/>
    <col min="2817" max="2817" width="25.140625" style="108" customWidth="1"/>
    <col min="2818" max="2818" width="10.140625" style="108" customWidth="1"/>
    <col min="2819" max="2819" width="10.5703125" style="108" customWidth="1"/>
    <col min="2820" max="2820" width="10.85546875" style="108" customWidth="1"/>
    <col min="2821" max="2821" width="1.42578125" style="108" customWidth="1"/>
    <col min="2822" max="3071" width="9.140625" style="108"/>
    <col min="3072" max="3072" width="59.28515625" style="108" customWidth="1"/>
    <col min="3073" max="3073" width="25.140625" style="108" customWidth="1"/>
    <col min="3074" max="3074" width="10.140625" style="108" customWidth="1"/>
    <col min="3075" max="3075" width="10.5703125" style="108" customWidth="1"/>
    <col min="3076" max="3076" width="10.85546875" style="108" customWidth="1"/>
    <col min="3077" max="3077" width="1.42578125" style="108" customWidth="1"/>
    <col min="3078" max="3327" width="9.140625" style="108"/>
    <col min="3328" max="3328" width="59.28515625" style="108" customWidth="1"/>
    <col min="3329" max="3329" width="25.140625" style="108" customWidth="1"/>
    <col min="3330" max="3330" width="10.140625" style="108" customWidth="1"/>
    <col min="3331" max="3331" width="10.5703125" style="108" customWidth="1"/>
    <col min="3332" max="3332" width="10.85546875" style="108" customWidth="1"/>
    <col min="3333" max="3333" width="1.42578125" style="108" customWidth="1"/>
    <col min="3334" max="3583" width="9.140625" style="108"/>
    <col min="3584" max="3584" width="59.28515625" style="108" customWidth="1"/>
    <col min="3585" max="3585" width="25.140625" style="108" customWidth="1"/>
    <col min="3586" max="3586" width="10.140625" style="108" customWidth="1"/>
    <col min="3587" max="3587" width="10.5703125" style="108" customWidth="1"/>
    <col min="3588" max="3588" width="10.85546875" style="108" customWidth="1"/>
    <col min="3589" max="3589" width="1.42578125" style="108" customWidth="1"/>
    <col min="3590" max="3839" width="9.140625" style="108"/>
    <col min="3840" max="3840" width="59.28515625" style="108" customWidth="1"/>
    <col min="3841" max="3841" width="25.140625" style="108" customWidth="1"/>
    <col min="3842" max="3842" width="10.140625" style="108" customWidth="1"/>
    <col min="3843" max="3843" width="10.5703125" style="108" customWidth="1"/>
    <col min="3844" max="3844" width="10.85546875" style="108" customWidth="1"/>
    <col min="3845" max="3845" width="1.42578125" style="108" customWidth="1"/>
    <col min="3846" max="4095" width="9.140625" style="108"/>
    <col min="4096" max="4096" width="59.28515625" style="108" customWidth="1"/>
    <col min="4097" max="4097" width="25.140625" style="108" customWidth="1"/>
    <col min="4098" max="4098" width="10.140625" style="108" customWidth="1"/>
    <col min="4099" max="4099" width="10.5703125" style="108" customWidth="1"/>
    <col min="4100" max="4100" width="10.85546875" style="108" customWidth="1"/>
    <col min="4101" max="4101" width="1.42578125" style="108" customWidth="1"/>
    <col min="4102" max="4351" width="9.140625" style="108"/>
    <col min="4352" max="4352" width="59.28515625" style="108" customWidth="1"/>
    <col min="4353" max="4353" width="25.140625" style="108" customWidth="1"/>
    <col min="4354" max="4354" width="10.140625" style="108" customWidth="1"/>
    <col min="4355" max="4355" width="10.5703125" style="108" customWidth="1"/>
    <col min="4356" max="4356" width="10.85546875" style="108" customWidth="1"/>
    <col min="4357" max="4357" width="1.42578125" style="108" customWidth="1"/>
    <col min="4358" max="4607" width="9.140625" style="108"/>
    <col min="4608" max="4608" width="59.28515625" style="108" customWidth="1"/>
    <col min="4609" max="4609" width="25.140625" style="108" customWidth="1"/>
    <col min="4610" max="4610" width="10.140625" style="108" customWidth="1"/>
    <col min="4611" max="4611" width="10.5703125" style="108" customWidth="1"/>
    <col min="4612" max="4612" width="10.85546875" style="108" customWidth="1"/>
    <col min="4613" max="4613" width="1.42578125" style="108" customWidth="1"/>
    <col min="4614" max="4863" width="9.140625" style="108"/>
    <col min="4864" max="4864" width="59.28515625" style="108" customWidth="1"/>
    <col min="4865" max="4865" width="25.140625" style="108" customWidth="1"/>
    <col min="4866" max="4866" width="10.140625" style="108" customWidth="1"/>
    <col min="4867" max="4867" width="10.5703125" style="108" customWidth="1"/>
    <col min="4868" max="4868" width="10.85546875" style="108" customWidth="1"/>
    <col min="4869" max="4869" width="1.42578125" style="108" customWidth="1"/>
    <col min="4870" max="5119" width="9.140625" style="108"/>
    <col min="5120" max="5120" width="59.28515625" style="108" customWidth="1"/>
    <col min="5121" max="5121" width="25.140625" style="108" customWidth="1"/>
    <col min="5122" max="5122" width="10.140625" style="108" customWidth="1"/>
    <col min="5123" max="5123" width="10.5703125" style="108" customWidth="1"/>
    <col min="5124" max="5124" width="10.85546875" style="108" customWidth="1"/>
    <col min="5125" max="5125" width="1.42578125" style="108" customWidth="1"/>
    <col min="5126" max="5375" width="9.140625" style="108"/>
    <col min="5376" max="5376" width="59.28515625" style="108" customWidth="1"/>
    <col min="5377" max="5377" width="25.140625" style="108" customWidth="1"/>
    <col min="5378" max="5378" width="10.140625" style="108" customWidth="1"/>
    <col min="5379" max="5379" width="10.5703125" style="108" customWidth="1"/>
    <col min="5380" max="5380" width="10.85546875" style="108" customWidth="1"/>
    <col min="5381" max="5381" width="1.42578125" style="108" customWidth="1"/>
    <col min="5382" max="5631" width="9.140625" style="108"/>
    <col min="5632" max="5632" width="59.28515625" style="108" customWidth="1"/>
    <col min="5633" max="5633" width="25.140625" style="108" customWidth="1"/>
    <col min="5634" max="5634" width="10.140625" style="108" customWidth="1"/>
    <col min="5635" max="5635" width="10.5703125" style="108" customWidth="1"/>
    <col min="5636" max="5636" width="10.85546875" style="108" customWidth="1"/>
    <col min="5637" max="5637" width="1.42578125" style="108" customWidth="1"/>
    <col min="5638" max="5887" width="9.140625" style="108"/>
    <col min="5888" max="5888" width="59.28515625" style="108" customWidth="1"/>
    <col min="5889" max="5889" width="25.140625" style="108" customWidth="1"/>
    <col min="5890" max="5890" width="10.140625" style="108" customWidth="1"/>
    <col min="5891" max="5891" width="10.5703125" style="108" customWidth="1"/>
    <col min="5892" max="5892" width="10.85546875" style="108" customWidth="1"/>
    <col min="5893" max="5893" width="1.42578125" style="108" customWidth="1"/>
    <col min="5894" max="6143" width="9.140625" style="108"/>
    <col min="6144" max="6144" width="59.28515625" style="108" customWidth="1"/>
    <col min="6145" max="6145" width="25.140625" style="108" customWidth="1"/>
    <col min="6146" max="6146" width="10.140625" style="108" customWidth="1"/>
    <col min="6147" max="6147" width="10.5703125" style="108" customWidth="1"/>
    <col min="6148" max="6148" width="10.85546875" style="108" customWidth="1"/>
    <col min="6149" max="6149" width="1.42578125" style="108" customWidth="1"/>
    <col min="6150" max="6399" width="9.140625" style="108"/>
    <col min="6400" max="6400" width="59.28515625" style="108" customWidth="1"/>
    <col min="6401" max="6401" width="25.140625" style="108" customWidth="1"/>
    <col min="6402" max="6402" width="10.140625" style="108" customWidth="1"/>
    <col min="6403" max="6403" width="10.5703125" style="108" customWidth="1"/>
    <col min="6404" max="6404" width="10.85546875" style="108" customWidth="1"/>
    <col min="6405" max="6405" width="1.42578125" style="108" customWidth="1"/>
    <col min="6406" max="6655" width="9.140625" style="108"/>
    <col min="6656" max="6656" width="59.28515625" style="108" customWidth="1"/>
    <col min="6657" max="6657" width="25.140625" style="108" customWidth="1"/>
    <col min="6658" max="6658" width="10.140625" style="108" customWidth="1"/>
    <col min="6659" max="6659" width="10.5703125" style="108" customWidth="1"/>
    <col min="6660" max="6660" width="10.85546875" style="108" customWidth="1"/>
    <col min="6661" max="6661" width="1.42578125" style="108" customWidth="1"/>
    <col min="6662" max="6911" width="9.140625" style="108"/>
    <col min="6912" max="6912" width="59.28515625" style="108" customWidth="1"/>
    <col min="6913" max="6913" width="25.140625" style="108" customWidth="1"/>
    <col min="6914" max="6914" width="10.140625" style="108" customWidth="1"/>
    <col min="6915" max="6915" width="10.5703125" style="108" customWidth="1"/>
    <col min="6916" max="6916" width="10.85546875" style="108" customWidth="1"/>
    <col min="6917" max="6917" width="1.42578125" style="108" customWidth="1"/>
    <col min="6918" max="7167" width="9.140625" style="108"/>
    <col min="7168" max="7168" width="59.28515625" style="108" customWidth="1"/>
    <col min="7169" max="7169" width="25.140625" style="108" customWidth="1"/>
    <col min="7170" max="7170" width="10.140625" style="108" customWidth="1"/>
    <col min="7171" max="7171" width="10.5703125" style="108" customWidth="1"/>
    <col min="7172" max="7172" width="10.85546875" style="108" customWidth="1"/>
    <col min="7173" max="7173" width="1.42578125" style="108" customWidth="1"/>
    <col min="7174" max="7423" width="9.140625" style="108"/>
    <col min="7424" max="7424" width="59.28515625" style="108" customWidth="1"/>
    <col min="7425" max="7425" width="25.140625" style="108" customWidth="1"/>
    <col min="7426" max="7426" width="10.140625" style="108" customWidth="1"/>
    <col min="7427" max="7427" width="10.5703125" style="108" customWidth="1"/>
    <col min="7428" max="7428" width="10.85546875" style="108" customWidth="1"/>
    <col min="7429" max="7429" width="1.42578125" style="108" customWidth="1"/>
    <col min="7430" max="7679" width="9.140625" style="108"/>
    <col min="7680" max="7680" width="59.28515625" style="108" customWidth="1"/>
    <col min="7681" max="7681" width="25.140625" style="108" customWidth="1"/>
    <col min="7682" max="7682" width="10.140625" style="108" customWidth="1"/>
    <col min="7683" max="7683" width="10.5703125" style="108" customWidth="1"/>
    <col min="7684" max="7684" width="10.85546875" style="108" customWidth="1"/>
    <col min="7685" max="7685" width="1.42578125" style="108" customWidth="1"/>
    <col min="7686" max="7935" width="9.140625" style="108"/>
    <col min="7936" max="7936" width="59.28515625" style="108" customWidth="1"/>
    <col min="7937" max="7937" width="25.140625" style="108" customWidth="1"/>
    <col min="7938" max="7938" width="10.140625" style="108" customWidth="1"/>
    <col min="7939" max="7939" width="10.5703125" style="108" customWidth="1"/>
    <col min="7940" max="7940" width="10.85546875" style="108" customWidth="1"/>
    <col min="7941" max="7941" width="1.42578125" style="108" customWidth="1"/>
    <col min="7942" max="8191" width="9.140625" style="108"/>
    <col min="8192" max="8192" width="59.28515625" style="108" customWidth="1"/>
    <col min="8193" max="8193" width="25.140625" style="108" customWidth="1"/>
    <col min="8194" max="8194" width="10.140625" style="108" customWidth="1"/>
    <col min="8195" max="8195" width="10.5703125" style="108" customWidth="1"/>
    <col min="8196" max="8196" width="10.85546875" style="108" customWidth="1"/>
    <col min="8197" max="8197" width="1.42578125" style="108" customWidth="1"/>
    <col min="8198" max="8447" width="9.140625" style="108"/>
    <col min="8448" max="8448" width="59.28515625" style="108" customWidth="1"/>
    <col min="8449" max="8449" width="25.140625" style="108" customWidth="1"/>
    <col min="8450" max="8450" width="10.140625" style="108" customWidth="1"/>
    <col min="8451" max="8451" width="10.5703125" style="108" customWidth="1"/>
    <col min="8452" max="8452" width="10.85546875" style="108" customWidth="1"/>
    <col min="8453" max="8453" width="1.42578125" style="108" customWidth="1"/>
    <col min="8454" max="8703" width="9.140625" style="108"/>
    <col min="8704" max="8704" width="59.28515625" style="108" customWidth="1"/>
    <col min="8705" max="8705" width="25.140625" style="108" customWidth="1"/>
    <col min="8706" max="8706" width="10.140625" style="108" customWidth="1"/>
    <col min="8707" max="8707" width="10.5703125" style="108" customWidth="1"/>
    <col min="8708" max="8708" width="10.85546875" style="108" customWidth="1"/>
    <col min="8709" max="8709" width="1.42578125" style="108" customWidth="1"/>
    <col min="8710" max="8959" width="9.140625" style="108"/>
    <col min="8960" max="8960" width="59.28515625" style="108" customWidth="1"/>
    <col min="8961" max="8961" width="25.140625" style="108" customWidth="1"/>
    <col min="8962" max="8962" width="10.140625" style="108" customWidth="1"/>
    <col min="8963" max="8963" width="10.5703125" style="108" customWidth="1"/>
    <col min="8964" max="8964" width="10.85546875" style="108" customWidth="1"/>
    <col min="8965" max="8965" width="1.42578125" style="108" customWidth="1"/>
    <col min="8966" max="9215" width="9.140625" style="108"/>
    <col min="9216" max="9216" width="59.28515625" style="108" customWidth="1"/>
    <col min="9217" max="9217" width="25.140625" style="108" customWidth="1"/>
    <col min="9218" max="9218" width="10.140625" style="108" customWidth="1"/>
    <col min="9219" max="9219" width="10.5703125" style="108" customWidth="1"/>
    <col min="9220" max="9220" width="10.85546875" style="108" customWidth="1"/>
    <col min="9221" max="9221" width="1.42578125" style="108" customWidth="1"/>
    <col min="9222" max="9471" width="9.140625" style="108"/>
    <col min="9472" max="9472" width="59.28515625" style="108" customWidth="1"/>
    <col min="9473" max="9473" width="25.140625" style="108" customWidth="1"/>
    <col min="9474" max="9474" width="10.140625" style="108" customWidth="1"/>
    <col min="9475" max="9475" width="10.5703125" style="108" customWidth="1"/>
    <col min="9476" max="9476" width="10.85546875" style="108" customWidth="1"/>
    <col min="9477" max="9477" width="1.42578125" style="108" customWidth="1"/>
    <col min="9478" max="9727" width="9.140625" style="108"/>
    <col min="9728" max="9728" width="59.28515625" style="108" customWidth="1"/>
    <col min="9729" max="9729" width="25.140625" style="108" customWidth="1"/>
    <col min="9730" max="9730" width="10.140625" style="108" customWidth="1"/>
    <col min="9731" max="9731" width="10.5703125" style="108" customWidth="1"/>
    <col min="9732" max="9732" width="10.85546875" style="108" customWidth="1"/>
    <col min="9733" max="9733" width="1.42578125" style="108" customWidth="1"/>
    <col min="9734" max="9983" width="9.140625" style="108"/>
    <col min="9984" max="9984" width="59.28515625" style="108" customWidth="1"/>
    <col min="9985" max="9985" width="25.140625" style="108" customWidth="1"/>
    <col min="9986" max="9986" width="10.140625" style="108" customWidth="1"/>
    <col min="9987" max="9987" width="10.5703125" style="108" customWidth="1"/>
    <col min="9988" max="9988" width="10.85546875" style="108" customWidth="1"/>
    <col min="9989" max="9989" width="1.42578125" style="108" customWidth="1"/>
    <col min="9990" max="10239" width="9.140625" style="108"/>
    <col min="10240" max="10240" width="59.28515625" style="108" customWidth="1"/>
    <col min="10241" max="10241" width="25.140625" style="108" customWidth="1"/>
    <col min="10242" max="10242" width="10.140625" style="108" customWidth="1"/>
    <col min="10243" max="10243" width="10.5703125" style="108" customWidth="1"/>
    <col min="10244" max="10244" width="10.85546875" style="108" customWidth="1"/>
    <col min="10245" max="10245" width="1.42578125" style="108" customWidth="1"/>
    <col min="10246" max="10495" width="9.140625" style="108"/>
    <col min="10496" max="10496" width="59.28515625" style="108" customWidth="1"/>
    <col min="10497" max="10497" width="25.140625" style="108" customWidth="1"/>
    <col min="10498" max="10498" width="10.140625" style="108" customWidth="1"/>
    <col min="10499" max="10499" width="10.5703125" style="108" customWidth="1"/>
    <col min="10500" max="10500" width="10.85546875" style="108" customWidth="1"/>
    <col min="10501" max="10501" width="1.42578125" style="108" customWidth="1"/>
    <col min="10502" max="10751" width="9.140625" style="108"/>
    <col min="10752" max="10752" width="59.28515625" style="108" customWidth="1"/>
    <col min="10753" max="10753" width="25.140625" style="108" customWidth="1"/>
    <col min="10754" max="10754" width="10.140625" style="108" customWidth="1"/>
    <col min="10755" max="10755" width="10.5703125" style="108" customWidth="1"/>
    <col min="10756" max="10756" width="10.85546875" style="108" customWidth="1"/>
    <col min="10757" max="10757" width="1.42578125" style="108" customWidth="1"/>
    <col min="10758" max="11007" width="9.140625" style="108"/>
    <col min="11008" max="11008" width="59.28515625" style="108" customWidth="1"/>
    <col min="11009" max="11009" width="25.140625" style="108" customWidth="1"/>
    <col min="11010" max="11010" width="10.140625" style="108" customWidth="1"/>
    <col min="11011" max="11011" width="10.5703125" style="108" customWidth="1"/>
    <col min="11012" max="11012" width="10.85546875" style="108" customWidth="1"/>
    <col min="11013" max="11013" width="1.42578125" style="108" customWidth="1"/>
    <col min="11014" max="11263" width="9.140625" style="108"/>
    <col min="11264" max="11264" width="59.28515625" style="108" customWidth="1"/>
    <col min="11265" max="11265" width="25.140625" style="108" customWidth="1"/>
    <col min="11266" max="11266" width="10.140625" style="108" customWidth="1"/>
    <col min="11267" max="11267" width="10.5703125" style="108" customWidth="1"/>
    <col min="11268" max="11268" width="10.85546875" style="108" customWidth="1"/>
    <col min="11269" max="11269" width="1.42578125" style="108" customWidth="1"/>
    <col min="11270" max="11519" width="9.140625" style="108"/>
    <col min="11520" max="11520" width="59.28515625" style="108" customWidth="1"/>
    <col min="11521" max="11521" width="25.140625" style="108" customWidth="1"/>
    <col min="11522" max="11522" width="10.140625" style="108" customWidth="1"/>
    <col min="11523" max="11523" width="10.5703125" style="108" customWidth="1"/>
    <col min="11524" max="11524" width="10.85546875" style="108" customWidth="1"/>
    <col min="11525" max="11525" width="1.42578125" style="108" customWidth="1"/>
    <col min="11526" max="11775" width="9.140625" style="108"/>
    <col min="11776" max="11776" width="59.28515625" style="108" customWidth="1"/>
    <col min="11777" max="11777" width="25.140625" style="108" customWidth="1"/>
    <col min="11778" max="11778" width="10.140625" style="108" customWidth="1"/>
    <col min="11779" max="11779" width="10.5703125" style="108" customWidth="1"/>
    <col min="11780" max="11780" width="10.85546875" style="108" customWidth="1"/>
    <col min="11781" max="11781" width="1.42578125" style="108" customWidth="1"/>
    <col min="11782" max="12031" width="9.140625" style="108"/>
    <col min="12032" max="12032" width="59.28515625" style="108" customWidth="1"/>
    <col min="12033" max="12033" width="25.140625" style="108" customWidth="1"/>
    <col min="12034" max="12034" width="10.140625" style="108" customWidth="1"/>
    <col min="12035" max="12035" width="10.5703125" style="108" customWidth="1"/>
    <col min="12036" max="12036" width="10.85546875" style="108" customWidth="1"/>
    <col min="12037" max="12037" width="1.42578125" style="108" customWidth="1"/>
    <col min="12038" max="12287" width="9.140625" style="108"/>
    <col min="12288" max="12288" width="59.28515625" style="108" customWidth="1"/>
    <col min="12289" max="12289" width="25.140625" style="108" customWidth="1"/>
    <col min="12290" max="12290" width="10.140625" style="108" customWidth="1"/>
    <col min="12291" max="12291" width="10.5703125" style="108" customWidth="1"/>
    <col min="12292" max="12292" width="10.85546875" style="108" customWidth="1"/>
    <col min="12293" max="12293" width="1.42578125" style="108" customWidth="1"/>
    <col min="12294" max="12543" width="9.140625" style="108"/>
    <col min="12544" max="12544" width="59.28515625" style="108" customWidth="1"/>
    <col min="12545" max="12545" width="25.140625" style="108" customWidth="1"/>
    <col min="12546" max="12546" width="10.140625" style="108" customWidth="1"/>
    <col min="12547" max="12547" width="10.5703125" style="108" customWidth="1"/>
    <col min="12548" max="12548" width="10.85546875" style="108" customWidth="1"/>
    <col min="12549" max="12549" width="1.42578125" style="108" customWidth="1"/>
    <col min="12550" max="12799" width="9.140625" style="108"/>
    <col min="12800" max="12800" width="59.28515625" style="108" customWidth="1"/>
    <col min="12801" max="12801" width="25.140625" style="108" customWidth="1"/>
    <col min="12802" max="12802" width="10.140625" style="108" customWidth="1"/>
    <col min="12803" max="12803" width="10.5703125" style="108" customWidth="1"/>
    <col min="12804" max="12804" width="10.85546875" style="108" customWidth="1"/>
    <col min="12805" max="12805" width="1.42578125" style="108" customWidth="1"/>
    <col min="12806" max="13055" width="9.140625" style="108"/>
    <col min="13056" max="13056" width="59.28515625" style="108" customWidth="1"/>
    <col min="13057" max="13057" width="25.140625" style="108" customWidth="1"/>
    <col min="13058" max="13058" width="10.140625" style="108" customWidth="1"/>
    <col min="13059" max="13059" width="10.5703125" style="108" customWidth="1"/>
    <col min="13060" max="13060" width="10.85546875" style="108" customWidth="1"/>
    <col min="13061" max="13061" width="1.42578125" style="108" customWidth="1"/>
    <col min="13062" max="13311" width="9.140625" style="108"/>
    <col min="13312" max="13312" width="59.28515625" style="108" customWidth="1"/>
    <col min="13313" max="13313" width="25.140625" style="108" customWidth="1"/>
    <col min="13314" max="13314" width="10.140625" style="108" customWidth="1"/>
    <col min="13315" max="13315" width="10.5703125" style="108" customWidth="1"/>
    <col min="13316" max="13316" width="10.85546875" style="108" customWidth="1"/>
    <col min="13317" max="13317" width="1.42578125" style="108" customWidth="1"/>
    <col min="13318" max="13567" width="9.140625" style="108"/>
    <col min="13568" max="13568" width="59.28515625" style="108" customWidth="1"/>
    <col min="13569" max="13569" width="25.140625" style="108" customWidth="1"/>
    <col min="13570" max="13570" width="10.140625" style="108" customWidth="1"/>
    <col min="13571" max="13571" width="10.5703125" style="108" customWidth="1"/>
    <col min="13572" max="13572" width="10.85546875" style="108" customWidth="1"/>
    <col min="13573" max="13573" width="1.42578125" style="108" customWidth="1"/>
    <col min="13574" max="13823" width="9.140625" style="108"/>
    <col min="13824" max="13824" width="59.28515625" style="108" customWidth="1"/>
    <col min="13825" max="13825" width="25.140625" style="108" customWidth="1"/>
    <col min="13826" max="13826" width="10.140625" style="108" customWidth="1"/>
    <col min="13827" max="13827" width="10.5703125" style="108" customWidth="1"/>
    <col min="13828" max="13828" width="10.85546875" style="108" customWidth="1"/>
    <col min="13829" max="13829" width="1.42578125" style="108" customWidth="1"/>
    <col min="13830" max="14079" width="9.140625" style="108"/>
    <col min="14080" max="14080" width="59.28515625" style="108" customWidth="1"/>
    <col min="14081" max="14081" width="25.140625" style="108" customWidth="1"/>
    <col min="14082" max="14082" width="10.140625" style="108" customWidth="1"/>
    <col min="14083" max="14083" width="10.5703125" style="108" customWidth="1"/>
    <col min="14084" max="14084" width="10.85546875" style="108" customWidth="1"/>
    <col min="14085" max="14085" width="1.42578125" style="108" customWidth="1"/>
    <col min="14086" max="14335" width="9.140625" style="108"/>
    <col min="14336" max="14336" width="59.28515625" style="108" customWidth="1"/>
    <col min="14337" max="14337" width="25.140625" style="108" customWidth="1"/>
    <col min="14338" max="14338" width="10.140625" style="108" customWidth="1"/>
    <col min="14339" max="14339" width="10.5703125" style="108" customWidth="1"/>
    <col min="14340" max="14340" width="10.85546875" style="108" customWidth="1"/>
    <col min="14341" max="14341" width="1.42578125" style="108" customWidth="1"/>
    <col min="14342" max="14591" width="9.140625" style="108"/>
    <col min="14592" max="14592" width="59.28515625" style="108" customWidth="1"/>
    <col min="14593" max="14593" width="25.140625" style="108" customWidth="1"/>
    <col min="14594" max="14594" width="10.140625" style="108" customWidth="1"/>
    <col min="14595" max="14595" width="10.5703125" style="108" customWidth="1"/>
    <col min="14596" max="14596" width="10.85546875" style="108" customWidth="1"/>
    <col min="14597" max="14597" width="1.42578125" style="108" customWidth="1"/>
    <col min="14598" max="14847" width="9.140625" style="108"/>
    <col min="14848" max="14848" width="59.28515625" style="108" customWidth="1"/>
    <col min="14849" max="14849" width="25.140625" style="108" customWidth="1"/>
    <col min="14850" max="14850" width="10.140625" style="108" customWidth="1"/>
    <col min="14851" max="14851" width="10.5703125" style="108" customWidth="1"/>
    <col min="14852" max="14852" width="10.85546875" style="108" customWidth="1"/>
    <col min="14853" max="14853" width="1.42578125" style="108" customWidth="1"/>
    <col min="14854" max="15103" width="9.140625" style="108"/>
    <col min="15104" max="15104" width="59.28515625" style="108" customWidth="1"/>
    <col min="15105" max="15105" width="25.140625" style="108" customWidth="1"/>
    <col min="15106" max="15106" width="10.140625" style="108" customWidth="1"/>
    <col min="15107" max="15107" width="10.5703125" style="108" customWidth="1"/>
    <col min="15108" max="15108" width="10.85546875" style="108" customWidth="1"/>
    <col min="15109" max="15109" width="1.42578125" style="108" customWidth="1"/>
    <col min="15110" max="15359" width="9.140625" style="108"/>
    <col min="15360" max="15360" width="59.28515625" style="108" customWidth="1"/>
    <col min="15361" max="15361" width="25.140625" style="108" customWidth="1"/>
    <col min="15362" max="15362" width="10.140625" style="108" customWidth="1"/>
    <col min="15363" max="15363" width="10.5703125" style="108" customWidth="1"/>
    <col min="15364" max="15364" width="10.85546875" style="108" customWidth="1"/>
    <col min="15365" max="15365" width="1.42578125" style="108" customWidth="1"/>
    <col min="15366" max="15615" width="9.140625" style="108"/>
    <col min="15616" max="15616" width="59.28515625" style="108" customWidth="1"/>
    <col min="15617" max="15617" width="25.140625" style="108" customWidth="1"/>
    <col min="15618" max="15618" width="10.140625" style="108" customWidth="1"/>
    <col min="15619" max="15619" width="10.5703125" style="108" customWidth="1"/>
    <col min="15620" max="15620" width="10.85546875" style="108" customWidth="1"/>
    <col min="15621" max="15621" width="1.42578125" style="108" customWidth="1"/>
    <col min="15622" max="15871" width="9.140625" style="108"/>
    <col min="15872" max="15872" width="59.28515625" style="108" customWidth="1"/>
    <col min="15873" max="15873" width="25.140625" style="108" customWidth="1"/>
    <col min="15874" max="15874" width="10.140625" style="108" customWidth="1"/>
    <col min="15875" max="15875" width="10.5703125" style="108" customWidth="1"/>
    <col min="15876" max="15876" width="10.85546875" style="108" customWidth="1"/>
    <col min="15877" max="15877" width="1.42578125" style="108" customWidth="1"/>
    <col min="15878" max="16127" width="9.140625" style="108"/>
    <col min="16128" max="16128" width="59.28515625" style="108" customWidth="1"/>
    <col min="16129" max="16129" width="25.140625" style="108" customWidth="1"/>
    <col min="16130" max="16130" width="10.140625" style="108" customWidth="1"/>
    <col min="16131" max="16131" width="10.5703125" style="108" customWidth="1"/>
    <col min="16132" max="16132" width="10.85546875" style="108" customWidth="1"/>
    <col min="16133" max="16133" width="1.42578125" style="108" customWidth="1"/>
    <col min="16134" max="16384" width="9.140625" style="108"/>
  </cols>
  <sheetData>
    <row r="5" spans="1:4" x14ac:dyDescent="0.2">
      <c r="A5" s="105"/>
      <c r="B5" s="106"/>
      <c r="C5" s="107"/>
      <c r="D5" s="105"/>
    </row>
    <row r="6" spans="1:4" x14ac:dyDescent="0.2">
      <c r="A6" s="105"/>
      <c r="B6" s="109"/>
      <c r="C6" s="109"/>
      <c r="D6" s="109"/>
    </row>
    <row r="7" spans="1:4" x14ac:dyDescent="0.2">
      <c r="A7" s="105"/>
      <c r="B7" s="109"/>
      <c r="C7" s="109"/>
      <c r="D7" s="109"/>
    </row>
    <row r="8" spans="1:4" ht="42.75" customHeight="1" x14ac:dyDescent="0.2"/>
    <row r="9" spans="1:4" ht="60" customHeight="1" x14ac:dyDescent="0.2">
      <c r="A9" s="181" t="s">
        <v>751</v>
      </c>
      <c r="B9" s="181"/>
      <c r="C9" s="181"/>
      <c r="D9" s="181"/>
    </row>
    <row r="10" spans="1:4" ht="21.75" customHeight="1" x14ac:dyDescent="0.2">
      <c r="A10" s="105"/>
      <c r="B10" s="105"/>
      <c r="C10" s="105"/>
    </row>
    <row r="11" spans="1:4" ht="30.75" customHeight="1" x14ac:dyDescent="0.2">
      <c r="A11" s="110" t="s">
        <v>570</v>
      </c>
      <c r="B11" s="110" t="s">
        <v>115</v>
      </c>
      <c r="C11" s="110" t="s">
        <v>573</v>
      </c>
      <c r="D11" s="111" t="s">
        <v>3</v>
      </c>
    </row>
    <row r="12" spans="1:4" ht="28.5" x14ac:dyDescent="0.2">
      <c r="A12" s="112" t="s">
        <v>574</v>
      </c>
      <c r="B12" s="113" t="s">
        <v>575</v>
      </c>
      <c r="C12" s="114">
        <f>C13</f>
        <v>57249.886310000045</v>
      </c>
      <c r="D12" s="114">
        <f>D13</f>
        <v>12682.593729999848</v>
      </c>
    </row>
    <row r="13" spans="1:4" ht="30" x14ac:dyDescent="0.2">
      <c r="A13" s="115" t="s">
        <v>574</v>
      </c>
      <c r="B13" s="116" t="s">
        <v>575</v>
      </c>
      <c r="C13" s="117">
        <f>C14+C24+C19</f>
        <v>57249.886310000045</v>
      </c>
      <c r="D13" s="117">
        <f>D14+D24+D19</f>
        <v>12682.593729999848</v>
      </c>
    </row>
    <row r="14" spans="1:4" ht="28.5" x14ac:dyDescent="0.2">
      <c r="A14" s="112" t="s">
        <v>576</v>
      </c>
      <c r="B14" s="113" t="s">
        <v>577</v>
      </c>
      <c r="C14" s="114">
        <f>C15-C17</f>
        <v>28259.20651</v>
      </c>
      <c r="D14" s="114">
        <f>D15-D17</f>
        <v>0</v>
      </c>
    </row>
    <row r="15" spans="1:4" ht="30" x14ac:dyDescent="0.2">
      <c r="A15" s="118" t="s">
        <v>578</v>
      </c>
      <c r="B15" s="116" t="s">
        <v>579</v>
      </c>
      <c r="C15" s="117">
        <f>C16</f>
        <v>28259.20651</v>
      </c>
      <c r="D15" s="117">
        <f>D16</f>
        <v>0</v>
      </c>
    </row>
    <row r="16" spans="1:4" ht="45" x14ac:dyDescent="0.2">
      <c r="A16" s="115" t="s">
        <v>580</v>
      </c>
      <c r="B16" s="116" t="s">
        <v>581</v>
      </c>
      <c r="C16" s="117">
        <v>28259.20651</v>
      </c>
      <c r="D16" s="117">
        <v>0</v>
      </c>
    </row>
    <row r="17" spans="1:6" ht="30" x14ac:dyDescent="0.2">
      <c r="A17" s="118" t="s">
        <v>582</v>
      </c>
      <c r="B17" s="116" t="s">
        <v>583</v>
      </c>
      <c r="C17" s="117">
        <f>C18</f>
        <v>0</v>
      </c>
      <c r="D17" s="117">
        <f>D18</f>
        <v>0</v>
      </c>
    </row>
    <row r="18" spans="1:6" ht="45" x14ac:dyDescent="0.2">
      <c r="A18" s="115" t="s">
        <v>584</v>
      </c>
      <c r="B18" s="116" t="s">
        <v>585</v>
      </c>
      <c r="C18" s="117">
        <v>0</v>
      </c>
      <c r="D18" s="117">
        <v>0</v>
      </c>
    </row>
    <row r="19" spans="1:6" ht="28.5" x14ac:dyDescent="0.2">
      <c r="A19" s="112" t="s">
        <v>586</v>
      </c>
      <c r="B19" s="113" t="s">
        <v>587</v>
      </c>
      <c r="C19" s="114">
        <f>C20+C22</f>
        <v>0</v>
      </c>
      <c r="D19" s="114">
        <f>D20+D22</f>
        <v>0</v>
      </c>
    </row>
    <row r="20" spans="1:6" ht="45" x14ac:dyDescent="0.2">
      <c r="A20" s="115" t="s">
        <v>588</v>
      </c>
      <c r="B20" s="116" t="s">
        <v>589</v>
      </c>
      <c r="C20" s="117">
        <f>C21</f>
        <v>0</v>
      </c>
      <c r="D20" s="117">
        <f>D21</f>
        <v>0</v>
      </c>
    </row>
    <row r="21" spans="1:6" ht="60" x14ac:dyDescent="0.2">
      <c r="A21" s="115" t="s">
        <v>590</v>
      </c>
      <c r="B21" s="116" t="s">
        <v>591</v>
      </c>
      <c r="C21" s="117">
        <v>0</v>
      </c>
      <c r="D21" s="117">
        <v>0</v>
      </c>
    </row>
    <row r="22" spans="1:6" ht="45" x14ac:dyDescent="0.2">
      <c r="A22" s="115" t="s">
        <v>592</v>
      </c>
      <c r="B22" s="116" t="s">
        <v>593</v>
      </c>
      <c r="C22" s="119">
        <f>C23</f>
        <v>0</v>
      </c>
      <c r="D22" s="119">
        <f>D23</f>
        <v>0</v>
      </c>
    </row>
    <row r="23" spans="1:6" ht="45" x14ac:dyDescent="0.2">
      <c r="A23" s="115" t="s">
        <v>594</v>
      </c>
      <c r="B23" s="116" t="s">
        <v>595</v>
      </c>
      <c r="C23" s="119">
        <v>0</v>
      </c>
      <c r="D23" s="119">
        <v>0</v>
      </c>
    </row>
    <row r="24" spans="1:6" ht="28.5" x14ac:dyDescent="0.2">
      <c r="A24" s="112" t="s">
        <v>596</v>
      </c>
      <c r="B24" s="113" t="s">
        <v>597</v>
      </c>
      <c r="C24" s="120">
        <f>C25+C27</f>
        <v>28990.679800000042</v>
      </c>
      <c r="D24" s="120">
        <f>D25+D27</f>
        <v>12682.593729999848</v>
      </c>
    </row>
    <row r="25" spans="1:6" ht="15" x14ac:dyDescent="0.2">
      <c r="A25" s="115" t="s">
        <v>598</v>
      </c>
      <c r="B25" s="116" t="s">
        <v>599</v>
      </c>
      <c r="C25" s="119">
        <f>C26</f>
        <v>-2341847.2932000002</v>
      </c>
      <c r="D25" s="119">
        <f>D26</f>
        <v>-1613247.6474200001</v>
      </c>
    </row>
    <row r="26" spans="1:6" ht="15" x14ac:dyDescent="0.2">
      <c r="A26" s="115" t="s">
        <v>600</v>
      </c>
      <c r="B26" s="116" t="s">
        <v>601</v>
      </c>
      <c r="C26" s="117">
        <f>-2341847.2932</f>
        <v>-2341847.2932000002</v>
      </c>
      <c r="D26" s="117">
        <f>-1613247.64742</f>
        <v>-1613247.6474200001</v>
      </c>
    </row>
    <row r="27" spans="1:6" ht="15" x14ac:dyDescent="0.2">
      <c r="A27" s="115" t="s">
        <v>602</v>
      </c>
      <c r="B27" s="116" t="s">
        <v>603</v>
      </c>
      <c r="C27" s="117">
        <f>C28</f>
        <v>2370837.9730000002</v>
      </c>
      <c r="D27" s="117">
        <f>D28</f>
        <v>1625930.2411499999</v>
      </c>
    </row>
    <row r="28" spans="1:6" ht="15" x14ac:dyDescent="0.2">
      <c r="A28" s="115" t="s">
        <v>604</v>
      </c>
      <c r="B28" s="116" t="s">
        <v>605</v>
      </c>
      <c r="C28" s="117">
        <v>2370837.9730000002</v>
      </c>
      <c r="D28" s="117">
        <v>1625930.2411499999</v>
      </c>
    </row>
    <row r="29" spans="1:6" x14ac:dyDescent="0.2">
      <c r="A29" s="105"/>
      <c r="B29" s="105"/>
      <c r="C29" s="105"/>
      <c r="D29" s="105"/>
    </row>
    <row r="30" spans="1:6" x14ac:dyDescent="0.2">
      <c r="A30" s="105"/>
      <c r="B30" s="105"/>
      <c r="C30" s="105"/>
      <c r="D30" s="105"/>
    </row>
    <row r="31" spans="1:6" x14ac:dyDescent="0.2">
      <c r="A31" s="105"/>
      <c r="B31" s="105"/>
      <c r="C31" s="105"/>
      <c r="D31" s="105"/>
    </row>
    <row r="32" spans="1:6" s="123" customFormat="1" ht="16.5" x14ac:dyDescent="0.25">
      <c r="A32" s="121" t="s">
        <v>606</v>
      </c>
      <c r="B32" s="121"/>
      <c r="C32" s="121"/>
      <c r="D32" s="124" t="s">
        <v>103</v>
      </c>
      <c r="E32" s="122"/>
      <c r="F32" s="122"/>
    </row>
  </sheetData>
  <mergeCells count="1">
    <mergeCell ref="A9:D9"/>
  </mergeCells>
  <pageMargins left="1.1811023622047245" right="0.39370078740157483" top="0.78740157480314965" bottom="0.78740157480314965" header="0.31496062992125984" footer="0.31496062992125984"/>
  <pageSetup paperSize="9" scale="75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tabSelected="1" workbookViewId="0">
      <selection activeCell="A691" sqref="A691"/>
    </sheetView>
  </sheetViews>
  <sheetFormatPr defaultColWidth="9.140625" defaultRowHeight="15" x14ac:dyDescent="0.25"/>
  <cols>
    <col min="1" max="1" width="81.140625" style="97" customWidth="1"/>
    <col min="2" max="2" width="24" style="97" customWidth="1"/>
    <col min="3" max="3" width="7.7109375" style="97" customWidth="1"/>
    <col min="4" max="16384" width="9.140625" style="97"/>
  </cols>
  <sheetData>
    <row r="1" spans="1:3" x14ac:dyDescent="0.25">
      <c r="A1" s="96"/>
      <c r="B1" s="128"/>
      <c r="C1" s="84"/>
    </row>
    <row r="2" spans="1:3" x14ac:dyDescent="0.25">
      <c r="A2" s="96"/>
      <c r="B2" s="128"/>
      <c r="C2" s="84"/>
    </row>
    <row r="3" spans="1:3" ht="33" customHeight="1" x14ac:dyDescent="0.25">
      <c r="A3" s="96"/>
      <c r="B3" s="173"/>
      <c r="C3" s="173"/>
    </row>
    <row r="4" spans="1:3" ht="18" customHeight="1" x14ac:dyDescent="0.25">
      <c r="A4" s="96"/>
      <c r="B4" s="128"/>
      <c r="C4" s="84"/>
    </row>
    <row r="5" spans="1:3" x14ac:dyDescent="0.25">
      <c r="A5" s="96"/>
      <c r="B5" s="98"/>
    </row>
    <row r="6" spans="1:3" x14ac:dyDescent="0.25">
      <c r="A6" s="96"/>
      <c r="B6" s="98"/>
    </row>
    <row r="7" spans="1:3" ht="26.25" customHeight="1" x14ac:dyDescent="0.25">
      <c r="A7" s="96"/>
      <c r="B7" s="99"/>
    </row>
    <row r="8" spans="1:3" ht="40.5" customHeight="1" x14ac:dyDescent="0.25">
      <c r="A8" s="183" t="s">
        <v>747</v>
      </c>
      <c r="B8" s="183"/>
      <c r="C8" s="183"/>
    </row>
    <row r="9" spans="1:3" ht="16.5" x14ac:dyDescent="0.25">
      <c r="A9" s="100"/>
      <c r="B9" s="101"/>
    </row>
    <row r="10" spans="1:3" ht="15.75" x14ac:dyDescent="0.25">
      <c r="A10" s="102"/>
      <c r="B10" s="103"/>
    </row>
    <row r="11" spans="1:3" ht="16.5" x14ac:dyDescent="0.25">
      <c r="A11" s="130" t="s">
        <v>570</v>
      </c>
      <c r="B11" s="184" t="s">
        <v>571</v>
      </c>
      <c r="C11" s="184"/>
    </row>
    <row r="12" spans="1:3" ht="21.75" customHeight="1" x14ac:dyDescent="0.25">
      <c r="A12" s="132" t="s">
        <v>572</v>
      </c>
      <c r="B12" s="185">
        <v>300</v>
      </c>
      <c r="C12" s="185"/>
    </row>
    <row r="13" spans="1:3" ht="39" customHeight="1" x14ac:dyDescent="0.25">
      <c r="A13" s="132" t="s">
        <v>745</v>
      </c>
      <c r="B13" s="185">
        <v>0</v>
      </c>
      <c r="C13" s="185"/>
    </row>
    <row r="14" spans="1:3" ht="36" customHeight="1" x14ac:dyDescent="0.25">
      <c r="A14" s="132" t="s">
        <v>746</v>
      </c>
      <c r="B14" s="185">
        <v>0</v>
      </c>
      <c r="C14" s="185"/>
    </row>
    <row r="15" spans="1:3" ht="35.1" customHeight="1" x14ac:dyDescent="0.25">
      <c r="A15" s="132" t="s">
        <v>748</v>
      </c>
      <c r="B15" s="185">
        <v>300</v>
      </c>
      <c r="C15" s="185"/>
    </row>
    <row r="16" spans="1:3" ht="12.75" customHeight="1" x14ac:dyDescent="0.3">
      <c r="A16" s="104"/>
      <c r="B16" s="104"/>
      <c r="C16" s="104"/>
    </row>
    <row r="17" spans="1:4" ht="12.75" customHeight="1" x14ac:dyDescent="0.3">
      <c r="A17" s="104"/>
      <c r="B17" s="104"/>
      <c r="C17" s="104"/>
    </row>
    <row r="18" spans="1:4" ht="12.75" customHeight="1" x14ac:dyDescent="0.3">
      <c r="A18" s="104"/>
      <c r="B18" s="104"/>
      <c r="C18" s="104"/>
    </row>
    <row r="19" spans="1:4" s="1" customFormat="1" ht="15.75" x14ac:dyDescent="0.25">
      <c r="A19" s="53" t="s">
        <v>102</v>
      </c>
      <c r="B19" s="182" t="s">
        <v>103</v>
      </c>
      <c r="C19" s="182"/>
      <c r="D19" s="52"/>
    </row>
  </sheetData>
  <mergeCells count="8">
    <mergeCell ref="B19:C19"/>
    <mergeCell ref="B3:C3"/>
    <mergeCell ref="A8:C8"/>
    <mergeCell ref="B11:C11"/>
    <mergeCell ref="B15:C15"/>
    <mergeCell ref="B12:C12"/>
    <mergeCell ref="B13:C13"/>
    <mergeCell ref="B14:C14"/>
  </mergeCells>
  <pageMargins left="1.1811023622047245" right="0.39370078740157483" top="0.78740157480314965" bottom="0.78740157480314965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прил1</vt:lpstr>
      <vt:lpstr>прил 2</vt:lpstr>
      <vt:lpstr>прил 3</vt:lpstr>
      <vt:lpstr>прил 4</vt:lpstr>
      <vt:lpstr>прил5</vt:lpstr>
      <vt:lpstr>прил 6</vt:lpstr>
      <vt:lpstr>прил7</vt:lpstr>
      <vt:lpstr>прил 8</vt:lpstr>
      <vt:lpstr>'прил 2'!Заголовки_для_печати</vt:lpstr>
      <vt:lpstr>'прил 3'!Заголовки_для_печати</vt:lpstr>
      <vt:lpstr>'прил 4'!Заголовки_для_печати</vt:lpstr>
      <vt:lpstr>прил1!Заголовки_для_печати</vt:lpstr>
      <vt:lpstr>'прил 2'!Область_печати</vt:lpstr>
      <vt:lpstr>'прил 4'!Область_печати</vt:lpstr>
      <vt:lpstr>'прил 6'!Область_печати</vt:lpstr>
      <vt:lpstr>'прил 8'!Область_печати</vt:lpstr>
      <vt:lpstr>прил1!Область_печати</vt:lpstr>
      <vt:lpstr>прил5!Область_печати</vt:lpstr>
      <vt:lpstr>прил7!Область_печати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Татьяна Олеговна</dc:creator>
  <cp:lastModifiedBy>15k158</cp:lastModifiedBy>
  <cp:lastPrinted>2025-10-21T07:49:15Z</cp:lastPrinted>
  <dcterms:created xsi:type="dcterms:W3CDTF">2019-04-05T08:20:40Z</dcterms:created>
  <dcterms:modified xsi:type="dcterms:W3CDTF">2025-10-22T02:37:53Z</dcterms:modified>
</cp:coreProperties>
</file>