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ФУ\1 полугодие 2026\"/>
    </mc:Choice>
  </mc:AlternateContent>
  <xr:revisionPtr revIDLastSave="0" documentId="13_ncr:1_{7BE71B70-73EB-488D-B5CB-FE915BF27E4A}" xr6:coauthVersionLast="45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прил1" sheetId="7" r:id="rId1"/>
    <sheet name="прил2" sheetId="1" r:id="rId2"/>
    <sheet name="прил 3" sheetId="3" r:id="rId3"/>
    <sheet name="прил4" sheetId="2" r:id="rId4"/>
    <sheet name="прил5" sheetId="5" r:id="rId5"/>
    <sheet name="прил 6 " sheetId="9" r:id="rId6"/>
    <sheet name="прил 7" sheetId="8" r:id="rId7"/>
    <sheet name="прил 8" sheetId="4" r:id="rId8"/>
  </sheets>
  <definedNames>
    <definedName name="_xlnm._FilterDatabase" localSheetId="2" hidden="1">'прил 3'!$B$14:$F$64</definedName>
    <definedName name="_xlnm._FilterDatabase" localSheetId="1" hidden="1">прил2!$A$13:$U$600</definedName>
    <definedName name="_xlnm._FilterDatabase" localSheetId="3" hidden="1">прил4!$A$13:$AB$588</definedName>
    <definedName name="_xlnm.Print_Titles" localSheetId="2">'прил 3'!$12:$14</definedName>
    <definedName name="_xlnm.Print_Titles" localSheetId="0">прил1!$13:$15</definedName>
    <definedName name="_xlnm.Print_Titles" localSheetId="1">прил2!$11:$13</definedName>
    <definedName name="_xlnm.Print_Titles" localSheetId="3">прил4!$11:$13</definedName>
    <definedName name="к_Решению_Думы__О_бюджете_Черемховского" localSheetId="5">#REF!</definedName>
    <definedName name="к_Решению_Думы__О_бюджете_Черемховского" localSheetId="7">#REF!</definedName>
    <definedName name="к_Решению_Думы__О_бюджете_Черемховского" localSheetId="0">#REF!</definedName>
    <definedName name="к_Решению_Думы__О_бюджете_Черемховского" localSheetId="4">#REF!</definedName>
    <definedName name="к_Решению_Думы__О_бюджете_Черемховского">#REF!</definedName>
    <definedName name="_xlnm.Print_Area" localSheetId="2">'прил 3'!$A$1:$F$70</definedName>
    <definedName name="_xlnm.Print_Area" localSheetId="5">'прил 6 '!$A$1:$E$28</definedName>
    <definedName name="_xlnm.Print_Area" localSheetId="6">'прил 7'!$A$1:$F$34</definedName>
    <definedName name="_xlnm.Print_Area" localSheetId="7">'прил 8'!$A$1:$C$19</definedName>
    <definedName name="_xlnm.Print_Area" localSheetId="0">прил1!$A$1:$E$78</definedName>
    <definedName name="_xlnm.Print_Area" localSheetId="1">прил2!$A$1:$G$607</definedName>
    <definedName name="_xlnm.Print_Area" localSheetId="3">прил4!$A$1:$I$593</definedName>
    <definedName name="_xlnm.Print_Area" localSheetId="4">прил5!$A$1:$E$34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8" l="1"/>
  <c r="C29" i="8"/>
  <c r="D27" i="8"/>
  <c r="C27" i="8"/>
  <c r="D26" i="8"/>
  <c r="C26" i="8"/>
  <c r="D24" i="8"/>
  <c r="C24" i="8"/>
  <c r="D22" i="8"/>
  <c r="C22" i="8"/>
  <c r="D21" i="8"/>
  <c r="C21" i="8"/>
  <c r="D19" i="8"/>
  <c r="C19" i="8"/>
  <c r="E18" i="8"/>
  <c r="E17" i="8"/>
  <c r="D17" i="8"/>
  <c r="C17" i="8"/>
  <c r="E16" i="8"/>
  <c r="D16" i="8"/>
  <c r="C16" i="8"/>
  <c r="E15" i="8"/>
  <c r="D15" i="8"/>
  <c r="C15" i="8"/>
  <c r="E24" i="9"/>
  <c r="D24" i="9"/>
  <c r="C24" i="9"/>
  <c r="E23" i="9"/>
  <c r="E22" i="9"/>
  <c r="E21" i="9"/>
  <c r="E20" i="9"/>
  <c r="E19" i="9"/>
  <c r="E18" i="9"/>
  <c r="E17" i="9"/>
  <c r="E16" i="9"/>
  <c r="E15" i="9"/>
  <c r="E14" i="9"/>
  <c r="E13" i="9"/>
  <c r="E12" i="9"/>
  <c r="E30" i="5"/>
  <c r="D30" i="5"/>
  <c r="C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75" i="7"/>
  <c r="D75" i="7"/>
  <c r="C75" i="7"/>
  <c r="E74" i="7"/>
  <c r="E73" i="7"/>
  <c r="D73" i="7"/>
  <c r="C73" i="7"/>
  <c r="E72" i="7"/>
  <c r="E71" i="7"/>
  <c r="D71" i="7"/>
  <c r="C71" i="7"/>
  <c r="E70" i="7"/>
  <c r="E69" i="7"/>
  <c r="E68" i="7"/>
  <c r="E67" i="7"/>
  <c r="E66" i="7"/>
  <c r="E65" i="7"/>
  <c r="E64" i="7"/>
  <c r="E63" i="7"/>
  <c r="E62" i="7"/>
  <c r="D62" i="7"/>
  <c r="C62" i="7"/>
  <c r="E61" i="7"/>
  <c r="E60" i="7"/>
  <c r="E59" i="7"/>
  <c r="E58" i="7"/>
  <c r="E57" i="7"/>
  <c r="D57" i="7"/>
  <c r="C57" i="7"/>
  <c r="E56" i="7"/>
  <c r="E55" i="7"/>
  <c r="E54" i="7"/>
  <c r="E53" i="7"/>
  <c r="E52" i="7"/>
  <c r="E51" i="7"/>
  <c r="D51" i="7"/>
  <c r="C51" i="7"/>
  <c r="E50" i="7"/>
  <c r="E49" i="7"/>
  <c r="E48" i="7"/>
  <c r="D48" i="7"/>
  <c r="C48" i="7"/>
  <c r="E47" i="7"/>
  <c r="D47" i="7"/>
  <c r="C47" i="7"/>
  <c r="E46" i="7"/>
  <c r="D46" i="7"/>
  <c r="C46" i="7"/>
  <c r="D42" i="7"/>
  <c r="C42" i="7"/>
  <c r="E41" i="7"/>
  <c r="E40" i="7"/>
  <c r="E39" i="7"/>
  <c r="E38" i="7"/>
  <c r="D38" i="7"/>
  <c r="C38" i="7"/>
  <c r="E37" i="7"/>
  <c r="E35" i="7"/>
  <c r="D35" i="7"/>
  <c r="C35" i="7"/>
  <c r="E34" i="7"/>
  <c r="E33" i="7"/>
  <c r="E32" i="7"/>
  <c r="D32" i="7"/>
  <c r="C32" i="7"/>
  <c r="E31" i="7"/>
  <c r="E30" i="7"/>
  <c r="D30" i="7"/>
  <c r="C30" i="7"/>
  <c r="D28" i="7"/>
  <c r="C28" i="7"/>
  <c r="E27" i="7"/>
  <c r="E26" i="7"/>
  <c r="D26" i="7"/>
  <c r="C26" i="7"/>
  <c r="E25" i="7"/>
  <c r="E24" i="7"/>
  <c r="E22" i="7"/>
  <c r="E21" i="7"/>
  <c r="D21" i="7"/>
  <c r="C21" i="7"/>
  <c r="E20" i="7"/>
  <c r="E19" i="7"/>
  <c r="D19" i="7"/>
  <c r="E18" i="7"/>
  <c r="E17" i="7"/>
  <c r="D17" i="7"/>
  <c r="C17" i="7"/>
  <c r="E16" i="7"/>
  <c r="D16" i="7"/>
  <c r="C16" i="7"/>
</calcChain>
</file>

<file path=xl/sharedStrings.xml><?xml version="1.0" encoding="utf-8"?>
<sst xmlns="http://schemas.openxmlformats.org/spreadsheetml/2006/main" count="3792" uniqueCount="643">
  <si>
    <t>Наименование показателя</t>
  </si>
  <si>
    <t>Код бюджетной классификации Российской Федерации</t>
  </si>
  <si>
    <t xml:space="preserve">План год, тыс. руб. </t>
  </si>
  <si>
    <t>Исполнено, тыс. руб.</t>
  </si>
  <si>
    <t>% исполнения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</si>
  <si>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</si>
  <si>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</si>
  <si>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</si>
  <si>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</si>
  <si>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 xml:space="preserve">Налог на доходы физических лиц </t>
  </si>
  <si>
    <t>000 1 01 02000 01 0000 110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</si>
  <si>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</si>
  <si>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</si>
  <si>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</si>
  <si>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</si>
  <si>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</si>
  <si>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</si>
  <si>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</si>
  <si>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</si>
  <si>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</si>
  <si>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</si>
  <si>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 xml:space="preserve">Единый сельскохозяйственный налог </t>
  </si>
  <si>
    <t>000 1 05 03000 01 0000 110</t>
  </si>
  <si>
    <t>Налог, взимаемый в связи с применением патентной системы налогообложения</t>
  </si>
  <si>
    <t>000 1 05 04000 02 0000 110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</si>
  <si>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</si>
  <si>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</si>
  <si>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</si>
  <si>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</si>
  <si>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</si>
  <si>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</si>
  <si>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налогам и сборам субъектов Российской Федерации)</t>
  </si>
  <si>
    <t>000 1 09 06000 02 0000 110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</si>
  <si>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</si>
  <si>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</si>
  <si>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</si>
  <si>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</si>
  <si>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</si>
  <si>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</si>
  <si>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</si>
  <si>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000 113 01000 00 0000 130</t>
  </si>
  <si>
    <t>Доходы от компенсации затрат государства</t>
  </si>
  <si>
    <t>000 113 02000 00 0000 130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</si>
  <si>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</si>
  <si>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</si>
  <si>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</si>
  <si>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</si>
  <si>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продажи земельных участков, находящихся в  государственной и муниципальной собственности</t>
  </si>
  <si>
    <t>000 1 14 06000 00 0000 000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</si>
  <si>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</si>
  <si>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</si>
  <si>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</si>
  <si>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</si>
  <si>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</si>
  <si>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</si>
  <si>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Платежи в целях возмещения причиненного ущерба (убытков)</t>
  </si>
  <si>
    <t>000 1 16 10000 00 0000 140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</si>
  <si>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</si>
  <si>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</si>
  <si>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</si>
  <si>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</si>
  <si>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 xml:space="preserve">Прочие неналоговые доходы </t>
  </si>
  <si>
    <t>000 1 17 05000 00 0000 180</t>
  </si>
  <si>
    <t>Инициативные платежи, зачисляемые в бюджеты муниципальных районов</t>
  </si>
  <si>
    <t>000 1 17 15000 00 0000 180</t>
  </si>
  <si>
    <t>БЕЗВОЗМЕЗДНЫЕ ПОСТУПЛЕНИЯ</t>
  </si>
  <si>
    <t>000 2 00 00000 00 0000 000</t>
  </si>
  <si>
    <t>БЕЗВОЗМЕЗДНЫЕ ПОСТУПЛЕНИЯ ИЗ ДРУГИХ БЮДЖЕТОВ БЮДЖЕТНОЙ СИСТЕМЫ РФ</t>
  </si>
  <si>
    <t>000 2 02 00000 00 0000 000</t>
  </si>
  <si>
    <t>ДОТАЦИИИ БЮДЖЕТАМ БЮДЖЕТНОЙ СИСТЕМЫ РФ</t>
  </si>
  <si>
    <t>000 2 02 10000 00 0000 150</t>
  </si>
  <si>
    <t>Дотации бюджетам на выравнивание бюджетной обеспеченности</t>
  </si>
  <si>
    <t>000 2 02 15001 00 0000 150</t>
  </si>
  <si>
    <t>Дотации бюджетам на поддержку мер  по обеспечению сбалансированности  бюджетов</t>
  </si>
  <si>
    <t>000 2 02 15002 00 0000 150</t>
  </si>
  <si>
    <t>СУБСИДИИ БЮДЖЕТАМ БЮДЖЕТНОЙ СИСТЕМЫ РФ (межбюджетные субсидии)</t>
  </si>
  <si>
    <t>000 2 02 20000 00 0000 150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</si>
  <si>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</si>
  <si>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</si>
  <si>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реализацию мероприятий по обеспечению жильем молодых семей</t>
  </si>
  <si>
    <t>000 202 25497 00 0000 150</t>
  </si>
  <si>
    <t>Субсидия бюджетам муниципальных районов на поддержку отрасли культуры</t>
  </si>
  <si>
    <t>000 202 25519 00 0000 150</t>
  </si>
  <si>
    <t>Субсидии бюджетам муниципальных районов на софинансирование создания и (или) модернизации инфраструктуры в сфере культуры региональной (муниципальной) собственности</t>
  </si>
  <si>
    <t>000 202 27110 00 0000 150</t>
  </si>
  <si>
    <t>Прочие субсидии</t>
  </si>
  <si>
    <t>000 2 02 29999 00 0000 150</t>
  </si>
  <si>
    <t>СУБВЕНЦИИ БЮДЖЕТАМ БЮДЖЕТНОЙ СИСТЕМЫ РФ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</si>
  <si>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</si>
  <si>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</si>
  <si>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</si>
  <si>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</si>
  <si>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</si>
  <si>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Единая субвенция бюджетам муниципальных районов из бюджета субъекта Российской Федерации</t>
  </si>
  <si>
    <t>000 2 02 35900 00 0000 150</t>
  </si>
  <si>
    <t>Прочие субвенции</t>
  </si>
  <si>
    <t>000 2 02 39999 00 0000 150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</si>
  <si>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</si>
  <si>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</si>
  <si>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</si>
  <si>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</si>
  <si>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</si>
  <si>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000 2 02 45050 00 0000 150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</si>
  <si>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</si>
  <si>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</si>
  <si>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</si>
  <si>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</si>
  <si>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поддержку отрасли культуры</t>
  </si>
  <si>
    <t>000 2 02 45519 00 0000 150</t>
  </si>
  <si>
    <t>Прочие межбюджетные трансферты, передаваемые бюджетам</t>
  </si>
  <si>
    <t>000 2 02 49999 00 0000 150</t>
  </si>
  <si>
    <t>ПРОЧИЕ БЕЗВОЗМЕЗДНЫЕ ПОСТУПЛЕНИЯ</t>
  </si>
  <si>
    <t>000 2 07 05030 00 00000 150</t>
  </si>
  <si>
    <t>Прочие безвозмездные поступления в бюджеты муниципального района</t>
  </si>
  <si>
    <t>ДОХОД ОТ ВОЗВРАТА ОСТАТКОВ СУБСИДИЙ, СУБВЕНЦИЙ ПРОШЛЫХ ЛЕТ</t>
  </si>
  <si>
    <t>000 2 18 00000 00 0000 000</t>
  </si>
  <si>
    <t>доход от возврата остатков субсидий, субвенций прошлых лет из бюджетов поселений</t>
  </si>
  <si>
    <t>000 2 18 60010 05 0000 150</t>
  </si>
  <si>
    <t>ВОЗВРАТ ОТСТАКОВ СУБСИДИЙ И СУБВЕНЦИЙ</t>
  </si>
  <si>
    <t>000 2 19 00000 00 0000 000</t>
  </si>
  <si>
    <t>Возврат остатков субсидий и субвенций из бюджетов муниципальных районов</t>
  </si>
  <si>
    <t>000 2 19 60010 05 0000 150</t>
  </si>
  <si>
    <t>ИТОГО ДОХОДОВ</t>
  </si>
  <si>
    <t>Начальник финансового управления</t>
  </si>
  <si>
    <t>Ю.Н. Гайдук</t>
  </si>
  <si>
    <t>Код</t>
  </si>
  <si>
    <t>План год, тыс. руб.</t>
  </si>
  <si>
    <t>целевой статьи</t>
  </si>
  <si>
    <t>вида расходов</t>
  </si>
  <si>
    <t>раздела, подраздела</t>
  </si>
  <si>
    <t>Муниципальная программа "Развитие образования в Черемховском районном муниципальном образовании"</t>
  </si>
  <si>
    <t>6100000000</t>
  </si>
  <si>
    <t/>
  </si>
  <si>
    <t xml:space="preserve">Муниципальный проект "Развитие инфраструктуры муниципальной системы образования для всестороннего развития ребенка" </t>
  </si>
  <si>
    <t>6110100000</t>
  </si>
  <si>
    <t>Реализация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образовательными организациями в Иркутской области</t>
  </si>
  <si>
    <t>61101S2928</t>
  </si>
  <si>
    <t>Закупка товаров, работ и услуг для государственных (муниципальных) нужд</t>
  </si>
  <si>
    <t>200</t>
  </si>
  <si>
    <t>Общее образование</t>
  </si>
  <si>
    <t>Региональный проект «Всё лучшее детям»</t>
  </si>
  <si>
    <t>611Ю400000</t>
  </si>
  <si>
    <t>Оснащение средствами обучения и воспитания предметных кабинетов муниципальных общеобразовательных организаций в Иркутской области, в которых реализуются общеобразовательные программы по учебному предмету "Труд (Технология)"</t>
  </si>
  <si>
    <t>611Ю474416</t>
  </si>
  <si>
    <t>Комплекс процессных мероприятий "Предоставление и создание безопасных условий для получения качественного обучения, способствующих полноценному развитию каждого обучающегося в Черемховском районе"</t>
  </si>
  <si>
    <t>6120200000</t>
  </si>
  <si>
    <t>Обеспечение занятости несовершеннолетних граждан в возрасте от 14 до 18 лет</t>
  </si>
  <si>
    <t>6120226004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</si>
  <si>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</si>
  <si>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</si>
  <si>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Обеспечение безопасности ежедневного подвоза обучающихся к месту учебы и обратно</t>
  </si>
  <si>
    <t>6120226005</t>
  </si>
  <si>
    <t>Обеспечение проведения ГИА по образовательным программам основного общего и среднего общего образования</t>
  </si>
  <si>
    <t>6120226006</t>
  </si>
  <si>
    <t>Проведение санитарно-эпидемиологических мероприятий в образовательных организациях</t>
  </si>
  <si>
    <t>6120226007</t>
  </si>
  <si>
    <t>Дошкольное образование</t>
  </si>
  <si>
    <t>Организация отдыха и оздоровления детей в каникулярное время</t>
  </si>
  <si>
    <t>6120226008</t>
  </si>
  <si>
    <t>Другие вопросы в области образования</t>
  </si>
  <si>
    <t>Проведение муниципальных и региональных мероприятий для развития способностей и талантов детей и молодежи</t>
  </si>
  <si>
    <t>6120226009</t>
  </si>
  <si>
    <t>Дополнительное образование детей</t>
  </si>
  <si>
    <t>Социальное обеспечение и иные выплаты населению</t>
  </si>
  <si>
    <t>300</t>
  </si>
  <si>
    <t>Проведение независимой оценки качества условий осуществления образовательной деятельности организациями, осуществляющими образовательную деятельность</t>
  </si>
  <si>
    <t>6120226011</t>
  </si>
  <si>
    <t>Финансовое обеспечение выполнения функций органов местного самоуправления</t>
  </si>
  <si>
    <t>6120226190</t>
  </si>
  <si>
    <t>Иные бюджетные ассигнования</t>
  </si>
  <si>
    <t>800</t>
  </si>
  <si>
    <t>Обеспечение функционирования муниципальных учреждений</t>
  </si>
  <si>
    <t>6120226290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</si>
  <si>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</si>
  <si>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6120273010</t>
  </si>
  <si>
    <t>Профессиональная подготовка, переподготовка и повышение квалификации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</si>
  <si>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</si>
  <si>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6120273020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</si>
  <si>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</si>
  <si>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6120273050</t>
  </si>
  <si>
    <t>Охрана семьи и детства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</si>
  <si>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</si>
  <si>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61202L3041</t>
  </si>
  <si>
    <t>Организация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</si>
  <si>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61202S2080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</si>
  <si>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области, в том числе обучение которых организовано на дому</t>
  </si>
  <si>
    <t>61202S2976</t>
  </si>
  <si>
    <t>Комплекс процессных мероприятий "Развитие системы профессионального роста специалистов, работающих в Черемховском районе, в том числе в целях закрепления на территории района, обеспечение социальных гарантий и выплат работникам образования"</t>
  </si>
  <si>
    <t>6120300000</t>
  </si>
  <si>
    <t>Выплата ежемесячных стипендий гражданам, заключившим договор о целевом обучении по образовательной программе среднего профессионального и высшего образования</t>
  </si>
  <si>
    <t>6120326012</t>
  </si>
  <si>
    <t>Профессиональная подготовка и повышение квалификации кадров</t>
  </si>
  <si>
    <t>6120326100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</si>
  <si>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</si>
  <si>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612Ю600000</t>
  </si>
  <si>
    <t>612Ю650501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</si>
  <si>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</si>
  <si>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612Ю651791</t>
  </si>
  <si>
    <t>Ежемесячное денежное вознаграждение за классное руководство педагогическим работникам муниципальных образовательных организаций в Иркутской области,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</si>
  <si>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612Ю653031</t>
  </si>
  <si>
    <t>Муниципальная программа "Развитие культуры в Черемховском районном муниципальном образовании"</t>
  </si>
  <si>
    <t>6200000000</t>
  </si>
  <si>
    <t>Муниципальный проект "Развитие инфраструктуры, модернизация учреждений культуры, сохранение и восстановление памятных объектов"</t>
  </si>
  <si>
    <t>6210100000</t>
  </si>
  <si>
    <t>Мероприятия по капитальному ремонту объектов муниципальной собственности в сфере культуры</t>
  </si>
  <si>
    <t>62101S2120</t>
  </si>
  <si>
    <t>Другие общегосударственные вопросы</t>
  </si>
  <si>
    <t>Создание и (или) модернизация инфраструктуры в сфере культуры муниципальной собственности (дополнительные расходы в целях достижения значения базового результата, установленного соглашением о предоставлении межбюджетных трансфертов из федерального бюджета)</t>
  </si>
  <si>
    <t>62101А1101</t>
  </si>
  <si>
    <t>Капитальные вложения в объекты государственной (муниципальной) собственности</t>
  </si>
  <si>
    <t>400</t>
  </si>
  <si>
    <t>Культура</t>
  </si>
  <si>
    <t>Региональный проект «Семейные ценности и инфраструктура культуры»</t>
  </si>
  <si>
    <t>621Я500000</t>
  </si>
  <si>
    <t>Государственная поддержка отрасли культуры (Приобретение музыкальных инструментов, оборудования и материалов для детских школ искусств и училищ образовательных организаций в сфере культуры)</t>
  </si>
  <si>
    <t>621Я555193</t>
  </si>
  <si>
    <t>Комплекс процессных мероприятий "Обеспечение деятельности учреждений культуры"</t>
  </si>
  <si>
    <t>6220200000</t>
  </si>
  <si>
    <t xml:space="preserve">Комплектование библиотечного фонда, в том числе модельных библиотек (книжная продукция, периодические издания, нетрадиционные носители информации) </t>
  </si>
  <si>
    <t>6220226016</t>
  </si>
  <si>
    <t>Повышение объема, качества и доступности культурно-досуговых мероприятий, сохранение традиций и развитие культурного туризма</t>
  </si>
  <si>
    <t>6220226017</t>
  </si>
  <si>
    <t>Поддержка и сопровождение талантливых и одаренных детей</t>
  </si>
  <si>
    <t>6220226018</t>
  </si>
  <si>
    <t>6220226290</t>
  </si>
  <si>
    <t>Обеспечение функционирования муниципальных учреждений (библиотечное обслуживание)</t>
  </si>
  <si>
    <t>6220226291</t>
  </si>
  <si>
    <t>Обеспечение функционирования муниципальных учреждений (музейное дело)</t>
  </si>
  <si>
    <t>6220226292</t>
  </si>
  <si>
    <t>Обеспечение функционирования муниципальных учреждений (культурно-досуговая деятельность)</t>
  </si>
  <si>
    <t>6220226293</t>
  </si>
  <si>
    <t>Государственная поддержка отрасли культуры для реализации мероприятий по модернизации библиотек в части комплектования книжных фондов библиотек муниципальных образований</t>
  </si>
  <si>
    <t>62202L519A</t>
  </si>
  <si>
    <t>Государственная поддержка лучших сельских учреждений культуры</t>
  </si>
  <si>
    <t>62202L519Б</t>
  </si>
  <si>
    <t>Государственная поддержка лучших работников сельских учреждений культуры</t>
  </si>
  <si>
    <t>62202L519В</t>
  </si>
  <si>
    <t>Комплекс процессных мероприятий "Реализация муниципальной политики в сфере культуры"</t>
  </si>
  <si>
    <t>6220300000</t>
  </si>
  <si>
    <t>6220326190</t>
  </si>
  <si>
    <t>Другие вопросы в области культуры, кинематографии</t>
  </si>
  <si>
    <t>Муниципальная программа "Развитие жилищно-коммунального хозяйства и повышение энергоэффективности Черемховского районного муниципального образования"</t>
  </si>
  <si>
    <t>6300000000</t>
  </si>
  <si>
    <t>Муниципальный проект "Модернизация коммунальной инфраструктуры Черемховского районного муниципального образования"</t>
  </si>
  <si>
    <t>6310100000</t>
  </si>
  <si>
    <t>Разработка (актуализация) схем теплоснабжения, водоснабжения и водоотведения</t>
  </si>
  <si>
    <t>6310126051</t>
  </si>
  <si>
    <t>Коммунальное хозяйство</t>
  </si>
  <si>
    <t>Замена инженерных сетей теплоснабжения, водоснабжения и водоотведения</t>
  </si>
  <si>
    <t>6310126052</t>
  </si>
  <si>
    <t>Обеспечение готовности к отопительному периоду</t>
  </si>
  <si>
    <t>6310126053</t>
  </si>
  <si>
    <t>Приобретение, замена, установка оборудования на объектах коммунальной инфраструктуры (кроме котельной)</t>
  </si>
  <si>
    <t>6310126055</t>
  </si>
  <si>
    <t>Выполнение работ по ремонту сетей водоснабжения</t>
  </si>
  <si>
    <t>6310126151</t>
  </si>
  <si>
    <t>Комплекс процессных мероприятий "Энергосбережение и повышение энергетической эффективности на территории Черемховского районного муниципального образования"</t>
  </si>
  <si>
    <t>6320200000</t>
  </si>
  <si>
    <t>Создание условий для обеспечения энергосбережения и повышения энергетической эффективности в бюджетной сфере</t>
  </si>
  <si>
    <t>6320226056</t>
  </si>
  <si>
    <t>Комплекс процессных мероприятий "Обеспечение реализации полномочий в сфере жилищно-коммунального хозяйства"</t>
  </si>
  <si>
    <t>6320300000</t>
  </si>
  <si>
    <t>Предоставление иных межбюджетных трансфертов, передаваемых на исполнение части полномочий по организации в границах поселения электро-, тепло-, газо- и водоснабжения населения, водоотведения, снабжения населения топливом</t>
  </si>
  <si>
    <t>6320326057</t>
  </si>
  <si>
    <t>Межбюджетные трансферты</t>
  </si>
  <si>
    <t>500</t>
  </si>
  <si>
    <t>Содержание имущества, находящегося в муниципальной собственности</t>
  </si>
  <si>
    <t>6320326155</t>
  </si>
  <si>
    <t>6320326190</t>
  </si>
  <si>
    <t>Другие вопросы в области жилищно-коммунального хозяйства</t>
  </si>
  <si>
    <t>6320326290</t>
  </si>
  <si>
    <t>Предоставление субсидий бюджетным, автономным учреждениям и иным некоммерческим организациям</t>
  </si>
  <si>
    <t>600</t>
  </si>
  <si>
    <t>Муниципальная программа "Управление муниципальными финансами Черемховского районного муниципального образования"</t>
  </si>
  <si>
    <t>6400000000</t>
  </si>
  <si>
    <t>Комплекс процессных мероприятий "Организация и управление бюджетным процессом Черемховского района"</t>
  </si>
  <si>
    <t>6420100000</t>
  </si>
  <si>
    <t>Обслуживание муниципального долга Черемховского районного муниципального образования</t>
  </si>
  <si>
    <t>6420126019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</si>
  <si>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</si>
  <si>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</si>
  <si>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</si>
  <si>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>6420126190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</si>
  <si>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</si>
  <si>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6420126290</t>
  </si>
  <si>
    <t>Комплекс процессных мероприятий "Поддержка и организация направления муниципальным образованиям Черемховского района межбюджетных трансфертов с целью выравнивания их бюджетной обеспеченности, обеспечения сбалансированности местных бюджетов и исполнения переданных государственных полномочий"</t>
  </si>
  <si>
    <t>6420200000</t>
  </si>
  <si>
    <t>Выравнивание бюджетной обеспеченности поселений</t>
  </si>
  <si>
    <t>6420226020</t>
  </si>
  <si>
    <t>Дотации на выравнивание бюджетной обеспеченности субъектов Российской Федерации и муниципальных образований</t>
  </si>
  <si>
    <t>Финансовая поддержка поселений в целях обеспечения сбалансированности местных бюджетов</t>
  </si>
  <si>
    <t>6420226021</t>
  </si>
  <si>
    <t>Прочие межбюджетные трансферты общего характера</t>
  </si>
  <si>
    <t>Осуществление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 за счет средств областного бюджета</t>
  </si>
  <si>
    <t>6420273200</t>
  </si>
  <si>
    <t>Муниципальная программа "Управление муниципальным имуществом Черемховского районного муниципального образования"</t>
  </si>
  <si>
    <t>6500000000</t>
  </si>
  <si>
    <t>Комплекс процессных мероприятий "Совершенствование качества управления муниципальным имуществом и земельными ресурсами в Черемховском районном муниципальном образовании"</t>
  </si>
  <si>
    <t>6520100000</t>
  </si>
  <si>
    <t>Инвентаризация объектов недвижимости и земельных участков</t>
  </si>
  <si>
    <t>6520126022</t>
  </si>
  <si>
    <t>Определение рыночной стоимости муниципального имущества</t>
  </si>
  <si>
    <t>6520126023</t>
  </si>
  <si>
    <t>Формирование земельных участков, государственная собственность на которые не разграничена (межевание, установление границ на местности)</t>
  </si>
  <si>
    <t>6520126024</t>
  </si>
  <si>
    <t>Другие вопросы в области национальной экономики</t>
  </si>
  <si>
    <t>Содержание муниципального имущества</t>
  </si>
  <si>
    <t>6520126025</t>
  </si>
  <si>
    <t>Жилищное хозяйство</t>
  </si>
  <si>
    <t>Проведение картографических работ</t>
  </si>
  <si>
    <t>6520126125</t>
  </si>
  <si>
    <t>Комплекс процессных мероприятий "Комплексное обеспечение деятельности подведомственных муниципальных учреждений"</t>
  </si>
  <si>
    <t>6520200000</t>
  </si>
  <si>
    <t>Финансовое обеспечение муниципального задания МБУ "Автоцентр"</t>
  </si>
  <si>
    <t>6520226026</t>
  </si>
  <si>
    <t>Обеспечение функционирования муниципальных учреждений (МКУ ЧРМО "Газета "Мое село, край Черемховский"")</t>
  </si>
  <si>
    <t>6520226294</t>
  </si>
  <si>
    <t>Периодическая печать и издательства</t>
  </si>
  <si>
    <t>Комплекс процессных мероприятий "Осуществление полномочий Комитета по управлению муниципальным имуществом Черемховского районного муниципального образования"</t>
  </si>
  <si>
    <t>6520300000</t>
  </si>
  <si>
    <t>6520326190</t>
  </si>
  <si>
    <t>Муниципальная программа "Экономическое развитие в Черемховском районном муниципальном образовании"</t>
  </si>
  <si>
    <t>6600000000</t>
  </si>
  <si>
    <t>Муниципальный проект "Социально-экономическое развитие Черемховского районного муниципального образования"</t>
  </si>
  <si>
    <t>6610100000</t>
  </si>
  <si>
    <t>Финансовая поддержка реализации инициативных проектов (Реализация инициативного проекта "Большая перемена")</t>
  </si>
  <si>
    <t>66101S2381</t>
  </si>
  <si>
    <t>Финансовая поддержка реализации инициативных проектов (Реализация инициативного проекта "Территория традиций")</t>
  </si>
  <si>
    <t>66101S2382</t>
  </si>
  <si>
    <t>Финансовая поддержка реализации инициативных проектов (Реализация инициативного проекта "Оснащение МКУК Межпоселенческая библиотека Черемховского района")</t>
  </si>
  <si>
    <t>66101S2383</t>
  </si>
  <si>
    <t>Финансовая поддержка реализации инициативных проектов (Реализация инициативного проекта "Поколение  Z")</t>
  </si>
  <si>
    <t>66101S2384</t>
  </si>
  <si>
    <t>Финансовая поддержка реализации инициативных проектов (Реализация инициативного проекта "Интеллект центр Первых")</t>
  </si>
  <si>
    <t>66101S2385</t>
  </si>
  <si>
    <t>Финансовая поддержка реализации инициативных проектов (Реализация инициативного проекта "Голос первых")</t>
  </si>
  <si>
    <t>66101S2386</t>
  </si>
  <si>
    <t>Финансовая поддержка реализации инициативных проектов (Реализация инициативного проекта "САМБО Первых")</t>
  </si>
  <si>
    <t>66101S2387</t>
  </si>
  <si>
    <t>Финансовая поддержка реализации инициативных проектов (Реализация инициативного проекта "Школьный спортивный клуб Гром")</t>
  </si>
  <si>
    <t>66101S2388</t>
  </si>
  <si>
    <t>Финансовая поддержка реализации инициативных проектов (Реализация инициативного проекта "Семья на спорте")</t>
  </si>
  <si>
    <t>66101S2389</t>
  </si>
  <si>
    <t>Финансовая поддержка реализации инициативных проектов (Реализация инициативного проекта "Мхатик-дошколенок")</t>
  </si>
  <si>
    <t>66101S238Е</t>
  </si>
  <si>
    <t>Финансовая поддержка реализации инициативных проектов (Реализация инициативного проекта "Центр детских инициатив")</t>
  </si>
  <si>
    <t>66101S238Ж</t>
  </si>
  <si>
    <t>Комплекс процессных мероприятий "Обеспечение деятельности администрации ЧРМО"</t>
  </si>
  <si>
    <t>6620200000</t>
  </si>
  <si>
    <t>Ежегодные членские взносы в некоммерческую организацию "Ассоциация муниципальных образований Иркутской области"</t>
  </si>
  <si>
    <t>6620226028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</si>
  <si>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</si>
  <si>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6620226029</t>
  </si>
  <si>
    <t>Пенсионное обеспечение</t>
  </si>
  <si>
    <t>6620226190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</si>
  <si>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</si>
  <si>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</si>
  <si>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</si>
  <si>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6620251200</t>
  </si>
  <si>
    <t>Судебная система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</si>
  <si>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</si>
  <si>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6620273150</t>
  </si>
  <si>
    <t>Осуществление отдельных областных государственных полномочий в сфере труда</t>
  </si>
  <si>
    <t>6620273310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</si>
  <si>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</si>
  <si>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6620273320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</si>
  <si>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</si>
  <si>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6620273330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</si>
  <si>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</si>
  <si>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6620273340</t>
  </si>
  <si>
    <t>Комплекс процессных мероприятий "Поддержка предпринимательской деятельности"</t>
  </si>
  <si>
    <t>6620300000</t>
  </si>
  <si>
    <t>Проведение тематических конкурсных мероприятий</t>
  </si>
  <si>
    <t>6620326094</t>
  </si>
  <si>
    <t>Муниципальная программа "Безопасность жизнедеятельности в Черемховском районном муниципальном образовании"</t>
  </si>
  <si>
    <t>6700000000</t>
  </si>
  <si>
    <t>Муниципальный проект "Безопасность дорожного движения в Черемховском районном муниципальном образовании"</t>
  </si>
  <si>
    <t>6710100000</t>
  </si>
  <si>
    <t>Капитальный ремонт автомобильных дорог общего пользования</t>
  </si>
  <si>
    <t>671019Д001</t>
  </si>
  <si>
    <t>Дорожное хозяйство (дорожные фонды)</t>
  </si>
  <si>
    <t>Государственная экспертиза проектной документации по капитальному ремонту автомобильных дорог общего пользования местного значения</t>
  </si>
  <si>
    <t>671019Д002</t>
  </si>
  <si>
    <t>Проведение категорирования и оценки уязвимости автомобильных мостов для соблюдения стандартов безопасного использования</t>
  </si>
  <si>
    <t>671019Д003</t>
  </si>
  <si>
    <t>Осуществление дорожной деятельности в отношении автомобильных дорог общего пользования местного значения, включенных в программы дорожной деятельности муниципальных образований Иркутской области</t>
  </si>
  <si>
    <t>67101SД010</t>
  </si>
  <si>
    <t>Комплекс процессных мероприятий "Обеспечение безопасности дорожного движения в Черемховском районном муниципальном образовании"</t>
  </si>
  <si>
    <t>6720200000</t>
  </si>
  <si>
    <t>Содержание дорог, оборудование пешеходных переходов, ограждений на местах потенциально опасных для пешеходов</t>
  </si>
  <si>
    <t>672029Д004</t>
  </si>
  <si>
    <t>Комплекс процессных мероприятий "Обеспечение деятельности Единой диспетчерской службы МКУ "ЕДДС ЧР""</t>
  </si>
  <si>
    <t>6720300000</t>
  </si>
  <si>
    <t>Приобретение и установка систем оповещения населения о чрезвычайных ситуациях (оконечных устройств)</t>
  </si>
  <si>
    <t>6720326027</t>
  </si>
  <si>
    <t>Другие вопросы в области национальной безопасности и правоохранительной деятельности</t>
  </si>
  <si>
    <t>6720326290</t>
  </si>
  <si>
    <t>Комплекс процессных мероприятий "Улучшение условий и охраны труда в Черемховском районном муниципальном образовании"</t>
  </si>
  <si>
    <t>6720400000</t>
  </si>
  <si>
    <t>Проведение конкурсных мероприятий в области охраны труда</t>
  </si>
  <si>
    <t>6720426067</t>
  </si>
  <si>
    <t>Комплекс процессных мероприятий "Обеспечение общественной безопасности в Черемховском районном муниципальном образовании"</t>
  </si>
  <si>
    <t>6720500000</t>
  </si>
  <si>
    <t>Разработка и распространение среди населения агитационных материалов, посвященных профилактике правонарушений</t>
  </si>
  <si>
    <t>6720526069</t>
  </si>
  <si>
    <t>Стимулирование работы участковых уполномоченных полиции по профилактике и предупреждению правонарушений в рамках проводимого МО МВД России «Черемховский» конкурса «Лучший участковый уполномоченный полиции»</t>
  </si>
  <si>
    <t>6720526071</t>
  </si>
  <si>
    <t>Комплекс процессных мероприятий "Реализация государственной национальной политики в Черемховском районном муниципальном образовании"</t>
  </si>
  <si>
    <t>6720600000</t>
  </si>
  <si>
    <t>Проведение мероприятий, посвященных государственным праздникам Российской Федерации</t>
  </si>
  <si>
    <t>6720626075</t>
  </si>
  <si>
    <t>Проведение мероприятий, направленных на сохранение традиций и этнокультурной самобытности народов Сибири</t>
  </si>
  <si>
    <t>6720626077</t>
  </si>
  <si>
    <t>Проведение мероприятий, направленных на изучение и сохранение самобытной казачьей культуры, развитие казачьего движения, традиционных семейных и культурных ценностей</t>
  </si>
  <si>
    <t>6720626079</t>
  </si>
  <si>
    <t>Муниципальная программа "Развитие молодежной политики, физической культуры, спорта и туризма в Черемховском районном муниципальном образовании"</t>
  </si>
  <si>
    <t>6800000000</t>
  </si>
  <si>
    <t>Муниципальный проект "Развитие физической культуры и спорта"</t>
  </si>
  <si>
    <t>6810100000</t>
  </si>
  <si>
    <t>Проведение районных спортивных соревнований и физкультурно-массовых мероприятий</t>
  </si>
  <si>
    <t>6810126033</t>
  </si>
  <si>
    <t>Физическая культура</t>
  </si>
  <si>
    <t>Организация и проведение испытаний Всероссийского физкультурно-спортивного комплекса "Готов к труду и обороне" (ГТО) среди населения</t>
  </si>
  <si>
    <t>6810126034</t>
  </si>
  <si>
    <t>Денежное поощрение спортсменов и тренеров Черемховского районного муниципального образования, достигших высоких результатов в сфере физической культуры и спорта</t>
  </si>
  <si>
    <t>6810126037</t>
  </si>
  <si>
    <t>Государственная поддержка органов местного самоуправления муниципальных образований на реализацию проектов по благоустройству общественных пространств на сельских территориях в рамках обеспечения комплексного развития сельских территорий (дополнительные расходы в целях достижения значения базового результата, превышающего значение, установленное соглашением о предоставлении межбюджетных трансфертов из федерального бюджета)</t>
  </si>
  <si>
    <t>68101Д5762</t>
  </si>
  <si>
    <t>Муниципальный проект "Молодым семьям-доступное жилье"</t>
  </si>
  <si>
    <t>6810200000</t>
  </si>
  <si>
    <t>Реализация мероприятий по обеспечению жильем молодых семей</t>
  </si>
  <si>
    <t>68102L4970</t>
  </si>
  <si>
    <t>Социальное обеспечение населения</t>
  </si>
  <si>
    <t>Комплекс процессных мероприятий "Молодежная политика"</t>
  </si>
  <si>
    <t>6820300000</t>
  </si>
  <si>
    <t>Организация районных мероприятий, направленных на гражданско-патриотическое воспитание и реализацию экономического, интеллектуального, профессионального и творческого потенциала молодежи</t>
  </si>
  <si>
    <t>6820326038</t>
  </si>
  <si>
    <t>Молодежная политика</t>
  </si>
  <si>
    <t>Организационное, техническое, методическое, информационное обеспечение мероприятий в сфере молодежной политики</t>
  </si>
  <si>
    <t>6820326039</t>
  </si>
  <si>
    <t>Комплекс процессных мероприятий "Комплексные меры профилактики злоупотребления наркотическими средствами и психотропными веществами"</t>
  </si>
  <si>
    <t>6820400000</t>
  </si>
  <si>
    <t>Выявление и уничтожение площадей произрастания наркосодержащих растений</t>
  </si>
  <si>
    <t>6820426041</t>
  </si>
  <si>
    <t>Комплекс процессных мероприятий "Развитие туризма"</t>
  </si>
  <si>
    <t>6820500000</t>
  </si>
  <si>
    <t>Вовлечение широких слоев населения в мероприятия туристской направленности</t>
  </si>
  <si>
    <t>6820526043</t>
  </si>
  <si>
    <t>Муниципальная программа "Здоровье населения в Черемховском районном муниципальном образовании"</t>
  </si>
  <si>
    <t>6900000000</t>
  </si>
  <si>
    <t>Комплекс процессных мероприятий "Здоровье для каждого"</t>
  </si>
  <si>
    <t>6920100000</t>
  </si>
  <si>
    <t>Организация обследования граждан на передвижном флюорографе в поселениях Черемховского района за счет обеспечения ГСМ ОГБУЗ ИОКТБ Черемховский филиал для ежеквартальных выездов медицинских работников</t>
  </si>
  <si>
    <t>6920126045</t>
  </si>
  <si>
    <t>Другие вопросы в области здравоохранения</t>
  </si>
  <si>
    <t>Заключение договоров на обучение со студентами на обучение в средне-специальных учебных заведениях</t>
  </si>
  <si>
    <t>6920126046</t>
  </si>
  <si>
    <t>Единовременная выплата молодым специалистам, вновь принятым в медицинские учреждения Черемховского района</t>
  </si>
  <si>
    <t>6920126047</t>
  </si>
  <si>
    <t>Муниципальная программа "Социальная поддержка населения Черемховского районного муниципального образования"</t>
  </si>
  <si>
    <t>7000000000</t>
  </si>
  <si>
    <t>Комплекс процессных мероприятий "Реализация социально-значимых мероприятий"</t>
  </si>
  <si>
    <t>7020000000</t>
  </si>
  <si>
    <t>7020100000</t>
  </si>
  <si>
    <t>Проведение мероприятий, посвященных празднованию Дня Победы</t>
  </si>
  <si>
    <t>7020126060</t>
  </si>
  <si>
    <t>Другие вопросы в области социальной политики</t>
  </si>
  <si>
    <t>Проведение мероприятий, посвященных Международному дню пожилых людей</t>
  </si>
  <si>
    <t>7020126061</t>
  </si>
  <si>
    <t>Проведение мероприятий, приуроченных к Декаде инвалидов</t>
  </si>
  <si>
    <t>7020126062</t>
  </si>
  <si>
    <t>Чествование тружеников тыла, вдов участников ВОВ, детей войны, ветеранов труда, Почетных граждан Черемховского районного муниципального образования в юбилейные даты с 80 лет, а также лиц старше 90 лет ежегодно в дни рождения</t>
  </si>
  <si>
    <t>7020126063</t>
  </si>
  <si>
    <t>Ежемесячная денежная выплата почетным гражданам Черемховского районного муниципального образования</t>
  </si>
  <si>
    <t>7020126064</t>
  </si>
  <si>
    <t>Муниципальная программа "Экологическое благополучие в Черемховском районном муниципальном образовании"</t>
  </si>
  <si>
    <t>7200000000</t>
  </si>
  <si>
    <t>Муниципальный проект "Улучшение экологических условий для проживания населения на территории Черемховского района"</t>
  </si>
  <si>
    <t>7210000000</t>
  </si>
  <si>
    <t>7210100000</t>
  </si>
  <si>
    <t>Создание мест (площадок) накопления ТКО, приобретение стандартных металлических контейнеров, бункеров для сбора ТКО КГО</t>
  </si>
  <si>
    <t>7210126086</t>
  </si>
  <si>
    <t>Другие вопросы в области охраны окружающей среды</t>
  </si>
  <si>
    <t>Разработка проектно-сметной документации по ликвидации объекта накопленного вреда окружающей среде "Несанкционированное место размещения отходов на территории Лоховского МО "Падь Подувало""</t>
  </si>
  <si>
    <t>7210126087</t>
  </si>
  <si>
    <t>Ликвидация мест несанкционированного размещения отходов производства и потребления</t>
  </si>
  <si>
    <t>7210126088</t>
  </si>
  <si>
    <t>Очистка дымовых газов от загрязняющих веществ</t>
  </si>
  <si>
    <t>7210126090</t>
  </si>
  <si>
    <t>Повышение эксплуатационной надежности гидротехнического сооружения путем приведения к безопасному техническому состоянию</t>
  </si>
  <si>
    <t>7210126091</t>
  </si>
  <si>
    <t>Водное хозяйство</t>
  </si>
  <si>
    <t>Комплекс процессных мероприятий "Реализация иных мероприятий, направленных на исполнение экологического законодательства и осуществление отдельных областных полномочий по организации мероприятий при осуществлении деятельности по обращению с собаками и кошками без владельцев"</t>
  </si>
  <si>
    <t>7220000000</t>
  </si>
  <si>
    <t>7220200000</t>
  </si>
  <si>
    <t>Предоставление иных межбюджетных трансфертов, передаваемых для осуществления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</si>
  <si>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7220225001</t>
  </si>
  <si>
    <t>Разработка проекта "Установление зон охраны источника водоснабжения"</t>
  </si>
  <si>
    <t>7220226084</t>
  </si>
  <si>
    <t>Компенсационное восстановление зеленых насаждений на территории Черемховского района</t>
  </si>
  <si>
    <t>7220226095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</si>
  <si>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</si>
  <si>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7220273120</t>
  </si>
  <si>
    <t>Сельское хозяйство и рыболовство</t>
  </si>
  <si>
    <t>Непрограммные расходы</t>
  </si>
  <si>
    <t>8000000000</t>
  </si>
  <si>
    <t>Выполнение функций Думы Черемховского районного муниципального образования</t>
  </si>
  <si>
    <t>8010000000</t>
  </si>
  <si>
    <t>Обеспечение деятельности председателя Думы Черемховского районного муниципального образования</t>
  </si>
  <si>
    <t>8010100000</t>
  </si>
  <si>
    <t>8010126190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</si>
  <si>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</si>
  <si>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деятельности Думы Черемховского районного муниципального образования</t>
  </si>
  <si>
    <t>8010200000</t>
  </si>
  <si>
    <t>8010226190</t>
  </si>
  <si>
    <t>Выполнение функций Контрольно-счетной палаты Черемховского районного муниципального образования</t>
  </si>
  <si>
    <t>8020000000</t>
  </si>
  <si>
    <t>Обеспечение деятельности председателя Контрольно-счетной палаты Черемховского районного муниципального образования</t>
  </si>
  <si>
    <t>8020100000</t>
  </si>
  <si>
    <t>8020126190</t>
  </si>
  <si>
    <t>Обеспечение деятельности Контрольно-счетной палаты Черемховского районного муниципального образования</t>
  </si>
  <si>
    <t>8020200000</t>
  </si>
  <si>
    <t>8020226190</t>
  </si>
  <si>
    <t>Осуществление полномочий поселений по внешнему муниципальному финансовому контролю</t>
  </si>
  <si>
    <t>8020226195</t>
  </si>
  <si>
    <t>Непрограммные расходы органов местного самоуправления Черемховского районного муниципального образования</t>
  </si>
  <si>
    <t>8030000000</t>
  </si>
  <si>
    <t>Резервный фонд местных администраций</t>
  </si>
  <si>
    <t>8030100000</t>
  </si>
  <si>
    <t>Резервный фонд Администрации Черемховского районного муниципального образования</t>
  </si>
  <si>
    <t>8030126000</t>
  </si>
  <si>
    <t>Резервные фонды</t>
  </si>
  <si>
    <t>Мобилизационная подготовка в Черемховском районном муниципальном образовании</t>
  </si>
  <si>
    <t>8030200000</t>
  </si>
  <si>
    <t>Реализация мероприятий, направленных на обеспечение режима секретности и защиты государственной тайны в администрации Черемховского районного муниципального образования</t>
  </si>
  <si>
    <t>8030227000</t>
  </si>
  <si>
    <t>Мобилизационная подготовка экономики</t>
  </si>
  <si>
    <t xml:space="preserve">Представительские и иные расходы, связанные с представительской деятельностью </t>
  </si>
  <si>
    <t>8030300000</t>
  </si>
  <si>
    <t>Представительские и иные расходы, связанные с представительской деятельностью органов местного самоуправления Черемховского районного муниципального образования</t>
  </si>
  <si>
    <t>8030328000</t>
  </si>
  <si>
    <t>Резерв средств на финансовое обеспечение расходных обязательств Черемховского районного муниципального образования</t>
  </si>
  <si>
    <t>8030500000</t>
  </si>
  <si>
    <t>Резерв средств на финансовое обеспечение расходных обязательств Черемховского районного муниципального образования, софинансируемых за счет целевых межбюджетных трансфертов из областного бюджета</t>
  </si>
  <si>
    <t>8030525000</t>
  </si>
  <si>
    <t>ИТОГО</t>
  </si>
  <si>
    <t>раздела</t>
  </si>
  <si>
    <t>подраздела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</si>
  <si>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</si>
  <si>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</si>
  <si>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</si>
  <si>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</si>
  <si>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</si>
  <si>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</si>
  <si>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</si>
  <si>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</si>
  <si>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</si>
  <si>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</si>
  <si>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</si>
  <si>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</si>
  <si>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</si>
  <si>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</si>
  <si>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ГРБС</t>
  </si>
  <si>
    <t>Отдел по культуре и библиотечному обслуживанию АЧРМО</t>
  </si>
  <si>
    <t>Отдел образования АЧРМО</t>
  </si>
  <si>
    <t>Финансовое управление администрации ЧРМО</t>
  </si>
  <si>
    <t>Комитет по управлению муниципальным имуществом ЧРМО</t>
  </si>
  <si>
    <t>Дума ЧРМО</t>
  </si>
  <si>
    <t>Администрация ЧРМО</t>
  </si>
  <si>
    <t>Управление жилищно-коммунального хозяйства, строительства, транспорта, связи и экологии АЧРМО</t>
  </si>
  <si>
    <t>Контрольно-счетная палата ЧРМО</t>
  </si>
  <si>
    <t>№п/п</t>
  </si>
  <si>
    <t>Наименование городских и сельских поселений</t>
  </si>
  <si>
    <t>План на год, тыс. руб.</t>
  </si>
  <si>
    <t xml:space="preserve">Алехинское </t>
  </si>
  <si>
    <t>Бельское</t>
  </si>
  <si>
    <t xml:space="preserve">Булайское </t>
  </si>
  <si>
    <t xml:space="preserve">Голуметское </t>
  </si>
  <si>
    <t xml:space="preserve">Зерновское </t>
  </si>
  <si>
    <t xml:space="preserve">Каменно-Ангарское </t>
  </si>
  <si>
    <t xml:space="preserve">Лоховское </t>
  </si>
  <si>
    <t>Михайловское</t>
  </si>
  <si>
    <t xml:space="preserve">Нижнеиретское </t>
  </si>
  <si>
    <t>Новогромовское</t>
  </si>
  <si>
    <t xml:space="preserve">Новостроевское </t>
  </si>
  <si>
    <t xml:space="preserve">Онотское </t>
  </si>
  <si>
    <t xml:space="preserve">Парфеновское </t>
  </si>
  <si>
    <t xml:space="preserve">Саянское </t>
  </si>
  <si>
    <t>Тальниковское</t>
  </si>
  <si>
    <t xml:space="preserve">Тунгусское </t>
  </si>
  <si>
    <t>Узколугское</t>
  </si>
  <si>
    <t xml:space="preserve">Черемховское </t>
  </si>
  <si>
    <t xml:space="preserve">Начальник финансового управления </t>
  </si>
  <si>
    <t>(тыс. рублей)</t>
  </si>
  <si>
    <t>Поддержка мер по обеспечению сбалансированности местных бюджетов</t>
  </si>
  <si>
    <t>План на год</t>
  </si>
  <si>
    <t>Исполнено</t>
  </si>
  <si>
    <t>Наименование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</si>
  <si>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</si>
  <si>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</si>
  <si>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</si>
  <si>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</si>
  <si>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Привлечение кредитов от кредитных организаций в валюте Российской Федерации</t>
  </si>
  <si>
    <t>910 01 02 00 00 00 0000 700</t>
  </si>
  <si>
    <t>Привлечение  муниципальными районами кредитов   от кредитных организаций в в валюте Российской Федерации</t>
  </si>
  <si>
    <t>910 01 02 00 00 05 0000 710</t>
  </si>
  <si>
    <t>Погашение кредитов от кредитных организаций в валюте Российской Федерации</t>
  </si>
  <si>
    <t>910 01 02 00 00 00 0000 800</t>
  </si>
  <si>
    <t>Погашение муниципальными районами  кредитов от кредитных организаций в валюте Российской Федерации</t>
  </si>
  <si>
    <t>910 01 02 00 00 05 0000 810</t>
  </si>
  <si>
    <t>Бюджетные кредиты от других бюджетов бюджетной системы Российской Федерации</t>
  </si>
  <si>
    <t>910 01 03 00 00 00 0000 000</t>
  </si>
  <si>
    <t>Привлечение  кредитов из других бюджетов бюджетной системы Российской Федерации в валюте Российской Федерации</t>
  </si>
  <si>
    <t>910 01 03 00 00 00 0000 700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</si>
  <si>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</si>
  <si>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910 01 03 00 00 05 0000 710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</si>
  <si>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</si>
  <si>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910 01 03 00 00 00 0000 800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</si>
  <si>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</si>
  <si>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910 01 03 00 00 05 0000 810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</si>
  <si>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</si>
  <si>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</si>
  <si>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</si>
  <si>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</si>
  <si>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</si>
  <si>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</si>
  <si>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</si>
  <si>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</si>
  <si>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</si>
  <si>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</si>
  <si>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Сумма, тыс. руб.</t>
  </si>
  <si>
    <t>1. Размер бюджетных ассигнований резервного фонда</t>
  </si>
  <si>
    <t>2. Распределение бюджетных ассигнований резервного фонда на 01.07.2026 г.</t>
  </si>
  <si>
    <t>3. Фактическое использование средств резервного фонда на 01.07.2026 г.</t>
  </si>
  <si>
    <t>4. Нераспределенный остаток бюджетных ассигнований резервного фонда на 01.07.2026 г.</t>
  </si>
  <si>
    <t xml:space="preserve">Отчет  об  исполнении  доходов  бюджета  Черемховского  районного муниципального образования   </t>
  </si>
  <si>
    <t>Отчет об исполнении бюджета Черемховского районного муниципального образования  
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</t>
  </si>
  <si>
    <t>Отчет об исполнении бюджетных ассигнований  по разделам и подразделам классификации расходов бюджетов</t>
  </si>
  <si>
    <t>Отчет об исполнении бюджета по ведомственной структуре расходов бюджета Черемховского районного муниципального образования</t>
  </si>
  <si>
    <t xml:space="preserve">Отчет об исполнении дотации на выравнивание бюджетной обеспеченности поселений Черемховского районного муниципального образования </t>
  </si>
  <si>
    <t xml:space="preserve">Отчет о предоставлении иных межбюджетных трансфертов бюджетам поселений, входящих в состав Черемховского районного муниципального образования, на поддержку мер по обеспечению сбалансированности местных бюджетов 
</t>
  </si>
  <si>
    <t xml:space="preserve">Отчет об исполнении бюджета Черемховского районного муниципального образования по источникам внутреннего финансирования дефицита бюджета   </t>
  </si>
  <si>
    <t xml:space="preserve">Отчет об использовании бюджетных ассигнований резервного фонда администрации Черемховского районного муниципального образования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</si>
</sst>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.0"/>
    <numFmt numFmtId="166" formatCode="#,##0.0"/>
    <numFmt numFmtId="167" formatCode="0.0%"/>
    <numFmt numFmtId="168" formatCode="000"/>
    <numFmt numFmtId="169" formatCode="00;[Red]\-00;&quot;&quot;"/>
    <numFmt numFmtId="170" formatCode="0000000000;[Red]\-0000000000;&quot;&quot;"/>
    <numFmt numFmtId="171" formatCode="000;[Red]\-000;&quot;&quot;"/>
    <numFmt numFmtId="172" formatCode="#,##0.0;[Red]\-#,##0.0;0.0"/>
    <numFmt numFmtId="173" formatCode="000\.00\.000\.0"/>
    <numFmt numFmtId="174" formatCode="0000;[Red]\-0000;&quot;&quot;"/>
  </numFmts>
  <fonts count="37" x14ac:knownFonts="1"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indexed="8"/>
      <name val="Times New Roman"/>
      <charset val="204"/>
    </font>
    <font>
      <sz val="10"/>
      <name val="Times New Roman"/>
      <charset val="204"/>
    </font>
    <font>
      <b/>
      <sz val="14"/>
      <name val="Times New Roman"/>
      <charset val="204"/>
    </font>
    <font>
      <b/>
      <sz val="13"/>
      <name val="Times New Roman"/>
      <charset val="204"/>
    </font>
    <font>
      <b/>
      <sz val="13"/>
      <name val="Arial"/>
      <charset val="204"/>
    </font>
    <font>
      <sz val="12"/>
      <name val="Times New Roman"/>
      <charset val="204"/>
    </font>
    <font>
      <sz val="13"/>
      <name val="Times New Roman"/>
      <charset val="204"/>
    </font>
    <font>
      <sz val="14"/>
      <name val="Arial"/>
      <charset val="204"/>
    </font>
    <font>
      <sz val="14"/>
      <name val="Times New Roman"/>
      <charset val="204"/>
    </font>
    <font>
      <sz val="14"/>
      <color theme="1"/>
      <name val="Calibri"/>
      <charset val="204"/>
      <scheme val="minor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b/>
      <sz val="10"/>
      <name val="Times New Roman"/>
      <charset val="204"/>
    </font>
    <font>
      <b/>
      <sz val="11"/>
      <name val="Times New Roman"/>
      <charset val="204"/>
    </font>
    <font>
      <b/>
      <sz val="12"/>
      <color indexed="8"/>
      <name val="Times New Roman"/>
      <charset val="204"/>
    </font>
    <font>
      <b/>
      <sz val="12"/>
      <name val="Times New Roman"/>
      <charset val="204"/>
    </font>
    <font>
      <b/>
      <sz val="14"/>
      <color indexed="8"/>
      <name val="Times New Roman"/>
      <charset val="204"/>
    </font>
    <font>
      <b/>
      <sz val="9"/>
      <name val="Times New Roman"/>
      <charset val="204"/>
    </font>
    <font>
      <sz val="9"/>
      <name val="Times New Roman"/>
      <charset val="204"/>
    </font>
    <font>
      <b/>
      <sz val="11"/>
      <color indexed="8"/>
      <name val="Times New Roman"/>
      <charset val="204"/>
    </font>
    <font>
      <b/>
      <sz val="9"/>
      <color indexed="8"/>
      <name val="Times New Roman"/>
      <charset val="204"/>
    </font>
    <font>
      <sz val="12"/>
      <color indexed="8"/>
      <name val="Times New Roman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10"/>
      <color rgb="FF000000"/>
      <name val="Arial"/>
      <charset val="204"/>
    </font>
    <font>
      <sz val="10"/>
      <name val="Arial Cyr"/>
      <charset val="204"/>
    </font>
    <font>
      <sz val="12"/>
      <color theme="1"/>
      <name val="Times New Roman"/>
      <charset val="204"/>
    </font>
    <font>
      <sz val="10"/>
      <color theme="1"/>
      <name val="Arial Cyr"/>
      <charset val="204"/>
    </font>
    <font>
      <sz val="8"/>
      <name val="Arial Cyr"/>
      <charset val="204"/>
    </font>
    <font>
      <sz val="11"/>
      <color indexed="8"/>
      <name val="Calibri"/>
      <charset val="204"/>
    </font>
    <font>
      <b/>
      <sz val="10"/>
      <color indexed="8"/>
      <name val="Arial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3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2" fillId="0" borderId="0"/>
    <xf numFmtId="0" fontId="2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33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4" fillId="0" borderId="0"/>
    <xf numFmtId="0" fontId="34" fillId="0" borderId="0"/>
    <xf numFmtId="164" fontId="33" fillId="0" borderId="0" applyFont="0" applyFill="0" applyBorder="0" applyAlignment="0" applyProtection="0"/>
  </cellStyleXfs>
  <cellXfs count="232">
    <xf numFmtId="0" fontId="0" fillId="0" borderId="0" xfId="0"/>
    <xf numFmtId="0" fontId="1" fillId="0" borderId="0" xfId="4" applyFont="1" applyAlignment="1">
      <alignment horizontal="center"/>
    </xf>
    <xf numFmtId="0" fontId="2" fillId="0" borderId="0" xfId="110"/>
    <xf numFmtId="0" fontId="3" fillId="0" borderId="0" xfId="99"/>
    <xf numFmtId="0" fontId="4" fillId="0" borderId="0" xfId="11" applyFont="1" applyAlignment="1">
      <alignment horizontal="left"/>
    </xf>
    <xf numFmtId="0" fontId="5" fillId="0" borderId="0" xfId="24" applyFont="1"/>
    <xf numFmtId="0" fontId="4" fillId="0" borderId="0" xfId="110" applyFont="1" applyAlignment="1">
      <alignment horizontal="left" readingOrder="2"/>
    </xf>
    <xf numFmtId="0" fontId="5" fillId="0" borderId="0" xfId="134" applyFont="1" applyBorder="1"/>
    <xf numFmtId="0" fontId="7" fillId="0" borderId="0" xfId="99" applyFont="1" applyAlignment="1">
      <alignment horizontal="center" vertical="center" wrapText="1"/>
    </xf>
    <xf numFmtId="0" fontId="8" fillId="0" borderId="0" xfId="99" applyFont="1" applyAlignment="1">
      <alignment horizontal="center" vertical="center" wrapText="1"/>
    </xf>
    <xf numFmtId="0" fontId="9" fillId="0" borderId="0" xfId="99" applyFont="1"/>
    <xf numFmtId="0" fontId="9" fillId="0" borderId="0" xfId="99" applyFont="1" applyAlignment="1">
      <alignment horizontal="center"/>
    </xf>
    <xf numFmtId="0" fontId="7" fillId="0" borderId="1" xfId="99" applyFont="1" applyBorder="1" applyAlignment="1">
      <alignment horizontal="center" vertical="center" wrapText="1"/>
    </xf>
    <xf numFmtId="0" fontId="10" fillId="0" borderId="1" xfId="99" applyFont="1" applyBorder="1" applyAlignment="1">
      <alignment horizontal="left" vertical="center" wrapText="1"/>
    </xf>
    <xf numFmtId="0" fontId="11" fillId="0" borderId="0" xfId="99" applyFont="1"/>
    <xf numFmtId="0" fontId="12" fillId="0" borderId="0" xfId="99" applyFont="1"/>
    <xf numFmtId="0" fontId="13" fillId="0" borderId="0" xfId="110" applyFont="1"/>
    <xf numFmtId="0" fontId="14" fillId="0" borderId="0" xfId="143" applyFont="1" applyFill="1" applyAlignment="1">
      <alignment horizontal="left"/>
    </xf>
    <xf numFmtId="166" fontId="9" fillId="2" borderId="0" xfId="110" applyNumberFormat="1" applyFont="1" applyFill="1" applyAlignment="1"/>
    <xf numFmtId="0" fontId="10" fillId="0" borderId="0" xfId="0" applyFont="1"/>
    <xf numFmtId="0" fontId="5" fillId="0" borderId="0" xfId="0" applyFont="1"/>
    <xf numFmtId="0" fontId="5" fillId="0" borderId="0" xfId="3" applyNumberFormat="1" applyFont="1" applyBorder="1"/>
    <xf numFmtId="0" fontId="5" fillId="0" borderId="0" xfId="3" applyNumberFormat="1" applyFont="1" applyBorder="1" applyAlignment="1">
      <alignment wrapText="1"/>
    </xf>
    <xf numFmtId="0" fontId="5" fillId="0" borderId="0" xfId="3" applyNumberFormat="1" applyFont="1" applyBorder="1" applyAlignment="1"/>
    <xf numFmtId="0" fontId="15" fillId="0" borderId="0" xfId="3" applyNumberFormat="1" applyFont="1" applyBorder="1"/>
    <xf numFmtId="0" fontId="16" fillId="0" borderId="0" xfId="3" applyNumberFormat="1" applyFont="1" applyBorder="1" applyAlignment="1">
      <alignment horizontal="center" vertical="center" wrapText="1"/>
    </xf>
    <xf numFmtId="0" fontId="5" fillId="0" borderId="0" xfId="3" applyNumberFormat="1" applyFont="1" applyBorder="1" applyAlignment="1">
      <alignment horizontal="center"/>
    </xf>
    <xf numFmtId="0" fontId="17" fillId="0" borderId="1" xfId="3" applyNumberFormat="1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17" fillId="0" borderId="1" xfId="3" applyNumberFormat="1" applyFont="1" applyBorder="1" applyAlignment="1" applyProtection="1">
      <alignment horizontal="center" vertical="center" wrapText="1"/>
      <protection hidden="1"/>
    </xf>
    <xf numFmtId="0" fontId="17" fillId="0" borderId="1" xfId="3" applyNumberFormat="1" applyFont="1" applyBorder="1" applyAlignment="1">
      <alignment horizontal="left" vertical="center" wrapText="1"/>
    </xf>
    <xf numFmtId="0" fontId="17" fillId="0" borderId="1" xfId="3" applyNumberFormat="1" applyFont="1" applyBorder="1" applyAlignment="1">
      <alignment horizontal="center" vertical="center"/>
    </xf>
    <xf numFmtId="166" fontId="17" fillId="0" borderId="1" xfId="3" applyNumberFormat="1" applyFont="1" applyBorder="1" applyAlignment="1">
      <alignment horizontal="center" vertical="center"/>
    </xf>
    <xf numFmtId="166" fontId="17" fillId="3" borderId="1" xfId="3" applyNumberFormat="1" applyFont="1" applyFill="1" applyBorder="1" applyAlignment="1">
      <alignment horizontal="center" vertical="center"/>
    </xf>
    <xf numFmtId="165" fontId="17" fillId="0" borderId="1" xfId="3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1" fillId="0" borderId="1" xfId="3" applyNumberFormat="1" applyFont="1" applyBorder="1" applyAlignment="1">
      <alignment horizontal="center" vertical="center"/>
    </xf>
    <xf numFmtId="166" fontId="1" fillId="0" borderId="1" xfId="3" applyNumberFormat="1" applyFont="1" applyBorder="1" applyAlignment="1">
      <alignment horizontal="center" vertical="center"/>
    </xf>
    <xf numFmtId="165" fontId="1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left" vertical="center" wrapText="1"/>
    </xf>
    <xf numFmtId="166" fontId="1" fillId="0" borderId="1" xfId="3" applyNumberFormat="1" applyFont="1" applyBorder="1" applyAlignment="1">
      <alignment horizontal="center" vertical="center" wrapText="1"/>
    </xf>
    <xf numFmtId="166" fontId="17" fillId="0" borderId="1" xfId="3" applyNumberFormat="1" applyFont="1" applyBorder="1" applyAlignment="1">
      <alignment horizontal="center" vertical="center" wrapText="1"/>
    </xf>
    <xf numFmtId="0" fontId="10" fillId="0" borderId="0" xfId="3" applyNumberFormat="1" applyFont="1" applyBorder="1"/>
    <xf numFmtId="0" fontId="9" fillId="0" borderId="0" xfId="27" applyFont="1"/>
    <xf numFmtId="0" fontId="4" fillId="0" borderId="0" xfId="132" applyFont="1"/>
    <xf numFmtId="0" fontId="4" fillId="0" borderId="0" xfId="132" applyFont="1" applyAlignment="1">
      <alignment horizontal="center"/>
    </xf>
    <xf numFmtId="0" fontId="4" fillId="0" borderId="0" xfId="11" applyFont="1" applyAlignment="1">
      <alignment wrapText="1"/>
    </xf>
    <xf numFmtId="0" fontId="5" fillId="0" borderId="0" xfId="4" applyFont="1"/>
    <xf numFmtId="0" fontId="5" fillId="0" borderId="0" xfId="4" applyFont="1" applyAlignment="1">
      <alignment horizontal="center"/>
    </xf>
    <xf numFmtId="0" fontId="15" fillId="0" borderId="0" xfId="4" applyFont="1" applyAlignment="1">
      <alignment horizontal="center"/>
    </xf>
    <xf numFmtId="0" fontId="19" fillId="0" borderId="1" xfId="142" applyFont="1" applyBorder="1" applyAlignment="1">
      <alignment horizontal="center" vertical="center" wrapText="1"/>
    </xf>
    <xf numFmtId="0" fontId="18" fillId="0" borderId="1" xfId="20" applyFont="1" applyBorder="1" applyAlignment="1">
      <alignment horizontal="center" vertical="center"/>
    </xf>
    <xf numFmtId="0" fontId="18" fillId="0" borderId="1" xfId="20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/>
    </xf>
    <xf numFmtId="0" fontId="12" fillId="0" borderId="1" xfId="132" applyFont="1" applyBorder="1"/>
    <xf numFmtId="166" fontId="14" fillId="0" borderId="1" xfId="4" applyNumberFormat="1" applyFont="1" applyFill="1" applyBorder="1" applyAlignment="1">
      <alignment horizontal="center" vertical="center"/>
    </xf>
    <xf numFmtId="167" fontId="12" fillId="0" borderId="1" xfId="145" applyNumberFormat="1" applyFont="1" applyBorder="1" applyAlignment="1">
      <alignment horizontal="center" vertical="center"/>
    </xf>
    <xf numFmtId="166" fontId="12" fillId="0" borderId="1" xfId="4" applyNumberFormat="1" applyFont="1" applyFill="1" applyBorder="1" applyAlignment="1">
      <alignment horizontal="center" vertical="center"/>
    </xf>
    <xf numFmtId="166" fontId="14" fillId="0" borderId="1" xfId="4" applyNumberFormat="1" applyFont="1" applyBorder="1" applyAlignment="1">
      <alignment horizontal="center" vertical="center"/>
    </xf>
    <xf numFmtId="166" fontId="6" fillId="0" borderId="1" xfId="4" applyNumberFormat="1" applyFont="1" applyBorder="1" applyAlignment="1">
      <alignment horizontal="center" vertical="center" wrapText="1"/>
    </xf>
    <xf numFmtId="167" fontId="6" fillId="0" borderId="1" xfId="145" applyNumberFormat="1" applyFont="1" applyBorder="1" applyAlignment="1">
      <alignment horizontal="center" vertical="center"/>
    </xf>
    <xf numFmtId="0" fontId="9" fillId="0" borderId="0" xfId="24" applyFont="1"/>
    <xf numFmtId="0" fontId="15" fillId="0" borderId="0" xfId="4" applyFont="1"/>
    <xf numFmtId="0" fontId="9" fillId="0" borderId="0" xfId="75" applyFont="1"/>
    <xf numFmtId="0" fontId="9" fillId="0" borderId="0" xfId="24" applyFont="1" applyAlignment="1">
      <alignment horizontal="right"/>
    </xf>
    <xf numFmtId="0" fontId="4" fillId="0" borderId="0" xfId="130" applyFont="1"/>
    <xf numFmtId="0" fontId="4" fillId="0" borderId="0" xfId="130" applyFont="1" applyAlignment="1">
      <alignment horizontal="center"/>
    </xf>
    <xf numFmtId="0" fontId="18" fillId="0" borderId="4" xfId="4" applyFont="1" applyBorder="1" applyAlignment="1">
      <alignment vertical="center"/>
    </xf>
    <xf numFmtId="0" fontId="19" fillId="0" borderId="4" xfId="142" applyFont="1" applyBorder="1" applyAlignment="1">
      <alignment horizontal="center" vertical="center" wrapText="1"/>
    </xf>
    <xf numFmtId="0" fontId="18" fillId="0" borderId="4" xfId="20" applyFont="1" applyBorder="1" applyAlignment="1">
      <alignment horizontal="center" vertical="center" wrapText="1"/>
    </xf>
    <xf numFmtId="0" fontId="12" fillId="0" borderId="1" xfId="130" applyFont="1" applyBorder="1"/>
    <xf numFmtId="166" fontId="12" fillId="0" borderId="1" xfId="4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167" fontId="9" fillId="0" borderId="0" xfId="0" applyNumberFormat="1" applyFont="1"/>
    <xf numFmtId="0" fontId="19" fillId="0" borderId="0" xfId="0" applyNumberFormat="1" applyFont="1" applyFill="1" applyAlignme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167" fontId="9" fillId="0" borderId="0" xfId="0" applyNumberFormat="1" applyFont="1" applyProtection="1">
      <protection hidden="1"/>
    </xf>
    <xf numFmtId="0" fontId="9" fillId="0" borderId="0" xfId="0" applyNumberFormat="1" applyFont="1" applyFill="1" applyAlignment="1" applyProtection="1">
      <alignment horizontal="centerContinuous"/>
      <protection hidden="1"/>
    </xf>
    <xf numFmtId="0" fontId="21" fillId="0" borderId="1" xfId="47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47" applyNumberFormat="1" applyFont="1" applyFill="1" applyBorder="1" applyAlignment="1" applyProtection="1">
      <alignment horizontal="center"/>
      <protection hidden="1"/>
    </xf>
    <xf numFmtId="168" fontId="19" fillId="0" borderId="1" xfId="0" applyNumberFormat="1" applyFont="1" applyFill="1" applyBorder="1" applyAlignment="1" applyProtection="1">
      <alignment wrapText="1"/>
      <protection hidden="1"/>
    </xf>
    <xf numFmtId="168" fontId="19" fillId="0" borderId="1" xfId="0" applyNumberFormat="1" applyFont="1" applyFill="1" applyBorder="1" applyAlignment="1" applyProtection="1">
      <alignment horizontal="center"/>
      <protection hidden="1"/>
    </xf>
    <xf numFmtId="169" fontId="19" fillId="0" borderId="1" xfId="0" applyNumberFormat="1" applyFont="1" applyFill="1" applyBorder="1" applyAlignment="1" applyProtection="1">
      <alignment horizontal="center"/>
      <protection hidden="1"/>
    </xf>
    <xf numFmtId="170" fontId="19" fillId="0" borderId="1" xfId="0" applyNumberFormat="1" applyFont="1" applyFill="1" applyBorder="1" applyAlignment="1" applyProtection="1">
      <alignment horizontal="center"/>
      <protection hidden="1"/>
    </xf>
    <xf numFmtId="171" fontId="19" fillId="0" borderId="1" xfId="0" applyNumberFormat="1" applyFont="1" applyFill="1" applyBorder="1" applyAlignment="1" applyProtection="1">
      <alignment horizontal="center"/>
      <protection hidden="1"/>
    </xf>
    <xf numFmtId="172" fontId="19" fillId="0" borderId="1" xfId="0" applyNumberFormat="1" applyFont="1" applyFill="1" applyBorder="1" applyAlignment="1" applyProtection="1">
      <protection hidden="1"/>
    </xf>
    <xf numFmtId="167" fontId="19" fillId="0" borderId="1" xfId="0" applyNumberFormat="1" applyFont="1" applyFill="1" applyBorder="1" applyAlignment="1" applyProtection="1">
      <protection hidden="1"/>
    </xf>
    <xf numFmtId="168" fontId="9" fillId="0" borderId="1" xfId="0" applyNumberFormat="1" applyFont="1" applyFill="1" applyBorder="1" applyAlignment="1" applyProtection="1">
      <alignment wrapText="1"/>
      <protection hidden="1"/>
    </xf>
    <xf numFmtId="168" fontId="9" fillId="0" borderId="1" xfId="0" applyNumberFormat="1" applyFont="1" applyFill="1" applyBorder="1" applyAlignment="1" applyProtection="1">
      <alignment horizontal="center"/>
      <protection hidden="1"/>
    </xf>
    <xf numFmtId="169" fontId="9" fillId="0" borderId="1" xfId="0" applyNumberFormat="1" applyFont="1" applyFill="1" applyBorder="1" applyAlignment="1" applyProtection="1">
      <alignment horizontal="center"/>
      <protection hidden="1"/>
    </xf>
    <xf numFmtId="170" fontId="9" fillId="0" borderId="1" xfId="0" applyNumberFormat="1" applyFont="1" applyFill="1" applyBorder="1" applyAlignment="1" applyProtection="1">
      <alignment horizontal="center"/>
      <protection hidden="1"/>
    </xf>
    <xf numFmtId="171" fontId="9" fillId="0" borderId="1" xfId="0" applyNumberFormat="1" applyFont="1" applyFill="1" applyBorder="1" applyAlignment="1" applyProtection="1">
      <alignment horizontal="center"/>
      <protection hidden="1"/>
    </xf>
    <xf numFmtId="172" fontId="9" fillId="0" borderId="1" xfId="0" applyNumberFormat="1" applyFont="1" applyFill="1" applyBorder="1" applyAlignment="1" applyProtection="1">
      <protection hidden="1"/>
    </xf>
    <xf numFmtId="167" fontId="9" fillId="0" borderId="1" xfId="0" applyNumberFormat="1" applyFont="1" applyFill="1" applyBorder="1" applyAlignment="1" applyProtection="1">
      <protection hidden="1"/>
    </xf>
    <xf numFmtId="0" fontId="9" fillId="0" borderId="0" xfId="0" applyNumberFormat="1" applyFont="1" applyFill="1" applyAlignment="1" applyProtection="1">
      <alignment horizontal="left"/>
      <protection hidden="1"/>
    </xf>
    <xf numFmtId="0" fontId="9" fillId="0" borderId="0" xfId="0" applyFont="1" applyAlignment="1" applyProtection="1">
      <protection hidden="1"/>
    </xf>
    <xf numFmtId="0" fontId="9" fillId="0" borderId="0" xfId="75" applyFont="1" applyProtection="1">
      <protection hidden="1"/>
    </xf>
    <xf numFmtId="0" fontId="9" fillId="0" borderId="0" xfId="81" applyFont="1" applyProtection="1">
      <protection hidden="1"/>
    </xf>
    <xf numFmtId="0" fontId="1" fillId="0" borderId="0" xfId="9" applyFont="1" applyFill="1" applyAlignment="1">
      <alignment horizontal="right"/>
    </xf>
    <xf numFmtId="0" fontId="16" fillId="0" borderId="1" xfId="141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141" applyNumberFormat="1" applyFont="1" applyFill="1" applyBorder="1" applyAlignment="1" applyProtection="1">
      <alignment horizontal="center" vertical="center"/>
      <protection hidden="1"/>
    </xf>
    <xf numFmtId="0" fontId="16" fillId="0" borderId="1" xfId="24" applyNumberFormat="1" applyFont="1" applyFill="1" applyBorder="1" applyAlignment="1" applyProtection="1">
      <alignment horizontal="center" vertical="center"/>
      <protection hidden="1"/>
    </xf>
    <xf numFmtId="168" fontId="19" fillId="0" borderId="1" xfId="75" applyNumberFormat="1" applyFont="1" applyFill="1" applyBorder="1" applyAlignment="1" applyProtection="1">
      <alignment wrapText="1"/>
      <protection hidden="1"/>
    </xf>
    <xf numFmtId="169" fontId="19" fillId="0" borderId="1" xfId="75" applyNumberFormat="1" applyFont="1" applyFill="1" applyBorder="1" applyAlignment="1" applyProtection="1">
      <alignment horizontal="center"/>
      <protection hidden="1"/>
    </xf>
    <xf numFmtId="172" fontId="19" fillId="0" borderId="1" xfId="75" applyNumberFormat="1" applyFont="1" applyFill="1" applyBorder="1" applyAlignment="1" applyProtection="1">
      <alignment horizontal="right"/>
      <protection hidden="1"/>
    </xf>
    <xf numFmtId="167" fontId="19" fillId="0" borderId="1" xfId="75" applyNumberFormat="1" applyFont="1" applyFill="1" applyBorder="1" applyAlignment="1" applyProtection="1">
      <alignment horizontal="right"/>
      <protection hidden="1"/>
    </xf>
    <xf numFmtId="168" fontId="9" fillId="0" borderId="1" xfId="75" applyNumberFormat="1" applyFont="1" applyFill="1" applyBorder="1" applyAlignment="1" applyProtection="1">
      <alignment wrapText="1"/>
      <protection hidden="1"/>
    </xf>
    <xf numFmtId="169" fontId="9" fillId="0" borderId="1" xfId="75" applyNumberFormat="1" applyFont="1" applyFill="1" applyBorder="1" applyAlignment="1" applyProtection="1">
      <alignment horizontal="center"/>
      <protection hidden="1"/>
    </xf>
    <xf numFmtId="172" fontId="9" fillId="0" borderId="1" xfId="75" applyNumberFormat="1" applyFont="1" applyFill="1" applyBorder="1" applyAlignment="1" applyProtection="1">
      <alignment horizontal="right"/>
      <protection hidden="1"/>
    </xf>
    <xf numFmtId="167" fontId="9" fillId="0" borderId="1" xfId="75" applyNumberFormat="1" applyFont="1" applyFill="1" applyBorder="1" applyAlignment="1" applyProtection="1">
      <alignment horizontal="right"/>
      <protection hidden="1"/>
    </xf>
    <xf numFmtId="0" fontId="19" fillId="0" borderId="0" xfId="0" applyFont="1"/>
    <xf numFmtId="0" fontId="2" fillId="0" borderId="0" xfId="102"/>
    <xf numFmtId="0" fontId="21" fillId="0" borderId="1" xfId="141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2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24" applyNumberFormat="1" applyFont="1" applyFill="1" applyBorder="1" applyAlignment="1" applyProtection="1">
      <alignment horizontal="center"/>
      <protection hidden="1"/>
    </xf>
    <xf numFmtId="173" fontId="19" fillId="0" borderId="1" xfId="0" applyNumberFormat="1" applyFont="1" applyFill="1" applyBorder="1" applyAlignment="1" applyProtection="1">
      <alignment wrapText="1"/>
      <protection hidden="1"/>
    </xf>
    <xf numFmtId="174" fontId="19" fillId="0" borderId="1" xfId="0" applyNumberFormat="1" applyFont="1" applyFill="1" applyBorder="1" applyAlignment="1" applyProtection="1">
      <alignment horizontal="center"/>
      <protection hidden="1"/>
    </xf>
    <xf numFmtId="173" fontId="9" fillId="0" borderId="1" xfId="0" applyNumberFormat="1" applyFont="1" applyFill="1" applyBorder="1" applyAlignment="1" applyProtection="1">
      <alignment wrapText="1"/>
      <protection hidden="1"/>
    </xf>
    <xf numFmtId="174" fontId="9" fillId="0" borderId="1" xfId="0" applyNumberFormat="1" applyFont="1" applyFill="1" applyBorder="1" applyAlignment="1" applyProtection="1">
      <alignment horizontal="center"/>
      <protection hidden="1"/>
    </xf>
    <xf numFmtId="0" fontId="1" fillId="3" borderId="0" xfId="4" applyFont="1" applyFill="1" applyAlignment="1">
      <alignment horizontal="center"/>
    </xf>
    <xf numFmtId="0" fontId="17" fillId="0" borderId="0" xfId="4" applyFont="1" applyAlignment="1">
      <alignment horizontal="center"/>
    </xf>
    <xf numFmtId="0" fontId="1" fillId="0" borderId="0" xfId="59" applyFont="1" applyAlignment="1">
      <alignment horizontal="center"/>
    </xf>
    <xf numFmtId="0" fontId="17" fillId="2" borderId="0" xfId="4" applyFont="1" applyFill="1" applyAlignment="1">
      <alignment horizontal="center"/>
    </xf>
    <xf numFmtId="0" fontId="1" fillId="2" borderId="0" xfId="4" applyFont="1" applyFill="1" applyAlignment="1">
      <alignment horizontal="center"/>
    </xf>
    <xf numFmtId="166" fontId="1" fillId="2" borderId="0" xfId="10" applyNumberFormat="1" applyFont="1" applyFill="1" applyAlignment="1">
      <alignment horizontal="center"/>
    </xf>
    <xf numFmtId="165" fontId="1" fillId="0" borderId="0" xfId="4" applyNumberFormat="1" applyFont="1" applyAlignment="1"/>
    <xf numFmtId="0" fontId="4" fillId="0" borderId="0" xfId="143" applyFont="1" applyFill="1" applyAlignment="1">
      <alignment horizontal="center"/>
    </xf>
    <xf numFmtId="0" fontId="23" fillId="2" borderId="0" xfId="143" applyFont="1" applyFill="1" applyAlignment="1">
      <alignment horizontal="center" vertical="center" wrapText="1"/>
    </xf>
    <xf numFmtId="0" fontId="1" fillId="0" borderId="0" xfId="10" applyFont="1" applyFill="1" applyAlignment="1">
      <alignment horizontal="right"/>
    </xf>
    <xf numFmtId="0" fontId="24" fillId="0" borderId="6" xfId="143" applyFont="1" applyFill="1" applyBorder="1" applyAlignment="1">
      <alignment horizontal="center" vertical="center"/>
    </xf>
    <xf numFmtId="0" fontId="21" fillId="0" borderId="6" xfId="4" applyFont="1" applyBorder="1" applyAlignment="1">
      <alignment horizontal="center" vertical="center" wrapText="1"/>
    </xf>
    <xf numFmtId="0" fontId="24" fillId="0" borderId="1" xfId="143" applyFont="1" applyFill="1" applyBorder="1" applyAlignment="1">
      <alignment horizontal="center" vertical="center" wrapText="1"/>
    </xf>
    <xf numFmtId="0" fontId="21" fillId="2" borderId="6" xfId="10" applyNumberFormat="1" applyFont="1" applyFill="1" applyBorder="1" applyAlignment="1">
      <alignment horizontal="center" vertical="center" wrapText="1"/>
    </xf>
    <xf numFmtId="0" fontId="23" fillId="0" borderId="1" xfId="143" applyFont="1" applyFill="1" applyBorder="1"/>
    <xf numFmtId="0" fontId="23" fillId="0" borderId="1" xfId="143" applyFont="1" applyFill="1" applyBorder="1" applyAlignment="1">
      <alignment horizontal="center" vertical="center"/>
    </xf>
    <xf numFmtId="166" fontId="17" fillId="2" borderId="1" xfId="143" applyNumberFormat="1" applyFont="1" applyFill="1" applyBorder="1" applyAlignment="1">
      <alignment vertical="center"/>
    </xf>
    <xf numFmtId="0" fontId="5" fillId="0" borderId="1" xfId="4" applyFont="1" applyBorder="1"/>
    <xf numFmtId="0" fontId="1" fillId="0" borderId="1" xfId="4" applyFont="1" applyBorder="1" applyAlignment="1">
      <alignment horizontal="center"/>
    </xf>
    <xf numFmtId="166" fontId="1" fillId="2" borderId="1" xfId="143" applyNumberFormat="1" applyFont="1" applyFill="1" applyBorder="1" applyAlignment="1">
      <alignment vertical="center"/>
    </xf>
    <xf numFmtId="0" fontId="17" fillId="0" borderId="1" xfId="4" applyFont="1" applyBorder="1" applyAlignment="1">
      <alignment horizontal="left" wrapText="1"/>
    </xf>
    <xf numFmtId="0" fontId="1" fillId="0" borderId="1" xfId="1" applyFont="1" applyBorder="1" applyAlignment="1" applyProtection="1">
      <alignment wrapText="1"/>
    </xf>
    <xf numFmtId="0" fontId="1" fillId="0" borderId="1" xfId="4" applyFont="1" applyBorder="1" applyAlignment="1">
      <alignment horizontal="center" vertical="center" wrapText="1"/>
    </xf>
    <xf numFmtId="166" fontId="1" fillId="0" borderId="1" xfId="4" applyNumberFormat="1" applyFont="1" applyBorder="1" applyAlignment="1">
      <alignment vertical="center" wrapText="1"/>
    </xf>
    <xf numFmtId="0" fontId="23" fillId="0" borderId="1" xfId="143" applyFont="1" applyFill="1" applyBorder="1" applyAlignment="1"/>
    <xf numFmtId="0" fontId="4" fillId="0" borderId="1" xfId="1" applyFont="1" applyBorder="1" applyAlignment="1" applyProtection="1">
      <alignment wrapText="1"/>
    </xf>
    <xf numFmtId="0" fontId="1" fillId="0" borderId="6" xfId="143" applyFont="1" applyFill="1" applyBorder="1" applyAlignment="1">
      <alignment horizontal="left" vertical="center" wrapText="1"/>
    </xf>
    <xf numFmtId="0" fontId="4" fillId="0" borderId="6" xfId="143" applyFont="1" applyFill="1" applyBorder="1" applyAlignment="1">
      <alignment horizontal="center" vertical="center"/>
    </xf>
    <xf numFmtId="166" fontId="1" fillId="2" borderId="6" xfId="4" applyNumberFormat="1" applyFont="1" applyFill="1" applyBorder="1" applyAlignment="1">
      <alignment vertical="center"/>
    </xf>
    <xf numFmtId="0" fontId="1" fillId="0" borderId="1" xfId="143" applyFont="1" applyFill="1" applyBorder="1" applyAlignment="1">
      <alignment horizontal="left" vertical="center" wrapText="1"/>
    </xf>
    <xf numFmtId="0" fontId="4" fillId="0" borderId="1" xfId="143" applyFont="1" applyFill="1" applyBorder="1" applyAlignment="1">
      <alignment horizontal="center" vertical="center"/>
    </xf>
    <xf numFmtId="166" fontId="1" fillId="2" borderId="1" xfId="4" applyNumberFormat="1" applyFont="1" applyFill="1" applyBorder="1" applyAlignment="1">
      <alignment vertical="center"/>
    </xf>
    <xf numFmtId="0" fontId="23" fillId="0" borderId="1" xfId="143" applyFont="1" applyFill="1" applyBorder="1" applyAlignment="1">
      <alignment horizontal="left" vertical="center" wrapText="1"/>
    </xf>
    <xf numFmtId="0" fontId="4" fillId="2" borderId="1" xfId="143" applyFont="1" applyFill="1" applyBorder="1" applyAlignment="1">
      <alignment horizontal="center" vertical="center"/>
    </xf>
    <xf numFmtId="0" fontId="23" fillId="2" borderId="1" xfId="143" applyFont="1" applyFill="1" applyBorder="1" applyAlignment="1">
      <alignment wrapText="1"/>
    </xf>
    <xf numFmtId="0" fontId="23" fillId="2" borderId="1" xfId="143" applyFont="1" applyFill="1" applyBorder="1" applyAlignment="1">
      <alignment horizontal="center" vertical="center"/>
    </xf>
    <xf numFmtId="166" fontId="17" fillId="2" borderId="1" xfId="4" applyNumberFormat="1" applyFont="1" applyFill="1" applyBorder="1" applyAlignment="1">
      <alignment vertical="center"/>
    </xf>
    <xf numFmtId="0" fontId="23" fillId="0" borderId="1" xfId="143" applyFont="1" applyFill="1" applyBorder="1" applyAlignment="1">
      <alignment wrapText="1"/>
    </xf>
    <xf numFmtId="0" fontId="1" fillId="0" borderId="1" xfId="4" applyFont="1" applyBorder="1" applyAlignment="1">
      <alignment wrapText="1"/>
    </xf>
    <xf numFmtId="0" fontId="1" fillId="0" borderId="1" xfId="143" applyFont="1" applyFill="1" applyBorder="1" applyAlignment="1">
      <alignment wrapText="1"/>
    </xf>
    <xf numFmtId="166" fontId="17" fillId="0" borderId="1" xfId="4" applyNumberFormat="1" applyFont="1" applyFill="1" applyBorder="1" applyAlignment="1">
      <alignment vertical="center" wrapText="1"/>
    </xf>
    <xf numFmtId="166" fontId="17" fillId="0" borderId="1" xfId="4" applyNumberFormat="1" applyFont="1" applyFill="1" applyBorder="1" applyAlignment="1" applyProtection="1">
      <alignment horizontal="center" vertical="center" wrapText="1"/>
    </xf>
    <xf numFmtId="0" fontId="1" fillId="0" borderId="1" xfId="4" applyFont="1" applyFill="1" applyBorder="1" applyAlignment="1">
      <alignment horizontal="justify" vertical="center" wrapText="1"/>
    </xf>
    <xf numFmtId="0" fontId="1" fillId="0" borderId="1" xfId="4" applyFont="1" applyFill="1" applyBorder="1" applyAlignment="1">
      <alignment horizontal="center" vertical="center" wrapText="1"/>
    </xf>
    <xf numFmtId="0" fontId="17" fillId="0" borderId="1" xfId="143" applyFont="1" applyFill="1" applyBorder="1" applyAlignment="1">
      <alignment wrapText="1"/>
    </xf>
    <xf numFmtId="0" fontId="17" fillId="0" borderId="1" xfId="4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justify" vertical="center" wrapText="1"/>
    </xf>
    <xf numFmtId="166" fontId="17" fillId="2" borderId="1" xfId="143" applyNumberFormat="1" applyFont="1" applyFill="1" applyBorder="1" applyAlignment="1">
      <alignment horizontal="right" vertical="center"/>
    </xf>
    <xf numFmtId="0" fontId="4" fillId="2" borderId="1" xfId="28" applyFont="1" applyFill="1" applyBorder="1" applyAlignment="1">
      <alignment horizontal="left" vertical="center" wrapText="1"/>
    </xf>
    <xf numFmtId="166" fontId="4" fillId="2" borderId="1" xfId="143" applyNumberFormat="1" applyFont="1" applyFill="1" applyBorder="1" applyAlignment="1">
      <alignment vertical="center"/>
    </xf>
    <xf numFmtId="0" fontId="1" fillId="0" borderId="1" xfId="4" applyFont="1" applyFill="1" applyBorder="1" applyAlignment="1">
      <alignment horizontal="justify" wrapText="1"/>
    </xf>
    <xf numFmtId="0" fontId="23" fillId="0" borderId="1" xfId="143" applyFont="1" applyFill="1" applyBorder="1" applyAlignment="1">
      <alignment vertical="center" wrapText="1"/>
    </xf>
    <xf numFmtId="166" fontId="17" fillId="2" borderId="1" xfId="4" applyNumberFormat="1" applyFont="1" applyFill="1" applyBorder="1" applyAlignment="1">
      <alignment horizontal="right" vertical="center"/>
    </xf>
    <xf numFmtId="166" fontId="1" fillId="2" borderId="1" xfId="4" applyNumberFormat="1" applyFont="1" applyFill="1" applyBorder="1" applyAlignment="1">
      <alignment horizontal="right" vertical="center"/>
    </xf>
    <xf numFmtId="0" fontId="4" fillId="0" borderId="0" xfId="143" applyFont="1" applyFill="1"/>
    <xf numFmtId="0" fontId="25" fillId="0" borderId="0" xfId="143" applyFont="1" applyFill="1" applyAlignment="1">
      <alignment horizontal="left"/>
    </xf>
    <xf numFmtId="0" fontId="9" fillId="0" borderId="0" xfId="4" applyFont="1" applyAlignment="1">
      <alignment horizontal="center"/>
    </xf>
    <xf numFmtId="0" fontId="20" fillId="3" borderId="0" xfId="143" applyFont="1" applyFill="1" applyAlignment="1">
      <alignment horizontal="center" vertical="center" wrapText="1"/>
    </xf>
    <xf numFmtId="0" fontId="23" fillId="0" borderId="1" xfId="143" applyFont="1" applyFill="1" applyBorder="1" applyAlignment="1">
      <alignment horizontal="center" wrapText="1"/>
    </xf>
    <xf numFmtId="166" fontId="1" fillId="2" borderId="0" xfId="10" applyNumberFormat="1" applyFont="1" applyFill="1" applyAlignment="1">
      <alignment horizontal="right"/>
    </xf>
    <xf numFmtId="166" fontId="9" fillId="2" borderId="0" xfId="10" applyNumberFormat="1" applyFont="1" applyFill="1" applyAlignment="1">
      <alignment horizontal="right"/>
    </xf>
    <xf numFmtId="0" fontId="24" fillId="0" borderId="4" xfId="143" applyFont="1" applyFill="1" applyBorder="1" applyAlignment="1">
      <alignment horizontal="center" vertical="center"/>
    </xf>
    <xf numFmtId="0" fontId="24" fillId="0" borderId="6" xfId="143" applyFont="1" applyFill="1" applyBorder="1" applyAlignment="1">
      <alignment horizontal="center" vertical="center"/>
    </xf>
    <xf numFmtId="0" fontId="24" fillId="0" borderId="4" xfId="143" applyFont="1" applyFill="1" applyBorder="1" applyAlignment="1">
      <alignment horizontal="center" vertical="center" wrapText="1"/>
    </xf>
    <xf numFmtId="0" fontId="24" fillId="0" borderId="6" xfId="143" applyFont="1" applyFill="1" applyBorder="1" applyAlignment="1">
      <alignment horizontal="center" vertical="center" wrapText="1"/>
    </xf>
    <xf numFmtId="166" fontId="21" fillId="2" borderId="4" xfId="10" applyNumberFormat="1" applyFont="1" applyFill="1" applyBorder="1" applyAlignment="1">
      <alignment horizontal="center" vertical="center" wrapText="1"/>
    </xf>
    <xf numFmtId="166" fontId="21" fillId="2" borderId="6" xfId="10" applyNumberFormat="1" applyFont="1" applyFill="1" applyBorder="1" applyAlignment="1">
      <alignment horizontal="center" vertical="center" wrapText="1"/>
    </xf>
    <xf numFmtId="165" fontId="21" fillId="0" borderId="4" xfId="4" applyNumberFormat="1" applyFont="1" applyBorder="1" applyAlignment="1">
      <alignment horizontal="center" vertical="center" wrapText="1"/>
    </xf>
    <xf numFmtId="165" fontId="21" fillId="0" borderId="6" xfId="4" applyNumberFormat="1" applyFont="1" applyBorder="1" applyAlignment="1">
      <alignment horizontal="center" vertical="center" wrapText="1"/>
    </xf>
    <xf numFmtId="0" fontId="21" fillId="0" borderId="4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6" fillId="0" borderId="0" xfId="24" applyFont="1" applyAlignment="1">
      <alignment horizontal="center" wrapText="1"/>
    </xf>
    <xf numFmtId="0" fontId="21" fillId="0" borderId="1" xfId="24" applyNumberFormat="1" applyFont="1" applyFill="1" applyBorder="1" applyAlignment="1" applyProtection="1">
      <alignment horizontal="center" vertical="top" wrapText="1"/>
      <protection hidden="1"/>
    </xf>
    <xf numFmtId="173" fontId="19" fillId="0" borderId="2" xfId="0" applyNumberFormat="1" applyFont="1" applyFill="1" applyBorder="1" applyAlignment="1" applyProtection="1">
      <alignment horizontal="center" wrapText="1"/>
      <protection hidden="1"/>
    </xf>
    <xf numFmtId="173" fontId="19" fillId="0" borderId="5" xfId="0" applyNumberFormat="1" applyFont="1" applyFill="1" applyBorder="1" applyAlignment="1" applyProtection="1">
      <alignment horizontal="center" wrapText="1"/>
      <protection hidden="1"/>
    </xf>
    <xf numFmtId="173" fontId="19" fillId="0" borderId="3" xfId="0" applyNumberFormat="1" applyFont="1" applyFill="1" applyBorder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21" fillId="0" borderId="1" xfId="141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139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3" applyFont="1" applyAlignment="1" applyProtection="1">
      <alignment horizontal="center" wrapText="1"/>
      <protection hidden="1"/>
    </xf>
    <xf numFmtId="0" fontId="16" fillId="0" borderId="1" xfId="141" applyNumberFormat="1" applyFont="1" applyFill="1" applyBorder="1" applyAlignment="1" applyProtection="1">
      <alignment horizontal="center" vertical="center" wrapText="1"/>
      <protection hidden="1"/>
    </xf>
    <xf numFmtId="168" fontId="19" fillId="0" borderId="2" xfId="75" applyNumberFormat="1" applyFont="1" applyFill="1" applyBorder="1" applyAlignment="1" applyProtection="1">
      <alignment horizontal="center" wrapText="1"/>
      <protection hidden="1"/>
    </xf>
    <xf numFmtId="168" fontId="19" fillId="0" borderId="5" xfId="75" applyNumberFormat="1" applyFont="1" applyFill="1" applyBorder="1" applyAlignment="1" applyProtection="1">
      <alignment horizontal="center" wrapText="1"/>
      <protection hidden="1"/>
    </xf>
    <xf numFmtId="168" fontId="19" fillId="0" borderId="3" xfId="75" applyNumberFormat="1" applyFont="1" applyFill="1" applyBorder="1" applyAlignment="1" applyProtection="1">
      <alignment horizontal="center" wrapText="1"/>
      <protection hidden="1"/>
    </xf>
    <xf numFmtId="0" fontId="7" fillId="0" borderId="0" xfId="0" applyNumberFormat="1" applyFont="1" applyFill="1" applyAlignment="1" applyProtection="1">
      <alignment horizontal="center" wrapText="1"/>
      <protection hidden="1"/>
    </xf>
    <xf numFmtId="0" fontId="21" fillId="0" borderId="1" xfId="47" applyNumberFormat="1" applyFont="1" applyFill="1" applyBorder="1" applyAlignment="1" applyProtection="1">
      <alignment horizontal="center" vertical="center"/>
      <protection hidden="1"/>
    </xf>
    <xf numFmtId="0" fontId="21" fillId="0" borderId="1" xfId="135" applyFont="1" applyBorder="1" applyAlignment="1">
      <alignment horizontal="center" vertical="center"/>
    </xf>
    <xf numFmtId="168" fontId="19" fillId="0" borderId="2" xfId="0" applyNumberFormat="1" applyFont="1" applyFill="1" applyBorder="1" applyAlignment="1" applyProtection="1">
      <alignment horizontal="center" wrapText="1"/>
      <protection hidden="1"/>
    </xf>
    <xf numFmtId="168" fontId="19" fillId="0" borderId="5" xfId="0" applyNumberFormat="1" applyFont="1" applyFill="1" applyBorder="1" applyAlignment="1" applyProtection="1">
      <alignment horizontal="center" wrapText="1"/>
      <protection hidden="1"/>
    </xf>
    <xf numFmtId="168" fontId="19" fillId="0" borderId="3" xfId="0" applyNumberFormat="1" applyFont="1" applyFill="1" applyBorder="1" applyAlignment="1" applyProtection="1">
      <alignment horizontal="center" wrapText="1"/>
      <protection hidden="1"/>
    </xf>
    <xf numFmtId="0" fontId="21" fillId="0" borderId="1" xfId="47" applyNumberFormat="1" applyFont="1" applyFill="1" applyBorder="1" applyAlignment="1" applyProtection="1">
      <alignment horizontal="center" vertical="center" wrapText="1"/>
      <protection hidden="1"/>
    </xf>
    <xf numFmtId="0" fontId="22" fillId="0" borderId="1" xfId="135" applyFont="1" applyBorder="1" applyAlignment="1">
      <alignment vertical="center"/>
    </xf>
    <xf numFmtId="167" fontId="21" fillId="0" borderId="1" xfId="139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1" applyFont="1" applyAlignment="1">
      <alignment horizontal="left" wrapText="1"/>
    </xf>
    <xf numFmtId="0" fontId="4" fillId="0" borderId="0" xfId="11" applyFont="1" applyAlignment="1">
      <alignment horizontal="left"/>
    </xf>
    <xf numFmtId="0" fontId="7" fillId="0" borderId="0" xfId="4" applyFont="1" applyFill="1" applyBorder="1" applyAlignment="1">
      <alignment horizontal="center" vertical="center" wrapText="1"/>
    </xf>
    <xf numFmtId="0" fontId="20" fillId="0" borderId="2" xfId="4" applyFont="1" applyBorder="1" applyAlignment="1">
      <alignment horizontal="left"/>
    </xf>
    <xf numFmtId="0" fontId="20" fillId="0" borderId="3" xfId="4" applyFont="1" applyBorder="1" applyAlignment="1">
      <alignment horizontal="left"/>
    </xf>
    <xf numFmtId="0" fontId="9" fillId="0" borderId="0" xfId="24" applyFont="1" applyAlignment="1">
      <alignment horizontal="right"/>
    </xf>
    <xf numFmtId="0" fontId="7" fillId="0" borderId="0" xfId="4" applyFont="1" applyAlignment="1">
      <alignment horizontal="center" vertical="center" wrapText="1"/>
    </xf>
    <xf numFmtId="0" fontId="19" fillId="0" borderId="1" xfId="142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/>
    </xf>
    <xf numFmtId="0" fontId="35" fillId="0" borderId="0" xfId="3" applyNumberFormat="1" applyFont="1" applyBorder="1" applyAlignment="1">
      <alignment horizontal="center" vertical="center" wrapText="1"/>
    </xf>
    <xf numFmtId="0" fontId="7" fillId="0" borderId="0" xfId="3" applyNumberFormat="1" applyFont="1" applyBorder="1" applyAlignment="1">
      <alignment horizontal="center" vertical="center" wrapText="1"/>
    </xf>
    <xf numFmtId="0" fontId="10" fillId="0" borderId="0" xfId="3" applyNumberFormat="1" applyFont="1" applyBorder="1" applyAlignment="1">
      <alignment horizontal="right"/>
    </xf>
    <xf numFmtId="165" fontId="10" fillId="0" borderId="1" xfId="99" applyNumberFormat="1" applyFont="1" applyBorder="1" applyAlignment="1">
      <alignment horizontal="center" vertical="center" wrapText="1"/>
    </xf>
    <xf numFmtId="166" fontId="12" fillId="2" borderId="0" xfId="110" applyNumberFormat="1" applyFont="1" applyFill="1" applyAlignment="1">
      <alignment horizontal="right"/>
    </xf>
    <xf numFmtId="0" fontId="36" fillId="0" borderId="0" xfId="99" applyFont="1" applyAlignment="1">
      <alignment horizontal="center" vertical="center" wrapText="1"/>
    </xf>
    <xf numFmtId="0" fontId="6" fillId="0" borderId="0" xfId="99" applyFont="1" applyAlignment="1">
      <alignment horizontal="center" vertical="center" wrapText="1"/>
    </xf>
    <xf numFmtId="0" fontId="7" fillId="0" borderId="1" xfId="99" applyFont="1" applyBorder="1" applyAlignment="1">
      <alignment horizontal="center" vertical="center" wrapText="1"/>
    </xf>
  </cellXfs>
  <cellStyles count="153">
    <cellStyle name="Excel Built-in Обычный 10" xfId="2" xr:uid="{00000000-0005-0000-0000-000031000000}"/>
    <cellStyle name="TableStyleLight1" xfId="3" xr:uid="{00000000-0005-0000-0000-000032000000}"/>
    <cellStyle name="Гиперссылка" xfId="1" builtinId="8"/>
    <cellStyle name="Обычный" xfId="0" builtinId="0"/>
    <cellStyle name="Обычный 10" xfId="4" xr:uid="{00000000-0005-0000-0000-000033000000}"/>
    <cellStyle name="Обычный 11" xfId="5" xr:uid="{00000000-0005-0000-0000-000034000000}"/>
    <cellStyle name="Обычный 12" xfId="6" xr:uid="{00000000-0005-0000-0000-000035000000}"/>
    <cellStyle name="Обычный 12 2" xfId="7" xr:uid="{00000000-0005-0000-0000-000036000000}"/>
    <cellStyle name="Обычный 12 3" xfId="8" xr:uid="{00000000-0005-0000-0000-000037000000}"/>
    <cellStyle name="Обычный 12 4" xfId="9" xr:uid="{00000000-0005-0000-0000-000038000000}"/>
    <cellStyle name="Обычный 12 5" xfId="10" xr:uid="{00000000-0005-0000-0000-000039000000}"/>
    <cellStyle name="Обычный 13" xfId="11" xr:uid="{00000000-0005-0000-0000-00003A000000}"/>
    <cellStyle name="Обычный 14" xfId="12" xr:uid="{00000000-0005-0000-0000-00003B000000}"/>
    <cellStyle name="Обычный 14 2" xfId="13" xr:uid="{00000000-0005-0000-0000-00003C000000}"/>
    <cellStyle name="Обычный 15" xfId="14" xr:uid="{00000000-0005-0000-0000-00003D000000}"/>
    <cellStyle name="Обычный 16" xfId="15" xr:uid="{00000000-0005-0000-0000-00003E000000}"/>
    <cellStyle name="Обычный 17" xfId="16" xr:uid="{00000000-0005-0000-0000-00003F000000}"/>
    <cellStyle name="Обычный 17 2" xfId="17" xr:uid="{00000000-0005-0000-0000-000040000000}"/>
    <cellStyle name="Обычный 18" xfId="18" xr:uid="{00000000-0005-0000-0000-000041000000}"/>
    <cellStyle name="Обычный 19" xfId="19" xr:uid="{00000000-0005-0000-0000-000042000000}"/>
    <cellStyle name="Обычный 19 2" xfId="20" xr:uid="{00000000-0005-0000-0000-000043000000}"/>
    <cellStyle name="Обычный 2" xfId="21" xr:uid="{00000000-0005-0000-0000-000044000000}"/>
    <cellStyle name="Обычный 2 10" xfId="22" xr:uid="{00000000-0005-0000-0000-000045000000}"/>
    <cellStyle name="Обычный 2 10 2" xfId="23" xr:uid="{00000000-0005-0000-0000-000046000000}"/>
    <cellStyle name="Обычный 2 10 3" xfId="24" xr:uid="{00000000-0005-0000-0000-000047000000}"/>
    <cellStyle name="Обычный 2 11" xfId="25" xr:uid="{00000000-0005-0000-0000-000048000000}"/>
    <cellStyle name="Обычный 2 11 2" xfId="26" xr:uid="{00000000-0005-0000-0000-000049000000}"/>
    <cellStyle name="Обычный 2 11 2 2" xfId="27" xr:uid="{00000000-0005-0000-0000-00004A000000}"/>
    <cellStyle name="Обычный 2 11 3" xfId="28" xr:uid="{00000000-0005-0000-0000-00004B000000}"/>
    <cellStyle name="Обычный 2 11 4" xfId="29" xr:uid="{00000000-0005-0000-0000-00004C000000}"/>
    <cellStyle name="Обычный 2 11 4 2" xfId="30" xr:uid="{00000000-0005-0000-0000-00004D000000}"/>
    <cellStyle name="Обычный 2 11 5" xfId="31" xr:uid="{00000000-0005-0000-0000-00004E000000}"/>
    <cellStyle name="Обычный 2 12" xfId="32" xr:uid="{00000000-0005-0000-0000-00004F000000}"/>
    <cellStyle name="Обычный 2 12 2" xfId="33" xr:uid="{00000000-0005-0000-0000-000050000000}"/>
    <cellStyle name="Обычный 2 12 3" xfId="34" xr:uid="{00000000-0005-0000-0000-000051000000}"/>
    <cellStyle name="Обычный 2 12 3 2" xfId="35" xr:uid="{00000000-0005-0000-0000-000052000000}"/>
    <cellStyle name="Обычный 2 12 3 2 2" xfId="36" xr:uid="{00000000-0005-0000-0000-000053000000}"/>
    <cellStyle name="Обычный 2 12 3 2 2 2" xfId="37" xr:uid="{00000000-0005-0000-0000-000054000000}"/>
    <cellStyle name="Обычный 2 13" xfId="38" xr:uid="{00000000-0005-0000-0000-000055000000}"/>
    <cellStyle name="Обычный 2 14" xfId="39" xr:uid="{00000000-0005-0000-0000-000056000000}"/>
    <cellStyle name="Обычный 2 14 2" xfId="40" xr:uid="{00000000-0005-0000-0000-000057000000}"/>
    <cellStyle name="Обычный 2 14 2 2" xfId="41" xr:uid="{00000000-0005-0000-0000-000058000000}"/>
    <cellStyle name="Обычный 2 14 3" xfId="42" xr:uid="{00000000-0005-0000-0000-000059000000}"/>
    <cellStyle name="Обычный 2 15" xfId="43" xr:uid="{00000000-0005-0000-0000-00005A000000}"/>
    <cellStyle name="Обычный 2 15 2" xfId="44" xr:uid="{00000000-0005-0000-0000-00005B000000}"/>
    <cellStyle name="Обычный 2 16" xfId="45" xr:uid="{00000000-0005-0000-0000-00005C000000}"/>
    <cellStyle name="Обычный 2 17" xfId="46" xr:uid="{00000000-0005-0000-0000-00005D000000}"/>
    <cellStyle name="Обычный 2 17 2" xfId="47" xr:uid="{00000000-0005-0000-0000-00005E000000}"/>
    <cellStyle name="Обычный 2 18" xfId="48" xr:uid="{00000000-0005-0000-0000-00005F000000}"/>
    <cellStyle name="Обычный 2 19" xfId="49" xr:uid="{00000000-0005-0000-0000-000060000000}"/>
    <cellStyle name="Обычный 2 2" xfId="50" xr:uid="{00000000-0005-0000-0000-000061000000}"/>
    <cellStyle name="Обычный 2 2 2" xfId="51" xr:uid="{00000000-0005-0000-0000-000062000000}"/>
    <cellStyle name="Обычный 2 2 2 2" xfId="52" xr:uid="{00000000-0005-0000-0000-000063000000}"/>
    <cellStyle name="Обычный 2 2 2 3" xfId="53" xr:uid="{00000000-0005-0000-0000-000064000000}"/>
    <cellStyle name="Обычный 2 2 3" xfId="54" xr:uid="{00000000-0005-0000-0000-000065000000}"/>
    <cellStyle name="Обычный 2 2 4" xfId="55" xr:uid="{00000000-0005-0000-0000-000066000000}"/>
    <cellStyle name="Обычный 2 2 5" xfId="56" xr:uid="{00000000-0005-0000-0000-000067000000}"/>
    <cellStyle name="Обычный 2 2 6" xfId="57" xr:uid="{00000000-0005-0000-0000-000068000000}"/>
    <cellStyle name="Обычный 2 2 6 2" xfId="58" xr:uid="{00000000-0005-0000-0000-000069000000}"/>
    <cellStyle name="Обычный 2 2 6 2 2" xfId="59" xr:uid="{00000000-0005-0000-0000-00006A000000}"/>
    <cellStyle name="Обычный 2 2 7" xfId="60" xr:uid="{00000000-0005-0000-0000-00006B000000}"/>
    <cellStyle name="Обычный 2 20" xfId="61" xr:uid="{00000000-0005-0000-0000-00006C000000}"/>
    <cellStyle name="Обычный 2 21" xfId="62" xr:uid="{00000000-0005-0000-0000-00006D000000}"/>
    <cellStyle name="Обычный 2 22" xfId="63" xr:uid="{00000000-0005-0000-0000-00006E000000}"/>
    <cellStyle name="Обычный 2 23" xfId="64" xr:uid="{00000000-0005-0000-0000-00006F000000}"/>
    <cellStyle name="Обычный 2 24" xfId="65" xr:uid="{00000000-0005-0000-0000-000070000000}"/>
    <cellStyle name="Обычный 2 25" xfId="66" xr:uid="{00000000-0005-0000-0000-000071000000}"/>
    <cellStyle name="Обычный 2 26" xfId="67" xr:uid="{00000000-0005-0000-0000-000072000000}"/>
    <cellStyle name="Обычный 2 27" xfId="68" xr:uid="{00000000-0005-0000-0000-000073000000}"/>
    <cellStyle name="Обычный 2 28" xfId="69" xr:uid="{00000000-0005-0000-0000-000074000000}"/>
    <cellStyle name="Обычный 2 29" xfId="70" xr:uid="{00000000-0005-0000-0000-000075000000}"/>
    <cellStyle name="Обычный 2 3" xfId="71" xr:uid="{00000000-0005-0000-0000-000076000000}"/>
    <cellStyle name="Обычный 2 30" xfId="72" xr:uid="{00000000-0005-0000-0000-000077000000}"/>
    <cellStyle name="Обычный 2 31" xfId="73" xr:uid="{00000000-0005-0000-0000-000078000000}"/>
    <cellStyle name="Обычный 2 32" xfId="74" xr:uid="{00000000-0005-0000-0000-000079000000}"/>
    <cellStyle name="Обычный 2 32 2" xfId="75" xr:uid="{00000000-0005-0000-0000-00007A000000}"/>
    <cellStyle name="Обычный 2 33" xfId="76" xr:uid="{00000000-0005-0000-0000-00007B000000}"/>
    <cellStyle name="Обычный 2 34" xfId="77" xr:uid="{00000000-0005-0000-0000-00007C000000}"/>
    <cellStyle name="Обычный 2 35" xfId="78" xr:uid="{00000000-0005-0000-0000-00007D000000}"/>
    <cellStyle name="Обычный 2 36" xfId="79" xr:uid="{00000000-0005-0000-0000-00007E000000}"/>
    <cellStyle name="Обычный 2 37" xfId="80" xr:uid="{00000000-0005-0000-0000-00007F000000}"/>
    <cellStyle name="Обычный 2 38" xfId="81" xr:uid="{00000000-0005-0000-0000-000080000000}"/>
    <cellStyle name="Обычный 2 39" xfId="82" xr:uid="{00000000-0005-0000-0000-000081000000}"/>
    <cellStyle name="Обычный 2 4" xfId="83" xr:uid="{00000000-0005-0000-0000-000082000000}"/>
    <cellStyle name="Обычный 2 40" xfId="84" xr:uid="{00000000-0005-0000-0000-000083000000}"/>
    <cellStyle name="Обычный 2 41" xfId="85" xr:uid="{00000000-0005-0000-0000-000084000000}"/>
    <cellStyle name="Обычный 2 42" xfId="86" xr:uid="{00000000-0005-0000-0000-000085000000}"/>
    <cellStyle name="Обычный 2 43" xfId="87" xr:uid="{00000000-0005-0000-0000-000086000000}"/>
    <cellStyle name="Обычный 2 44" xfId="88" xr:uid="{00000000-0005-0000-0000-000087000000}"/>
    <cellStyle name="Обычный 2 45" xfId="89" xr:uid="{00000000-0005-0000-0000-000088000000}"/>
    <cellStyle name="Обычный 2 46" xfId="90" xr:uid="{00000000-0005-0000-0000-000089000000}"/>
    <cellStyle name="Обычный 2 5" xfId="91" xr:uid="{00000000-0005-0000-0000-00008A000000}"/>
    <cellStyle name="Обычный 2 6" xfId="92" xr:uid="{00000000-0005-0000-0000-00008B000000}"/>
    <cellStyle name="Обычный 2 7" xfId="93" xr:uid="{00000000-0005-0000-0000-00008C000000}"/>
    <cellStyle name="Обычный 2 8" xfId="94" xr:uid="{00000000-0005-0000-0000-00008D000000}"/>
    <cellStyle name="Обычный 2 9" xfId="95" xr:uid="{00000000-0005-0000-0000-00008E000000}"/>
    <cellStyle name="Обычный 20" xfId="96" xr:uid="{00000000-0005-0000-0000-00008F000000}"/>
    <cellStyle name="Обычный 21" xfId="97" xr:uid="{00000000-0005-0000-0000-000090000000}"/>
    <cellStyle name="Обычный 21 2" xfId="98" xr:uid="{00000000-0005-0000-0000-000091000000}"/>
    <cellStyle name="Обычный 21 2 2" xfId="99" xr:uid="{00000000-0005-0000-0000-000092000000}"/>
    <cellStyle name="Обычный 22" xfId="100" xr:uid="{00000000-0005-0000-0000-000093000000}"/>
    <cellStyle name="Обычный 23" xfId="101" xr:uid="{00000000-0005-0000-0000-000094000000}"/>
    <cellStyle name="Обычный 24" xfId="102" xr:uid="{00000000-0005-0000-0000-000095000000}"/>
    <cellStyle name="Обычный 25" xfId="103" xr:uid="{00000000-0005-0000-0000-000096000000}"/>
    <cellStyle name="Обычный 29" xfId="104" xr:uid="{00000000-0005-0000-0000-000097000000}"/>
    <cellStyle name="Обычный 3" xfId="105" xr:uid="{00000000-0005-0000-0000-000098000000}"/>
    <cellStyle name="Обычный 3 10" xfId="106" xr:uid="{00000000-0005-0000-0000-000099000000}"/>
    <cellStyle name="Обычный 3 2" xfId="107" xr:uid="{00000000-0005-0000-0000-00009A000000}"/>
    <cellStyle name="Обычный 3 2 2" xfId="108" xr:uid="{00000000-0005-0000-0000-00009B000000}"/>
    <cellStyle name="Обычный 3 2 2 2" xfId="109" xr:uid="{00000000-0005-0000-0000-00009C000000}"/>
    <cellStyle name="Обычный 3 2 2 2 2" xfId="110" xr:uid="{00000000-0005-0000-0000-00009D000000}"/>
    <cellStyle name="Обычный 3 2 2 3" xfId="111" xr:uid="{00000000-0005-0000-0000-00009E000000}"/>
    <cellStyle name="Обычный 3 2 3" xfId="112" xr:uid="{00000000-0005-0000-0000-00009F000000}"/>
    <cellStyle name="Обычный 3 3" xfId="113" xr:uid="{00000000-0005-0000-0000-0000A0000000}"/>
    <cellStyle name="Обычный 3 4" xfId="114" xr:uid="{00000000-0005-0000-0000-0000A1000000}"/>
    <cellStyle name="Обычный 3 5" xfId="115" xr:uid="{00000000-0005-0000-0000-0000A2000000}"/>
    <cellStyle name="Обычный 3 5 2" xfId="116" xr:uid="{00000000-0005-0000-0000-0000A3000000}"/>
    <cellStyle name="Обычный 3 5 3" xfId="117" xr:uid="{00000000-0005-0000-0000-0000A4000000}"/>
    <cellStyle name="Обычный 3 6" xfId="118" xr:uid="{00000000-0005-0000-0000-0000A5000000}"/>
    <cellStyle name="Обычный 3 7" xfId="119" xr:uid="{00000000-0005-0000-0000-0000A6000000}"/>
    <cellStyle name="Обычный 3 8" xfId="120" xr:uid="{00000000-0005-0000-0000-0000A7000000}"/>
    <cellStyle name="Обычный 3 9" xfId="121" xr:uid="{00000000-0005-0000-0000-0000A8000000}"/>
    <cellStyle name="Обычный 30" xfId="122" xr:uid="{00000000-0005-0000-0000-0000A9000000}"/>
    <cellStyle name="Обычный 32" xfId="123" xr:uid="{00000000-0005-0000-0000-0000AA000000}"/>
    <cellStyle name="Обычный 34" xfId="124" xr:uid="{00000000-0005-0000-0000-0000AB000000}"/>
    <cellStyle name="Обычный 36" xfId="125" xr:uid="{00000000-0005-0000-0000-0000AC000000}"/>
    <cellStyle name="Обычный 4" xfId="126" xr:uid="{00000000-0005-0000-0000-0000AD000000}"/>
    <cellStyle name="Обычный 4 2" xfId="127" xr:uid="{00000000-0005-0000-0000-0000AE000000}"/>
    <cellStyle name="Обычный 4 3" xfId="128" xr:uid="{00000000-0005-0000-0000-0000AF000000}"/>
    <cellStyle name="Обычный 4 3 2" xfId="129" xr:uid="{00000000-0005-0000-0000-0000B0000000}"/>
    <cellStyle name="Обычный 4 3 2 2" xfId="130" xr:uid="{00000000-0005-0000-0000-0000B1000000}"/>
    <cellStyle name="Обычный 4 3 2 3" xfId="131" xr:uid="{00000000-0005-0000-0000-0000B2000000}"/>
    <cellStyle name="Обычный 4 3 2 4" xfId="132" xr:uid="{00000000-0005-0000-0000-0000B3000000}"/>
    <cellStyle name="Обычный 4 3_дотация районная ноябрь на 18-20" xfId="133" xr:uid="{00000000-0005-0000-0000-0000B4000000}"/>
    <cellStyle name="Обычный 4 4" xfId="134" xr:uid="{00000000-0005-0000-0000-0000B5000000}"/>
    <cellStyle name="Обычный 5" xfId="135" xr:uid="{00000000-0005-0000-0000-0000B6000000}"/>
    <cellStyle name="Обычный 6" xfId="136" xr:uid="{00000000-0005-0000-0000-0000B7000000}"/>
    <cellStyle name="Обычный 6 2" xfId="137" xr:uid="{00000000-0005-0000-0000-0000B8000000}"/>
    <cellStyle name="Обычный 7" xfId="138" xr:uid="{00000000-0005-0000-0000-0000B9000000}"/>
    <cellStyle name="Обычный 8" xfId="139" xr:uid="{00000000-0005-0000-0000-0000BA000000}"/>
    <cellStyle name="Обычный 9" xfId="140" xr:uid="{00000000-0005-0000-0000-0000BB000000}"/>
    <cellStyle name="Обычный_tmp" xfId="141" xr:uid="{00000000-0005-0000-0000-0000BC000000}"/>
    <cellStyle name="Обычный_Лист1" xfId="142" xr:uid="{00000000-0005-0000-0000-0000BD000000}"/>
    <cellStyle name="Обычный_Лист1 2" xfId="143" xr:uid="{00000000-0005-0000-0000-0000BE000000}"/>
    <cellStyle name="Процентный 2" xfId="144" xr:uid="{00000000-0005-0000-0000-0000BF000000}"/>
    <cellStyle name="Процентный 2 2" xfId="145" xr:uid="{00000000-0005-0000-0000-0000C0000000}"/>
    <cellStyle name="Процентный 2 3" xfId="146" xr:uid="{00000000-0005-0000-0000-0000C1000000}"/>
    <cellStyle name="Процентный 2 4" xfId="147" xr:uid="{00000000-0005-0000-0000-0000C2000000}"/>
    <cellStyle name="Процентный 2 5" xfId="148" xr:uid="{00000000-0005-0000-0000-0000C3000000}"/>
    <cellStyle name="Процентный 2 6" xfId="149" xr:uid="{00000000-0005-0000-0000-0000C4000000}"/>
    <cellStyle name="Стиль 1" xfId="150" xr:uid="{00000000-0005-0000-0000-0000C5000000}"/>
    <cellStyle name="Стиль 1 2" xfId="151" xr:uid="{00000000-0005-0000-0000-0000C6000000}"/>
    <cellStyle name="Финансовый 2" xfId="152" xr:uid="{00000000-0005-0000-0000-0000C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400050</xdr:colOff>
      <xdr:row>5</xdr:row>
      <xdr:rowOff>238125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4038600" y="952500"/>
          <a:ext cx="400050" cy="190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</xdr:sp>
    <xdr:clientData/>
  </xdr:twoCellAnchor>
  <xdr:twoCellAnchor>
    <xdr:from>
      <xdr:col>1</xdr:col>
      <xdr:colOff>914400</xdr:colOff>
      <xdr:row>0</xdr:row>
      <xdr:rowOff>0</xdr:rowOff>
    </xdr:from>
    <xdr:to>
      <xdr:col>4</xdr:col>
      <xdr:colOff>762000</xdr:colOff>
      <xdr:row>10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4953000" y="0"/>
          <a:ext cx="3495675" cy="1714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 1 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 1 полугодие 2026 года"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31.07.2026 № 555-п</a:t>
          </a:r>
          <a:endParaRPr lang="ru-RU" sz="1200" b="0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0</xdr:colOff>
      <xdr:row>7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4400550" y="0"/>
          <a:ext cx="3429000" cy="15144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 2 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</a:t>
          </a:r>
          <a:r>
            <a:rPr lang="ru-RU" sz="1200" b="0" i="0" u="none" strike="noStrike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1 полугодие</a:t>
          </a: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2026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31.07.2026 № 555-п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28575</xdr:rowOff>
    </xdr:from>
    <xdr:to>
      <xdr:col>6</xdr:col>
      <xdr:colOff>0</xdr:colOff>
      <xdr:row>7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4257675" y="28575"/>
          <a:ext cx="3486150" cy="16002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 3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 1 полугодие 2026 года" </a:t>
          </a:r>
        </a:p>
        <a:p>
          <a:pPr algn="r" rtl="1">
            <a:defRPr sz="1000"/>
          </a:pP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31.07.2026 № 555-п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0</xdr:row>
      <xdr:rowOff>0</xdr:rowOff>
    </xdr:from>
    <xdr:to>
      <xdr:col>9</xdr:col>
      <xdr:colOff>1</xdr:colOff>
      <xdr:row>8</xdr:row>
      <xdr:rowOff>57149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>
        <a:xfrm>
          <a:off x="4705350" y="0"/>
          <a:ext cx="3733800" cy="144716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 4 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 1 полугодие 2026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31.07.2026 № 555-п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133351</xdr:colOff>
      <xdr:row>0</xdr:row>
      <xdr:rowOff>1</xdr:rowOff>
    </xdr:from>
    <xdr:to>
      <xdr:col>4</xdr:col>
      <xdr:colOff>1066800</xdr:colOff>
      <xdr:row>7</xdr:row>
      <xdr:rowOff>9526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>
        <a:xfrm>
          <a:off x="3295650" y="0"/>
          <a:ext cx="3286125" cy="15557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 5 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1 полугодие 2026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31.07.2026 № 555-п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0</xdr:rowOff>
    </xdr:from>
    <xdr:to>
      <xdr:col>4</xdr:col>
      <xdr:colOff>1162049</xdr:colOff>
      <xdr:row>5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>
        <a:xfrm>
          <a:off x="3495675" y="0"/>
          <a:ext cx="3304540" cy="13271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 6 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1 полугодие 2026 года" 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31.07.2026 № 555-п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1314450</xdr:colOff>
      <xdr:row>0</xdr:row>
      <xdr:rowOff>0</xdr:rowOff>
    </xdr:from>
    <xdr:to>
      <xdr:col>4</xdr:col>
      <xdr:colOff>866774</xdr:colOff>
      <xdr:row>9</xdr:row>
      <xdr:rowOff>247649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>
        <a:xfrm>
          <a:off x="5229225" y="0"/>
          <a:ext cx="3219449" cy="170497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 7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1 полугодие 2026года"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rtl="1"/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</a:t>
          </a:r>
          <a:r>
            <a:rPr lang="ru-RU" sz="1100" b="0" i="0">
              <a:effectLst/>
              <a:latin typeface="+mn-lt"/>
              <a:ea typeface="+mn-ea"/>
              <a:cs typeface="+mn-cs"/>
            </a:rPr>
            <a:t>от 31.07.2026 № 555-п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4114800</xdr:colOff>
      <xdr:row>0</xdr:row>
      <xdr:rowOff>0</xdr:rowOff>
    </xdr:from>
    <xdr:to>
      <xdr:col>2</xdr:col>
      <xdr:colOff>933450</xdr:colOff>
      <xdr:row>6</xdr:row>
      <xdr:rowOff>169333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>
        <a:xfrm>
          <a:off x="4114800" y="0"/>
          <a:ext cx="3409950" cy="157861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№ 8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"Об исполнении бюджета Черемховского районного муниципального образования  за 1 полугодие 2026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31.07.2026 № 555-п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ultant.ru/document/cons_doc_LAW_349551/" TargetMode="External"/><Relationship Id="rId2" Type="http://schemas.openxmlformats.org/officeDocument/2006/relationships/hyperlink" Target="http://www.consultant.ru/cons/cgi/online.cgi?req=doc&amp;base=LAW&amp;n=208015&amp;rnd=235642.514532630&amp;dst=103572&amp;fld=134" TargetMode="External"/><Relationship Id="rId1" Type="http://schemas.openxmlformats.org/officeDocument/2006/relationships/hyperlink" Target="http://www.consultant.ru/cons/cgi/online.cgi?req=doc&amp;base=LAW&amp;n=198941&amp;rnd=235642.187433877&amp;dst=100606&amp;fld=1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79"/>
  <sheetViews>
    <sheetView view="pageBreakPreview" zoomScaleNormal="100" workbookViewId="0">
      <selection activeCell="A10" sqref="A10:E11"/>
    </sheetView>
  </sheetViews>
  <sheetFormatPr defaultColWidth="9.140625" defaultRowHeight="15" x14ac:dyDescent="0.25"/>
  <cols>
    <col min="1" max="1" width="60.5703125" style="1" customWidth="1"/>
    <col min="2" max="2" width="29" style="126" customWidth="1"/>
    <col min="3" max="3" width="15.140625" style="1" customWidth="1"/>
    <col min="4" max="4" width="14.5703125" style="127" customWidth="1"/>
    <col min="5" max="5" width="14.42578125" style="1" customWidth="1"/>
    <col min="6" max="6" width="9.140625" style="1"/>
    <col min="7" max="7" width="17.5703125" style="1" customWidth="1"/>
    <col min="8" max="16384" width="9.140625" style="1"/>
  </cols>
  <sheetData>
    <row r="6" spans="1:5" x14ac:dyDescent="0.25">
      <c r="A6" s="128"/>
    </row>
    <row r="7" spans="1:5" hidden="1" x14ac:dyDescent="0.25">
      <c r="A7" s="128"/>
    </row>
    <row r="8" spans="1:5" x14ac:dyDescent="0.25">
      <c r="A8" s="128"/>
    </row>
    <row r="9" spans="1:5" x14ac:dyDescent="0.25">
      <c r="A9" s="128"/>
    </row>
    <row r="10" spans="1:5" s="121" customFormat="1" x14ac:dyDescent="0.25">
      <c r="A10" s="178" t="s">
        <v>635</v>
      </c>
      <c r="B10" s="178"/>
      <c r="C10" s="178"/>
      <c r="D10" s="178"/>
      <c r="E10" s="178"/>
    </row>
    <row r="11" spans="1:5" s="121" customFormat="1" ht="29.25" customHeight="1" x14ac:dyDescent="0.25">
      <c r="A11" s="178"/>
      <c r="B11" s="178"/>
      <c r="C11" s="178"/>
      <c r="D11" s="178"/>
      <c r="E11" s="178"/>
    </row>
    <row r="12" spans="1:5" x14ac:dyDescent="0.25">
      <c r="A12" s="129"/>
      <c r="E12" s="130"/>
    </row>
    <row r="13" spans="1:5" x14ac:dyDescent="0.25">
      <c r="A13" s="182" t="s">
        <v>0</v>
      </c>
      <c r="B13" s="184" t="s">
        <v>1</v>
      </c>
      <c r="C13" s="186" t="s">
        <v>2</v>
      </c>
      <c r="D13" s="188" t="s">
        <v>3</v>
      </c>
      <c r="E13" s="190" t="s">
        <v>4</v>
      </c>
    </row>
    <row r="14" spans="1:5" ht="23.25" customHeight="1" x14ac:dyDescent="0.25">
      <c r="A14" s="183"/>
      <c r="B14" s="185"/>
      <c r="C14" s="187"/>
      <c r="D14" s="189"/>
      <c r="E14" s="191"/>
    </row>
    <row r="15" spans="1:5" x14ac:dyDescent="0.25">
      <c r="A15" s="131">
        <v>1</v>
      </c>
      <c r="B15" s="133">
        <v>2</v>
      </c>
      <c r="C15" s="134">
        <v>3</v>
      </c>
      <c r="D15" s="134">
        <v>4</v>
      </c>
      <c r="E15" s="132">
        <v>5</v>
      </c>
    </row>
    <row r="16" spans="1:5" s="122" customFormat="1" ht="18" customHeight="1" x14ac:dyDescent="0.2">
      <c r="A16" s="135" t="s">
        <v>5</v>
      </c>
      <c r="B16" s="136" t="s">
        <v>6</v>
      </c>
      <c r="C16" s="137">
        <f>C17+C21+C26+C30+C32+C35+C38+C42+C19+C28</f>
        <v>301005.91499999998</v>
      </c>
      <c r="D16" s="137">
        <f>D17+D21+D26+D30+D32+D35+D38+D42+D19+D28</f>
        <v>156522.5</v>
      </c>
      <c r="E16" s="137">
        <f t="shared" ref="E16:E41" si="0">D16/C16*100</f>
        <v>51.999808708078099</v>
      </c>
    </row>
    <row r="17" spans="1:10" ht="18.75" customHeight="1" x14ac:dyDescent="0.25">
      <c r="A17" s="135" t="s">
        <v>7</v>
      </c>
      <c r="B17" s="136" t="s">
        <v>8</v>
      </c>
      <c r="C17" s="137">
        <f>C18</f>
        <v>197612.79999999999</v>
      </c>
      <c r="D17" s="137">
        <f>D18</f>
        <v>95567.1</v>
      </c>
      <c r="E17" s="137">
        <f t="shared" si="0"/>
        <v>48.360784321663402</v>
      </c>
    </row>
    <row r="18" spans="1:10" ht="17.25" customHeight="1" x14ac:dyDescent="0.25">
      <c r="A18" s="138" t="s">
        <v>9</v>
      </c>
      <c r="B18" s="139" t="s">
        <v>10</v>
      </c>
      <c r="C18" s="140">
        <v>197612.79999999999</v>
      </c>
      <c r="D18" s="140">
        <v>95567.1</v>
      </c>
      <c r="E18" s="140">
        <f t="shared" si="0"/>
        <v>48.360784321663402</v>
      </c>
    </row>
    <row r="19" spans="1:10" s="123" customFormat="1" ht="43.5" customHeight="1" x14ac:dyDescent="0.25">
      <c r="A19" s="141" t="s">
        <v>11</v>
      </c>
      <c r="B19" s="136" t="s">
        <v>12</v>
      </c>
      <c r="C19" s="137">
        <v>28704.799999999999</v>
      </c>
      <c r="D19" s="137">
        <f>D20</f>
        <v>13214.2</v>
      </c>
      <c r="E19" s="137">
        <f t="shared" si="0"/>
        <v>46.034809509211001</v>
      </c>
    </row>
    <row r="20" spans="1:10" ht="33" customHeight="1" x14ac:dyDescent="0.25">
      <c r="A20" s="142" t="s">
        <v>13</v>
      </c>
      <c r="B20" s="143" t="s">
        <v>14</v>
      </c>
      <c r="C20" s="144">
        <v>26986.1</v>
      </c>
      <c r="D20" s="144">
        <v>13214.2</v>
      </c>
      <c r="E20" s="140">
        <f t="shared" si="0"/>
        <v>48.966690259059298</v>
      </c>
    </row>
    <row r="21" spans="1:10" ht="18.75" customHeight="1" x14ac:dyDescent="0.25">
      <c r="A21" s="145" t="s">
        <v>15</v>
      </c>
      <c r="B21" s="136" t="s">
        <v>16</v>
      </c>
      <c r="C21" s="137">
        <f>C22+C23+C24+C25</f>
        <v>16056.9</v>
      </c>
      <c r="D21" s="137">
        <f>D22+D23+D24+D25</f>
        <v>9612.6</v>
      </c>
      <c r="E21" s="137">
        <f t="shared" si="0"/>
        <v>59.865852063598801</v>
      </c>
    </row>
    <row r="22" spans="1:10" ht="29.25" customHeight="1" x14ac:dyDescent="0.25">
      <c r="A22" s="146" t="s">
        <v>17</v>
      </c>
      <c r="B22" s="139" t="s">
        <v>18</v>
      </c>
      <c r="C22" s="140">
        <v>10836.7</v>
      </c>
      <c r="D22" s="140">
        <v>8002.1</v>
      </c>
      <c r="E22" s="140">
        <f t="shared" si="0"/>
        <v>73.842590456504297</v>
      </c>
    </row>
    <row r="23" spans="1:10" ht="30.75" customHeight="1" x14ac:dyDescent="0.25">
      <c r="A23" s="147" t="s">
        <v>19</v>
      </c>
      <c r="B23" s="148" t="s">
        <v>20</v>
      </c>
      <c r="C23" s="149">
        <v>0</v>
      </c>
      <c r="D23" s="149">
        <v>3.4</v>
      </c>
      <c r="E23" s="140">
        <v>0</v>
      </c>
    </row>
    <row r="24" spans="1:10" ht="21" customHeight="1" x14ac:dyDescent="0.25">
      <c r="A24" s="150" t="s">
        <v>21</v>
      </c>
      <c r="B24" s="151" t="s">
        <v>22</v>
      </c>
      <c r="C24" s="152">
        <v>1240.5</v>
      </c>
      <c r="D24" s="152">
        <v>1309.0999999999999</v>
      </c>
      <c r="E24" s="140">
        <f t="shared" si="0"/>
        <v>105.53002821443</v>
      </c>
    </row>
    <row r="25" spans="1:10" ht="30" customHeight="1" x14ac:dyDescent="0.25">
      <c r="A25" s="150" t="s">
        <v>23</v>
      </c>
      <c r="B25" s="151" t="s">
        <v>24</v>
      </c>
      <c r="C25" s="152">
        <v>3979.7</v>
      </c>
      <c r="D25" s="152">
        <v>298</v>
      </c>
      <c r="E25" s="140">
        <f t="shared" si="0"/>
        <v>7.4880016081614196</v>
      </c>
    </row>
    <row r="26" spans="1:10" s="122" customFormat="1" ht="19.5" customHeight="1" x14ac:dyDescent="0.2">
      <c r="A26" s="153" t="s">
        <v>25</v>
      </c>
      <c r="B26" s="136" t="s">
        <v>26</v>
      </c>
      <c r="C26" s="137">
        <f>C27</f>
        <v>592.79999999999995</v>
      </c>
      <c r="D26" s="137">
        <f>D27</f>
        <v>103.7</v>
      </c>
      <c r="E26" s="137">
        <f t="shared" si="0"/>
        <v>17.493252361673399</v>
      </c>
    </row>
    <row r="27" spans="1:10" s="124" customFormat="1" ht="31.5" customHeight="1" x14ac:dyDescent="0.2">
      <c r="A27" s="150" t="s">
        <v>27</v>
      </c>
      <c r="B27" s="154" t="s">
        <v>28</v>
      </c>
      <c r="C27" s="152">
        <v>592.79999999999995</v>
      </c>
      <c r="D27" s="152">
        <v>103.7</v>
      </c>
      <c r="E27" s="140">
        <f t="shared" si="0"/>
        <v>17.493252361673399</v>
      </c>
    </row>
    <row r="28" spans="1:10" s="124" customFormat="1" ht="39.75" hidden="1" customHeight="1" x14ac:dyDescent="0.2">
      <c r="A28" s="155" t="s">
        <v>29</v>
      </c>
      <c r="B28" s="156" t="s">
        <v>30</v>
      </c>
      <c r="C28" s="157">
        <f>C29</f>
        <v>0</v>
      </c>
      <c r="D28" s="157">
        <f>D29</f>
        <v>0</v>
      </c>
      <c r="E28" s="137">
        <v>0</v>
      </c>
    </row>
    <row r="29" spans="1:10" s="124" customFormat="1" ht="31.5" hidden="1" customHeight="1" x14ac:dyDescent="0.2">
      <c r="A29" s="150" t="s">
        <v>31</v>
      </c>
      <c r="B29" s="154" t="s">
        <v>32</v>
      </c>
      <c r="C29" s="152">
        <v>0</v>
      </c>
      <c r="D29" s="152">
        <v>0</v>
      </c>
      <c r="E29" s="140">
        <v>0</v>
      </c>
    </row>
    <row r="30" spans="1:10" ht="45" customHeight="1" x14ac:dyDescent="0.25">
      <c r="A30" s="158" t="s">
        <v>33</v>
      </c>
      <c r="B30" s="136" t="s">
        <v>34</v>
      </c>
      <c r="C30" s="137">
        <f>C31</f>
        <v>34130.385999999999</v>
      </c>
      <c r="D30" s="137">
        <f t="shared" ref="D30:E30" si="1">D31</f>
        <v>21476.1</v>
      </c>
      <c r="E30" s="137">
        <f t="shared" si="1"/>
        <v>62.9236950323386</v>
      </c>
    </row>
    <row r="31" spans="1:10" ht="93" customHeight="1" x14ac:dyDescent="0.25">
      <c r="A31" s="159" t="s">
        <v>35</v>
      </c>
      <c r="B31" s="151" t="s">
        <v>36</v>
      </c>
      <c r="C31" s="140">
        <v>34130.385999999999</v>
      </c>
      <c r="D31" s="140">
        <v>21476.1</v>
      </c>
      <c r="E31" s="140">
        <f t="shared" si="0"/>
        <v>62.9236950323386</v>
      </c>
    </row>
    <row r="32" spans="1:10" s="125" customFormat="1" ht="33" customHeight="1" x14ac:dyDescent="0.25">
      <c r="A32" s="158" t="s">
        <v>37</v>
      </c>
      <c r="B32" s="136" t="s">
        <v>38</v>
      </c>
      <c r="C32" s="137">
        <f>C33+C34</f>
        <v>20255.528999999999</v>
      </c>
      <c r="D32" s="137">
        <f>D33+D34</f>
        <v>10885.7</v>
      </c>
      <c r="E32" s="137">
        <f t="shared" si="0"/>
        <v>53.7418696890118</v>
      </c>
      <c r="F32" s="122"/>
      <c r="G32" s="122"/>
      <c r="H32" s="122"/>
      <c r="I32" s="122"/>
      <c r="J32" s="122"/>
    </row>
    <row r="33" spans="1:10" s="124" customFormat="1" ht="15.75" customHeight="1" x14ac:dyDescent="0.25">
      <c r="A33" s="159" t="s">
        <v>39</v>
      </c>
      <c r="B33" s="154" t="s">
        <v>40</v>
      </c>
      <c r="C33" s="140">
        <v>19749.728999999999</v>
      </c>
      <c r="D33" s="140">
        <v>10232.4</v>
      </c>
      <c r="E33" s="140">
        <f t="shared" si="0"/>
        <v>51.810331169607402</v>
      </c>
      <c r="F33" s="122"/>
      <c r="G33" s="122"/>
      <c r="H33" s="122"/>
      <c r="I33" s="122"/>
      <c r="J33" s="122"/>
    </row>
    <row r="34" spans="1:10" s="124" customFormat="1" ht="18" customHeight="1" x14ac:dyDescent="0.25">
      <c r="A34" s="159" t="s">
        <v>41</v>
      </c>
      <c r="B34" s="154" t="s">
        <v>42</v>
      </c>
      <c r="C34" s="140">
        <v>505.8</v>
      </c>
      <c r="D34" s="140">
        <v>653.29999999999995</v>
      </c>
      <c r="E34" s="140">
        <f t="shared" si="0"/>
        <v>129.161724001582</v>
      </c>
      <c r="F34" s="122"/>
      <c r="G34" s="122"/>
      <c r="H34" s="122"/>
      <c r="I34" s="122"/>
      <c r="J34" s="122"/>
    </row>
    <row r="35" spans="1:10" s="125" customFormat="1" ht="33" customHeight="1" x14ac:dyDescent="0.25">
      <c r="A35" s="158" t="s">
        <v>43</v>
      </c>
      <c r="B35" s="136" t="s">
        <v>44</v>
      </c>
      <c r="C35" s="137">
        <f>C37+C36</f>
        <v>679</v>
      </c>
      <c r="D35" s="137">
        <f>D37+D36</f>
        <v>600.4</v>
      </c>
      <c r="E35" s="137">
        <f t="shared" si="0"/>
        <v>88.424153166421206</v>
      </c>
      <c r="F35" s="122"/>
      <c r="G35" s="122"/>
      <c r="H35" s="122"/>
      <c r="I35" s="122"/>
      <c r="J35" s="122"/>
    </row>
    <row r="36" spans="1:10" s="125" customFormat="1" ht="75.75" customHeight="1" x14ac:dyDescent="0.25">
      <c r="A36" s="160" t="s">
        <v>45</v>
      </c>
      <c r="B36" s="151" t="s">
        <v>46</v>
      </c>
      <c r="C36" s="140">
        <v>0</v>
      </c>
      <c r="D36" s="140">
        <v>304.10000000000002</v>
      </c>
      <c r="E36" s="140">
        <v>0</v>
      </c>
      <c r="F36" s="122"/>
      <c r="G36" s="122"/>
      <c r="H36" s="122"/>
      <c r="I36" s="122"/>
      <c r="J36" s="122"/>
    </row>
    <row r="37" spans="1:10" s="125" customFormat="1" ht="32.25" customHeight="1" x14ac:dyDescent="0.25">
      <c r="A37" s="160" t="s">
        <v>47</v>
      </c>
      <c r="B37" s="151" t="s">
        <v>48</v>
      </c>
      <c r="C37" s="140">
        <v>679</v>
      </c>
      <c r="D37" s="140">
        <v>296.3</v>
      </c>
      <c r="E37" s="140">
        <f t="shared" si="0"/>
        <v>43.637702503681901</v>
      </c>
      <c r="F37" s="122"/>
      <c r="G37" s="122"/>
      <c r="H37" s="122"/>
      <c r="I37" s="122"/>
      <c r="J37" s="122"/>
    </row>
    <row r="38" spans="1:10" s="125" customFormat="1" ht="20.25" customHeight="1" x14ac:dyDescent="0.25">
      <c r="A38" s="158" t="s">
        <v>49</v>
      </c>
      <c r="B38" s="136" t="s">
        <v>50</v>
      </c>
      <c r="C38" s="137">
        <f>SUM(C39:C41)</f>
        <v>2973.7</v>
      </c>
      <c r="D38" s="137">
        <f>SUM(D39:D41)</f>
        <v>5051.1000000000004</v>
      </c>
      <c r="E38" s="137">
        <f t="shared" si="0"/>
        <v>169.85909809328399</v>
      </c>
      <c r="F38" s="122"/>
      <c r="G38" s="122"/>
      <c r="H38" s="122"/>
      <c r="I38" s="122"/>
      <c r="J38" s="122"/>
    </row>
    <row r="39" spans="1:10" s="125" customFormat="1" ht="30.75" customHeight="1" x14ac:dyDescent="0.25">
      <c r="A39" s="160" t="s">
        <v>51</v>
      </c>
      <c r="B39" s="151" t="s">
        <v>52</v>
      </c>
      <c r="C39" s="140">
        <v>24.7</v>
      </c>
      <c r="D39" s="140">
        <v>12.7</v>
      </c>
      <c r="E39" s="140">
        <f t="shared" si="0"/>
        <v>51.417004048583003</v>
      </c>
      <c r="F39" s="122"/>
      <c r="G39" s="122"/>
      <c r="H39" s="122"/>
      <c r="I39" s="122"/>
      <c r="J39" s="122"/>
    </row>
    <row r="40" spans="1:10" s="122" customFormat="1" ht="104.25" customHeight="1" x14ac:dyDescent="0.25">
      <c r="A40" s="160" t="s">
        <v>53</v>
      </c>
      <c r="B40" s="151" t="s">
        <v>54</v>
      </c>
      <c r="C40" s="140">
        <v>146.80000000000001</v>
      </c>
      <c r="D40" s="140">
        <v>342.2</v>
      </c>
      <c r="E40" s="140">
        <f t="shared" si="0"/>
        <v>233.106267029973</v>
      </c>
    </row>
    <row r="41" spans="1:10" ht="18" customHeight="1" x14ac:dyDescent="0.25">
      <c r="A41" s="160" t="s">
        <v>55</v>
      </c>
      <c r="B41" s="151" t="s">
        <v>56</v>
      </c>
      <c r="C41" s="140">
        <v>2802.2</v>
      </c>
      <c r="D41" s="140">
        <v>4696.2</v>
      </c>
      <c r="E41" s="140">
        <f t="shared" si="0"/>
        <v>167.589750909999</v>
      </c>
      <c r="F41" s="122"/>
      <c r="G41" s="122"/>
      <c r="H41" s="122"/>
      <c r="I41" s="122"/>
      <c r="J41" s="122"/>
    </row>
    <row r="42" spans="1:10" ht="18" customHeight="1" x14ac:dyDescent="0.25">
      <c r="A42" s="158" t="s">
        <v>57</v>
      </c>
      <c r="B42" s="136" t="s">
        <v>58</v>
      </c>
      <c r="C42" s="137">
        <f>C43+C44+C45</f>
        <v>0</v>
      </c>
      <c r="D42" s="137">
        <f>D43+D44+D45</f>
        <v>11.6</v>
      </c>
      <c r="E42" s="137">
        <v>0</v>
      </c>
      <c r="F42" s="122"/>
      <c r="G42" s="122"/>
      <c r="H42" s="122"/>
      <c r="I42" s="122"/>
      <c r="J42" s="122"/>
    </row>
    <row r="43" spans="1:10" ht="17.25" customHeight="1" x14ac:dyDescent="0.25">
      <c r="A43" s="160" t="s">
        <v>59</v>
      </c>
      <c r="B43" s="151" t="s">
        <v>60</v>
      </c>
      <c r="C43" s="152">
        <v>0</v>
      </c>
      <c r="D43" s="152">
        <v>0</v>
      </c>
      <c r="E43" s="140">
        <v>0</v>
      </c>
      <c r="F43" s="122"/>
      <c r="G43" s="122"/>
      <c r="H43" s="122"/>
      <c r="I43" s="122"/>
      <c r="J43" s="122"/>
    </row>
    <row r="44" spans="1:10" x14ac:dyDescent="0.25">
      <c r="A44" s="160" t="s">
        <v>61</v>
      </c>
      <c r="B44" s="151" t="s">
        <v>62</v>
      </c>
      <c r="C44" s="152">
        <v>0</v>
      </c>
      <c r="D44" s="152">
        <v>11.6</v>
      </c>
      <c r="E44" s="140">
        <v>0</v>
      </c>
      <c r="F44" s="122"/>
      <c r="G44" s="122"/>
      <c r="H44" s="122"/>
      <c r="I44" s="122"/>
      <c r="J44" s="122"/>
    </row>
    <row r="45" spans="1:10" ht="30" x14ac:dyDescent="0.25">
      <c r="A45" s="160" t="s">
        <v>63</v>
      </c>
      <c r="B45" s="151" t="s">
        <v>64</v>
      </c>
      <c r="C45" s="152">
        <v>0</v>
      </c>
      <c r="D45" s="152">
        <v>0</v>
      </c>
      <c r="E45" s="140">
        <v>0</v>
      </c>
      <c r="F45" s="122"/>
      <c r="G45" s="122"/>
      <c r="H45" s="122"/>
      <c r="I45" s="122"/>
      <c r="J45" s="122"/>
    </row>
    <row r="46" spans="1:10" s="124" customFormat="1" ht="18" customHeight="1" x14ac:dyDescent="0.2">
      <c r="A46" s="158" t="s">
        <v>65</v>
      </c>
      <c r="B46" s="136" t="s">
        <v>66</v>
      </c>
      <c r="C46" s="137">
        <f>C47+C71+C73+C69</f>
        <v>1733216.3141399999</v>
      </c>
      <c r="D46" s="137">
        <f>D47+D71+D73+D69</f>
        <v>1090423.5091200001</v>
      </c>
      <c r="E46" s="137">
        <f t="shared" ref="E46:E75" si="2">D46/C46*100</f>
        <v>62.913295947197099</v>
      </c>
      <c r="F46" s="122"/>
      <c r="G46" s="122"/>
      <c r="H46" s="122"/>
      <c r="I46" s="122"/>
      <c r="J46" s="122"/>
    </row>
    <row r="47" spans="1:10" s="125" customFormat="1" ht="30.75" customHeight="1" x14ac:dyDescent="0.25">
      <c r="A47" s="158" t="s">
        <v>67</v>
      </c>
      <c r="B47" s="136" t="s">
        <v>68</v>
      </c>
      <c r="C47" s="137">
        <f>C48+C51+C57+C62</f>
        <v>1725611.1160200001</v>
      </c>
      <c r="D47" s="137">
        <f>D48+D51+D57+D62</f>
        <v>1082950.3338899999</v>
      </c>
      <c r="E47" s="137">
        <f t="shared" si="2"/>
        <v>62.757496392799602</v>
      </c>
      <c r="F47" s="122"/>
      <c r="G47" s="122"/>
      <c r="H47" s="122"/>
      <c r="I47" s="122"/>
      <c r="J47" s="122"/>
    </row>
    <row r="48" spans="1:10" s="125" customFormat="1" ht="30" customHeight="1" x14ac:dyDescent="0.25">
      <c r="A48" s="161" t="s">
        <v>69</v>
      </c>
      <c r="B48" s="162" t="s">
        <v>70</v>
      </c>
      <c r="C48" s="137">
        <f>C49+C50</f>
        <v>383645.6</v>
      </c>
      <c r="D48" s="137">
        <f>D49+D50</f>
        <v>177910.7</v>
      </c>
      <c r="E48" s="137">
        <f t="shared" si="2"/>
        <v>46.373710528675403</v>
      </c>
      <c r="F48" s="122"/>
      <c r="G48" s="122"/>
      <c r="H48" s="122"/>
      <c r="I48" s="122"/>
      <c r="J48" s="122"/>
    </row>
    <row r="49" spans="1:10" s="125" customFormat="1" ht="22.5" customHeight="1" x14ac:dyDescent="0.25">
      <c r="A49" s="163" t="s">
        <v>71</v>
      </c>
      <c r="B49" s="164" t="s">
        <v>72</v>
      </c>
      <c r="C49" s="152">
        <v>280954</v>
      </c>
      <c r="D49" s="152">
        <v>130672.6</v>
      </c>
      <c r="E49" s="140">
        <f t="shared" si="2"/>
        <v>46.510318415114199</v>
      </c>
      <c r="F49" s="122"/>
      <c r="G49" s="122"/>
      <c r="H49" s="122"/>
      <c r="I49" s="122"/>
      <c r="J49" s="122"/>
    </row>
    <row r="50" spans="1:10" s="125" customFormat="1" ht="30" x14ac:dyDescent="0.25">
      <c r="A50" s="160" t="s">
        <v>73</v>
      </c>
      <c r="B50" s="151" t="s">
        <v>74</v>
      </c>
      <c r="C50" s="152">
        <v>102691.6</v>
      </c>
      <c r="D50" s="152">
        <v>47238.1</v>
      </c>
      <c r="E50" s="137">
        <f t="shared" si="2"/>
        <v>45.999964943578597</v>
      </c>
      <c r="F50" s="122"/>
      <c r="G50" s="122"/>
      <c r="H50" s="122"/>
      <c r="I50" s="122"/>
      <c r="J50" s="122"/>
    </row>
    <row r="51" spans="1:10" s="122" customFormat="1" ht="29.25" customHeight="1" x14ac:dyDescent="0.2">
      <c r="A51" s="165" t="s">
        <v>75</v>
      </c>
      <c r="B51" s="166" t="s">
        <v>76</v>
      </c>
      <c r="C51" s="137">
        <f>C56+C54+C53+C52+C55</f>
        <v>110470.5776</v>
      </c>
      <c r="D51" s="137">
        <f>D56+D54+D53+D52+D55</f>
        <v>47787.6</v>
      </c>
      <c r="E51" s="137">
        <f t="shared" si="2"/>
        <v>43.258215027201999</v>
      </c>
    </row>
    <row r="52" spans="1:10" s="122" customFormat="1" ht="60" x14ac:dyDescent="0.25">
      <c r="A52" s="160" t="s">
        <v>77</v>
      </c>
      <c r="B52" s="151" t="s">
        <v>78</v>
      </c>
      <c r="C52" s="140">
        <v>23347.3</v>
      </c>
      <c r="D52" s="140">
        <v>10838.8</v>
      </c>
      <c r="E52" s="140">
        <f t="shared" si="2"/>
        <v>46.424211793226597</v>
      </c>
    </row>
    <row r="53" spans="1:10" s="122" customFormat="1" ht="36" customHeight="1" x14ac:dyDescent="0.25">
      <c r="A53" s="160" t="s">
        <v>79</v>
      </c>
      <c r="B53" s="151" t="s">
        <v>80</v>
      </c>
      <c r="C53" s="140">
        <v>2010.1500699999999</v>
      </c>
      <c r="D53" s="140">
        <v>2010.2</v>
      </c>
      <c r="E53" s="140">
        <f t="shared" si="2"/>
        <v>100.00248389415</v>
      </c>
    </row>
    <row r="54" spans="1:10" ht="33.75" customHeight="1" x14ac:dyDescent="0.25">
      <c r="A54" s="160" t="s">
        <v>81</v>
      </c>
      <c r="B54" s="151" t="s">
        <v>82</v>
      </c>
      <c r="C54" s="140">
        <v>4726.7275300000001</v>
      </c>
      <c r="D54" s="140">
        <v>4726.7</v>
      </c>
      <c r="E54" s="140">
        <f t="shared" si="2"/>
        <v>99.999417567443302</v>
      </c>
      <c r="F54" s="122"/>
      <c r="G54" s="122"/>
      <c r="H54" s="122"/>
      <c r="I54" s="122"/>
      <c r="J54" s="122"/>
    </row>
    <row r="55" spans="1:10" ht="45.75" customHeight="1" x14ac:dyDescent="0.25">
      <c r="A55" s="160" t="s">
        <v>83</v>
      </c>
      <c r="B55" s="151" t="s">
        <v>84</v>
      </c>
      <c r="C55" s="140">
        <v>11467.3</v>
      </c>
      <c r="D55" s="140">
        <v>11125.5</v>
      </c>
      <c r="E55" s="140">
        <f t="shared" si="2"/>
        <v>97.019350675398798</v>
      </c>
      <c r="F55" s="122"/>
      <c r="G55" s="122"/>
      <c r="H55" s="122"/>
      <c r="I55" s="122"/>
      <c r="J55" s="122"/>
    </row>
    <row r="56" spans="1:10" ht="17.25" customHeight="1" x14ac:dyDescent="0.25">
      <c r="A56" s="160" t="s">
        <v>85</v>
      </c>
      <c r="B56" s="151" t="s">
        <v>86</v>
      </c>
      <c r="C56" s="140">
        <v>68919.100000000006</v>
      </c>
      <c r="D56" s="140">
        <v>19086.400000000001</v>
      </c>
      <c r="E56" s="140">
        <f t="shared" si="2"/>
        <v>27.6939193924471</v>
      </c>
      <c r="F56" s="122"/>
      <c r="G56" s="122"/>
      <c r="H56" s="122"/>
      <c r="I56" s="122"/>
      <c r="J56" s="122"/>
    </row>
    <row r="57" spans="1:10" ht="30" customHeight="1" x14ac:dyDescent="0.25">
      <c r="A57" s="167" t="s">
        <v>87</v>
      </c>
      <c r="B57" s="136" t="s">
        <v>88</v>
      </c>
      <c r="C57" s="168">
        <f>C58+C59+C60+C61</f>
        <v>1142323.1000000001</v>
      </c>
      <c r="D57" s="168">
        <f>D58+D59+D60+D61</f>
        <v>812794</v>
      </c>
      <c r="E57" s="137">
        <f t="shared" si="2"/>
        <v>71.152723778412593</v>
      </c>
      <c r="F57" s="122"/>
      <c r="G57" s="122"/>
      <c r="H57" s="122"/>
      <c r="I57" s="122"/>
      <c r="J57" s="122"/>
    </row>
    <row r="58" spans="1:10" ht="35.25" customHeight="1" x14ac:dyDescent="0.25">
      <c r="A58" s="169" t="s">
        <v>89</v>
      </c>
      <c r="B58" s="151" t="s">
        <v>90</v>
      </c>
      <c r="C58" s="140">
        <v>202012.4</v>
      </c>
      <c r="D58" s="140">
        <v>97410.2</v>
      </c>
      <c r="E58" s="140">
        <f t="shared" si="2"/>
        <v>48.219911252972601</v>
      </c>
      <c r="F58" s="122"/>
      <c r="G58" s="122"/>
      <c r="H58" s="122"/>
      <c r="I58" s="122"/>
      <c r="J58" s="122"/>
    </row>
    <row r="59" spans="1:10" s="122" customFormat="1" ht="59.25" customHeight="1" x14ac:dyDescent="0.2">
      <c r="A59" s="163" t="s">
        <v>91</v>
      </c>
      <c r="B59" s="151" t="s">
        <v>92</v>
      </c>
      <c r="C59" s="140">
        <v>131.69999999999999</v>
      </c>
      <c r="D59" s="140">
        <v>131.69999999999999</v>
      </c>
      <c r="E59" s="140">
        <f t="shared" si="2"/>
        <v>100</v>
      </c>
    </row>
    <row r="60" spans="1:10" s="122" customFormat="1" ht="33.75" customHeight="1" x14ac:dyDescent="0.2">
      <c r="A60" s="163" t="s">
        <v>93</v>
      </c>
      <c r="B60" s="151" t="s">
        <v>94</v>
      </c>
      <c r="C60" s="140">
        <v>6589.3</v>
      </c>
      <c r="D60" s="140">
        <v>3198.4</v>
      </c>
      <c r="E60" s="140">
        <f t="shared" si="2"/>
        <v>48.539298559786303</v>
      </c>
    </row>
    <row r="61" spans="1:10" s="122" customFormat="1" ht="15" customHeight="1" x14ac:dyDescent="0.25">
      <c r="A61" s="160" t="s">
        <v>95</v>
      </c>
      <c r="B61" s="151" t="s">
        <v>96</v>
      </c>
      <c r="C61" s="170">
        <v>933589.7</v>
      </c>
      <c r="D61" s="170">
        <v>712053.7</v>
      </c>
      <c r="E61" s="140">
        <f t="shared" si="2"/>
        <v>76.270517980221896</v>
      </c>
    </row>
    <row r="62" spans="1:10" ht="17.25" customHeight="1" x14ac:dyDescent="0.25">
      <c r="A62" s="158" t="s">
        <v>97</v>
      </c>
      <c r="B62" s="136" t="s">
        <v>98</v>
      </c>
      <c r="C62" s="137">
        <f>C63+C66+C65+C67+C68+C64</f>
        <v>89171.83842</v>
      </c>
      <c r="D62" s="137">
        <f t="shared" ref="D62" si="3">D63+D66+D65+D67+D68+D64</f>
        <v>44458.033889999999</v>
      </c>
      <c r="E62" s="137">
        <f t="shared" si="2"/>
        <v>49.856585529393598</v>
      </c>
      <c r="F62" s="122"/>
      <c r="G62" s="122"/>
      <c r="H62" s="122"/>
      <c r="I62" s="122"/>
      <c r="J62" s="122"/>
    </row>
    <row r="63" spans="1:10" ht="61.5" customHeight="1" x14ac:dyDescent="0.25">
      <c r="A63" s="163" t="s">
        <v>99</v>
      </c>
      <c r="B63" s="154" t="s">
        <v>100</v>
      </c>
      <c r="C63" s="140">
        <v>2650.4045299999998</v>
      </c>
      <c r="D63" s="140">
        <v>1102.2</v>
      </c>
      <c r="E63" s="140">
        <f t="shared" si="2"/>
        <v>41.586104593625898</v>
      </c>
      <c r="F63" s="122"/>
      <c r="G63" s="122"/>
      <c r="H63" s="122"/>
      <c r="I63" s="122"/>
      <c r="J63" s="122"/>
    </row>
    <row r="64" spans="1:10" ht="78" customHeight="1" x14ac:dyDescent="0.25">
      <c r="A64" s="163" t="s">
        <v>101</v>
      </c>
      <c r="B64" s="154" t="s">
        <v>102</v>
      </c>
      <c r="C64" s="140">
        <v>2226.5</v>
      </c>
      <c r="D64" s="140">
        <v>1168.5</v>
      </c>
      <c r="E64" s="140">
        <f t="shared" si="2"/>
        <v>52.481473164158999</v>
      </c>
      <c r="F64" s="122"/>
      <c r="G64" s="122"/>
      <c r="H64" s="122"/>
      <c r="I64" s="122"/>
      <c r="J64" s="122"/>
    </row>
    <row r="65" spans="1:10" ht="79.5" customHeight="1" x14ac:dyDescent="0.25">
      <c r="A65" s="163" t="s">
        <v>103</v>
      </c>
      <c r="B65" s="154" t="s">
        <v>104</v>
      </c>
      <c r="C65" s="140">
        <v>6003.2</v>
      </c>
      <c r="D65" s="140">
        <v>3403.1</v>
      </c>
      <c r="E65" s="140">
        <f t="shared" si="2"/>
        <v>56.688099680170602</v>
      </c>
      <c r="F65" s="122"/>
      <c r="G65" s="122"/>
      <c r="H65" s="122"/>
      <c r="I65" s="122"/>
      <c r="J65" s="122"/>
    </row>
    <row r="66" spans="1:10" ht="61.5" customHeight="1" x14ac:dyDescent="0.25">
      <c r="A66" s="163" t="s">
        <v>105</v>
      </c>
      <c r="B66" s="154" t="s">
        <v>106</v>
      </c>
      <c r="C66" s="140">
        <v>74959.899999999994</v>
      </c>
      <c r="D66" s="140">
        <v>38575.9</v>
      </c>
      <c r="E66" s="140">
        <f t="shared" si="2"/>
        <v>51.462048375197902</v>
      </c>
      <c r="F66" s="122"/>
      <c r="G66" s="122"/>
      <c r="H66" s="122"/>
      <c r="I66" s="122"/>
      <c r="J66" s="122"/>
    </row>
    <row r="67" spans="1:10" ht="31.5" customHeight="1" x14ac:dyDescent="0.25">
      <c r="A67" s="171" t="s">
        <v>107</v>
      </c>
      <c r="B67" s="154" t="s">
        <v>108</v>
      </c>
      <c r="C67" s="140">
        <v>208.33389</v>
      </c>
      <c r="D67" s="140">
        <v>208.33389</v>
      </c>
      <c r="E67" s="140">
        <f t="shared" si="2"/>
        <v>100</v>
      </c>
      <c r="F67" s="122"/>
      <c r="G67" s="122"/>
      <c r="H67" s="122"/>
      <c r="I67" s="122"/>
      <c r="J67" s="122"/>
    </row>
    <row r="68" spans="1:10" ht="22.5" customHeight="1" x14ac:dyDescent="0.25">
      <c r="A68" s="163" t="s">
        <v>109</v>
      </c>
      <c r="B68" s="154" t="s">
        <v>110</v>
      </c>
      <c r="C68" s="140">
        <v>3123.5</v>
      </c>
      <c r="D68" s="140">
        <v>0</v>
      </c>
      <c r="E68" s="140">
        <f t="shared" si="2"/>
        <v>0</v>
      </c>
      <c r="F68" s="122"/>
      <c r="G68" s="122"/>
      <c r="H68" s="122"/>
      <c r="I68" s="122"/>
      <c r="J68" s="122"/>
    </row>
    <row r="69" spans="1:10" ht="22.5" customHeight="1" x14ac:dyDescent="0.25">
      <c r="A69" s="167" t="s">
        <v>111</v>
      </c>
      <c r="B69" s="156" t="s">
        <v>112</v>
      </c>
      <c r="C69" s="137">
        <v>400</v>
      </c>
      <c r="D69" s="137">
        <v>400</v>
      </c>
      <c r="E69" s="137">
        <f t="shared" si="2"/>
        <v>100</v>
      </c>
      <c r="F69" s="122"/>
      <c r="G69" s="122"/>
      <c r="H69" s="122"/>
      <c r="I69" s="122"/>
      <c r="J69" s="122"/>
    </row>
    <row r="70" spans="1:10" ht="27.75" customHeight="1" x14ac:dyDescent="0.25">
      <c r="A70" s="163" t="s">
        <v>113</v>
      </c>
      <c r="B70" s="154" t="s">
        <v>112</v>
      </c>
      <c r="C70" s="140">
        <v>400</v>
      </c>
      <c r="D70" s="140">
        <v>400</v>
      </c>
      <c r="E70" s="140">
        <f t="shared" si="2"/>
        <v>100</v>
      </c>
      <c r="F70" s="122"/>
      <c r="G70" s="122"/>
      <c r="H70" s="122"/>
      <c r="I70" s="122"/>
      <c r="J70" s="122"/>
    </row>
    <row r="71" spans="1:10" ht="32.25" customHeight="1" x14ac:dyDescent="0.25">
      <c r="A71" s="167" t="s">
        <v>114</v>
      </c>
      <c r="B71" s="136" t="s">
        <v>115</v>
      </c>
      <c r="C71" s="137">
        <f>C72</f>
        <v>7357.6752299999998</v>
      </c>
      <c r="D71" s="137">
        <f>D72</f>
        <v>7357.6752299999998</v>
      </c>
      <c r="E71" s="140">
        <f t="shared" si="2"/>
        <v>100</v>
      </c>
      <c r="F71" s="122"/>
      <c r="G71" s="122"/>
      <c r="H71" s="122"/>
      <c r="I71" s="122"/>
      <c r="J71" s="122"/>
    </row>
    <row r="72" spans="1:10" ht="31.5" customHeight="1" x14ac:dyDescent="0.25">
      <c r="A72" s="163" t="s">
        <v>116</v>
      </c>
      <c r="B72" s="154" t="s">
        <v>117</v>
      </c>
      <c r="C72" s="140">
        <v>7357.6752299999998</v>
      </c>
      <c r="D72" s="140">
        <v>7357.6752299999998</v>
      </c>
      <c r="E72" s="140">
        <f t="shared" si="2"/>
        <v>100</v>
      </c>
      <c r="F72" s="122"/>
      <c r="G72" s="122"/>
      <c r="H72" s="122"/>
      <c r="I72" s="122"/>
      <c r="J72" s="122"/>
    </row>
    <row r="73" spans="1:10" s="122" customFormat="1" ht="22.5" customHeight="1" x14ac:dyDescent="0.2">
      <c r="A73" s="172" t="s">
        <v>118</v>
      </c>
      <c r="B73" s="136" t="s">
        <v>119</v>
      </c>
      <c r="C73" s="173">
        <f>C74</f>
        <v>-152.47711000000001</v>
      </c>
      <c r="D73" s="173">
        <f>D74</f>
        <v>-284.5</v>
      </c>
      <c r="E73" s="137">
        <f t="shared" si="2"/>
        <v>186.585383209322</v>
      </c>
    </row>
    <row r="74" spans="1:10" ht="31.5" customHeight="1" x14ac:dyDescent="0.25">
      <c r="A74" s="160" t="s">
        <v>120</v>
      </c>
      <c r="B74" s="151" t="s">
        <v>121</v>
      </c>
      <c r="C74" s="174">
        <v>-152.47711000000001</v>
      </c>
      <c r="D74" s="174">
        <v>-284.5</v>
      </c>
      <c r="E74" s="140">
        <f t="shared" si="2"/>
        <v>186.585383209322</v>
      </c>
      <c r="F74" s="122"/>
      <c r="G74" s="122"/>
      <c r="H74" s="122"/>
      <c r="I74" s="122"/>
      <c r="J74" s="122"/>
    </row>
    <row r="75" spans="1:10" ht="21" customHeight="1" x14ac:dyDescent="0.25">
      <c r="A75" s="179" t="s">
        <v>122</v>
      </c>
      <c r="B75" s="179"/>
      <c r="C75" s="137">
        <f>C46+C16</f>
        <v>2034222.22914</v>
      </c>
      <c r="D75" s="137">
        <f>D46+D16</f>
        <v>1246946.0091200001</v>
      </c>
      <c r="E75" s="137">
        <f t="shared" si="2"/>
        <v>61.298416232879703</v>
      </c>
      <c r="F75" s="122"/>
      <c r="G75" s="122"/>
      <c r="H75" s="122"/>
      <c r="I75" s="122"/>
      <c r="J75" s="122"/>
    </row>
    <row r="76" spans="1:10" s="122" customFormat="1" ht="18" customHeight="1" x14ac:dyDescent="0.2"/>
    <row r="78" spans="1:10" x14ac:dyDescent="0.25">
      <c r="A78" s="175" t="s">
        <v>123</v>
      </c>
      <c r="D78" s="180" t="s">
        <v>124</v>
      </c>
      <c r="E78" s="180"/>
    </row>
    <row r="79" spans="1:10" ht="15.75" x14ac:dyDescent="0.25">
      <c r="A79" s="176"/>
      <c r="B79" s="177"/>
      <c r="C79" s="177"/>
      <c r="D79" s="181"/>
      <c r="E79" s="181"/>
    </row>
  </sheetData>
  <mergeCells count="9">
    <mergeCell ref="A10:E11"/>
    <mergeCell ref="A75:B75"/>
    <mergeCell ref="D78:E78"/>
    <mergeCell ref="D79:E79"/>
    <mergeCell ref="A13:A14"/>
    <mergeCell ref="B13:B14"/>
    <mergeCell ref="C13:C14"/>
    <mergeCell ref="D13:D14"/>
    <mergeCell ref="E13:E14"/>
  </mergeCells>
  <hyperlinks>
    <hyperlink ref="A20" r:id="rId1" xr:uid="{00000000-0004-0000-0000-000000000000}"/>
    <hyperlink ref="A22" r:id="rId2" xr:uid="{00000000-0004-0000-0000-000001000000}"/>
    <hyperlink ref="A39" r:id="rId3" location="dst0" xr:uid="{00000000-0004-0000-0000-000002000000}"/>
  </hyperlinks>
  <pageMargins left="1.1811023622047201" right="0.39370078740157499" top="0.78740157480314998" bottom="0.78740157480314998" header="0.511811023622047" footer="0.118110236220472"/>
  <pageSetup paperSize="9" scale="62" orientation="portrait" r:id="rId4"/>
  <headerFooter differentFirst="1">
    <oddHeader>&amp;C&amp;P</oddHeader>
  </headerFooter>
  <rowBreaks count="1" manualBreakCount="1">
    <brk id="45" max="4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G604"/>
  <sheetViews>
    <sheetView showGridLines="0" view="pageBreakPreview" zoomScaleNormal="100" workbookViewId="0">
      <selection activeCell="P9" sqref="P9"/>
    </sheetView>
  </sheetViews>
  <sheetFormatPr defaultColWidth="9.140625" defaultRowHeight="15.75" x14ac:dyDescent="0.25"/>
  <cols>
    <col min="1" max="1" width="52.7109375" style="72" customWidth="1"/>
    <col min="2" max="2" width="13.28515625" style="73" customWidth="1"/>
    <col min="3" max="3" width="7.42578125" style="73" customWidth="1"/>
    <col min="4" max="4" width="9.28515625" style="73" customWidth="1"/>
    <col min="5" max="5" width="12.42578125" style="72" customWidth="1"/>
    <col min="6" max="6" width="12.140625" style="72" customWidth="1"/>
    <col min="7" max="7" width="10.140625" style="72" customWidth="1"/>
    <col min="8" max="241" width="9.140625" style="72" customWidth="1"/>
    <col min="242" max="16384" width="9.140625" style="72"/>
  </cols>
  <sheetData>
    <row r="8" spans="1:7" x14ac:dyDescent="0.25">
      <c r="A8" s="113"/>
      <c r="B8" s="113"/>
      <c r="C8" s="113"/>
      <c r="D8" s="113"/>
      <c r="E8" s="113"/>
      <c r="F8" s="113"/>
      <c r="G8" s="113"/>
    </row>
    <row r="9" spans="1:7" ht="75.75" customHeight="1" x14ac:dyDescent="0.3">
      <c r="A9" s="192" t="s">
        <v>636</v>
      </c>
      <c r="B9" s="192"/>
      <c r="C9" s="192"/>
      <c r="D9" s="192"/>
      <c r="E9" s="192"/>
      <c r="F9" s="192"/>
      <c r="G9" s="192"/>
    </row>
    <row r="10" spans="1:7" ht="16.5" customHeight="1" x14ac:dyDescent="0.25">
      <c r="A10" s="79"/>
      <c r="B10" s="76"/>
      <c r="C10" s="76"/>
      <c r="D10" s="76"/>
      <c r="E10" s="77"/>
      <c r="F10" s="77"/>
      <c r="G10" s="77"/>
    </row>
    <row r="11" spans="1:7" s="112" customFormat="1" x14ac:dyDescent="0.25">
      <c r="A11" s="198" t="s">
        <v>0</v>
      </c>
      <c r="B11" s="193" t="s">
        <v>125</v>
      </c>
      <c r="C11" s="193"/>
      <c r="D11" s="193"/>
      <c r="E11" s="199" t="s">
        <v>126</v>
      </c>
      <c r="F11" s="200" t="s">
        <v>3</v>
      </c>
      <c r="G11" s="200" t="s">
        <v>4</v>
      </c>
    </row>
    <row r="12" spans="1:7" s="112" customFormat="1" ht="36" x14ac:dyDescent="0.25">
      <c r="A12" s="198"/>
      <c r="B12" s="114" t="s">
        <v>127</v>
      </c>
      <c r="C12" s="114" t="s">
        <v>128</v>
      </c>
      <c r="D12" s="115" t="s">
        <v>129</v>
      </c>
      <c r="E12" s="199"/>
      <c r="F12" s="200"/>
      <c r="G12" s="200"/>
    </row>
    <row r="13" spans="1:7" s="112" customFormat="1" ht="12.75" customHeight="1" x14ac:dyDescent="0.25">
      <c r="A13" s="116">
        <v>1</v>
      </c>
      <c r="B13" s="116">
        <v>2</v>
      </c>
      <c r="C13" s="116">
        <v>3</v>
      </c>
      <c r="D13" s="116">
        <v>4</v>
      </c>
      <c r="E13" s="116">
        <v>5</v>
      </c>
      <c r="F13" s="116">
        <v>6</v>
      </c>
      <c r="G13" s="116">
        <v>7</v>
      </c>
    </row>
    <row r="14" spans="1:7" ht="47.25" x14ac:dyDescent="0.25">
      <c r="A14" s="117" t="s">
        <v>130</v>
      </c>
      <c r="B14" s="85" t="s">
        <v>131</v>
      </c>
      <c r="C14" s="86" t="s">
        <v>132</v>
      </c>
      <c r="D14" s="118">
        <v>0</v>
      </c>
      <c r="E14" s="87">
        <v>1345322</v>
      </c>
      <c r="F14" s="87">
        <v>945155.7</v>
      </c>
      <c r="G14" s="88">
        <v>0.70254979848690502</v>
      </c>
    </row>
    <row r="15" spans="1:7" ht="47.25" x14ac:dyDescent="0.25">
      <c r="A15" s="119" t="s">
        <v>133</v>
      </c>
      <c r="B15" s="92" t="s">
        <v>134</v>
      </c>
      <c r="C15" s="93" t="s">
        <v>132</v>
      </c>
      <c r="D15" s="120">
        <v>0</v>
      </c>
      <c r="E15" s="94">
        <v>3189.4</v>
      </c>
      <c r="F15" s="94">
        <v>3189.4</v>
      </c>
      <c r="G15" s="95">
        <v>1</v>
      </c>
    </row>
    <row r="16" spans="1:7" ht="110.25" x14ac:dyDescent="0.25">
      <c r="A16" s="119" t="s">
        <v>135</v>
      </c>
      <c r="B16" s="92" t="s">
        <v>136</v>
      </c>
      <c r="C16" s="93" t="s">
        <v>132</v>
      </c>
      <c r="D16" s="120">
        <v>0</v>
      </c>
      <c r="E16" s="94">
        <v>3189.4</v>
      </c>
      <c r="F16" s="94">
        <v>3189.4</v>
      </c>
      <c r="G16" s="95">
        <v>1</v>
      </c>
    </row>
    <row r="17" spans="1:7" ht="31.5" x14ac:dyDescent="0.25">
      <c r="A17" s="119" t="s">
        <v>137</v>
      </c>
      <c r="B17" s="92" t="s">
        <v>136</v>
      </c>
      <c r="C17" s="93" t="s">
        <v>138</v>
      </c>
      <c r="D17" s="120">
        <v>0</v>
      </c>
      <c r="E17" s="94">
        <v>3189.4</v>
      </c>
      <c r="F17" s="94">
        <v>3189.4</v>
      </c>
      <c r="G17" s="95">
        <v>1</v>
      </c>
    </row>
    <row r="18" spans="1:7" x14ac:dyDescent="0.25">
      <c r="A18" s="119" t="s">
        <v>139</v>
      </c>
      <c r="B18" s="92" t="s">
        <v>136</v>
      </c>
      <c r="C18" s="93" t="s">
        <v>138</v>
      </c>
      <c r="D18" s="120">
        <v>702</v>
      </c>
      <c r="E18" s="94">
        <v>3189.4</v>
      </c>
      <c r="F18" s="94">
        <v>3189.4</v>
      </c>
      <c r="G18" s="95">
        <v>1</v>
      </c>
    </row>
    <row r="19" spans="1:7" x14ac:dyDescent="0.25">
      <c r="A19" s="119" t="s">
        <v>140</v>
      </c>
      <c r="B19" s="92" t="s">
        <v>141</v>
      </c>
      <c r="C19" s="93" t="s">
        <v>132</v>
      </c>
      <c r="D19" s="120">
        <v>0</v>
      </c>
      <c r="E19" s="94">
        <v>2509.5</v>
      </c>
      <c r="F19" s="94">
        <v>0</v>
      </c>
      <c r="G19" s="95">
        <v>0</v>
      </c>
    </row>
    <row r="20" spans="1:7" ht="94.5" x14ac:dyDescent="0.25">
      <c r="A20" s="119" t="s">
        <v>142</v>
      </c>
      <c r="B20" s="92" t="s">
        <v>143</v>
      </c>
      <c r="C20" s="93" t="s">
        <v>132</v>
      </c>
      <c r="D20" s="120">
        <v>0</v>
      </c>
      <c r="E20" s="94">
        <v>2509.5</v>
      </c>
      <c r="F20" s="94">
        <v>0</v>
      </c>
      <c r="G20" s="95">
        <v>0</v>
      </c>
    </row>
    <row r="21" spans="1:7" ht="31.5" x14ac:dyDescent="0.25">
      <c r="A21" s="119" t="s">
        <v>137</v>
      </c>
      <c r="B21" s="92" t="s">
        <v>143</v>
      </c>
      <c r="C21" s="93" t="s">
        <v>138</v>
      </c>
      <c r="D21" s="120">
        <v>0</v>
      </c>
      <c r="E21" s="94">
        <v>2509.5</v>
      </c>
      <c r="F21" s="94">
        <v>0</v>
      </c>
      <c r="G21" s="95">
        <v>0</v>
      </c>
    </row>
    <row r="22" spans="1:7" x14ac:dyDescent="0.25">
      <c r="A22" s="119" t="s">
        <v>139</v>
      </c>
      <c r="B22" s="92" t="s">
        <v>143</v>
      </c>
      <c r="C22" s="93" t="s">
        <v>138</v>
      </c>
      <c r="D22" s="120">
        <v>702</v>
      </c>
      <c r="E22" s="94">
        <v>2509.5</v>
      </c>
      <c r="F22" s="94">
        <v>0</v>
      </c>
      <c r="G22" s="95">
        <v>0</v>
      </c>
    </row>
    <row r="23" spans="1:7" ht="78.75" x14ac:dyDescent="0.25">
      <c r="A23" s="119" t="s">
        <v>144</v>
      </c>
      <c r="B23" s="92" t="s">
        <v>145</v>
      </c>
      <c r="C23" s="93" t="s">
        <v>132</v>
      </c>
      <c r="D23" s="120">
        <v>0</v>
      </c>
      <c r="E23" s="94">
        <v>1255805.5</v>
      </c>
      <c r="F23" s="94">
        <v>898788.6</v>
      </c>
      <c r="G23" s="95">
        <v>0.71570685110074805</v>
      </c>
    </row>
    <row r="24" spans="1:7" ht="31.5" x14ac:dyDescent="0.25">
      <c r="A24" s="119" t="s">
        <v>146</v>
      </c>
      <c r="B24" s="92" t="s">
        <v>147</v>
      </c>
      <c r="C24" s="93" t="s">
        <v>132</v>
      </c>
      <c r="D24" s="120">
        <v>0</v>
      </c>
      <c r="E24" s="94">
        <v>365.6</v>
      </c>
      <c r="F24" s="94">
        <v>200.3</v>
      </c>
      <c r="G24" s="95">
        <v>0.547866520787746</v>
      </c>
    </row>
    <row r="25" spans="1:7" ht="78.75" x14ac:dyDescent="0.25">
      <c r="A25" s="119" t="s">
        <v>148</v>
      </c>
      <c r="B25" s="92" t="s">
        <v>147</v>
      </c>
      <c r="C25" s="93" t="s">
        <v>149</v>
      </c>
      <c r="D25" s="120">
        <v>0</v>
      </c>
      <c r="E25" s="94">
        <v>365.6</v>
      </c>
      <c r="F25" s="94">
        <v>200.3</v>
      </c>
      <c r="G25" s="95">
        <v>0.547866520787746</v>
      </c>
    </row>
    <row r="26" spans="1:7" x14ac:dyDescent="0.25">
      <c r="A26" s="119" t="s">
        <v>139</v>
      </c>
      <c r="B26" s="92" t="s">
        <v>147</v>
      </c>
      <c r="C26" s="93" t="s">
        <v>149</v>
      </c>
      <c r="D26" s="120">
        <v>702</v>
      </c>
      <c r="E26" s="94">
        <v>365.6</v>
      </c>
      <c r="F26" s="94">
        <v>200.3</v>
      </c>
      <c r="G26" s="95">
        <v>0.547866520787746</v>
      </c>
    </row>
    <row r="27" spans="1:7" ht="31.5" x14ac:dyDescent="0.25">
      <c r="A27" s="119" t="s">
        <v>150</v>
      </c>
      <c r="B27" s="92" t="s">
        <v>151</v>
      </c>
      <c r="C27" s="93" t="s">
        <v>132</v>
      </c>
      <c r="D27" s="120">
        <v>0</v>
      </c>
      <c r="E27" s="94">
        <v>20320.900000000001</v>
      </c>
      <c r="F27" s="94">
        <v>9661.9</v>
      </c>
      <c r="G27" s="95">
        <v>0.475466145692366</v>
      </c>
    </row>
    <row r="28" spans="1:7" ht="31.5" x14ac:dyDescent="0.25">
      <c r="A28" s="119" t="s">
        <v>137</v>
      </c>
      <c r="B28" s="92" t="s">
        <v>151</v>
      </c>
      <c r="C28" s="93" t="s">
        <v>138</v>
      </c>
      <c r="D28" s="120">
        <v>0</v>
      </c>
      <c r="E28" s="94">
        <v>20320.900000000001</v>
      </c>
      <c r="F28" s="94">
        <v>9661.9</v>
      </c>
      <c r="G28" s="95">
        <v>0.475466145692366</v>
      </c>
    </row>
    <row r="29" spans="1:7" x14ac:dyDescent="0.25">
      <c r="A29" s="119" t="s">
        <v>139</v>
      </c>
      <c r="B29" s="92" t="s">
        <v>151</v>
      </c>
      <c r="C29" s="93" t="s">
        <v>138</v>
      </c>
      <c r="D29" s="120">
        <v>702</v>
      </c>
      <c r="E29" s="94">
        <v>20320.900000000001</v>
      </c>
      <c r="F29" s="94">
        <v>9661.9</v>
      </c>
      <c r="G29" s="95">
        <v>0.475466145692366</v>
      </c>
    </row>
    <row r="30" spans="1:7" ht="47.25" x14ac:dyDescent="0.25">
      <c r="A30" s="119" t="s">
        <v>152</v>
      </c>
      <c r="B30" s="92" t="s">
        <v>153</v>
      </c>
      <c r="C30" s="93" t="s">
        <v>132</v>
      </c>
      <c r="D30" s="120">
        <v>0</v>
      </c>
      <c r="E30" s="94">
        <v>300</v>
      </c>
      <c r="F30" s="94">
        <v>69.400000000000006</v>
      </c>
      <c r="G30" s="95">
        <v>0.231333333333333</v>
      </c>
    </row>
    <row r="31" spans="1:7" ht="31.5" x14ac:dyDescent="0.25">
      <c r="A31" s="119" t="s">
        <v>137</v>
      </c>
      <c r="B31" s="92" t="s">
        <v>153</v>
      </c>
      <c r="C31" s="93" t="s">
        <v>138</v>
      </c>
      <c r="D31" s="120">
        <v>0</v>
      </c>
      <c r="E31" s="94">
        <v>300</v>
      </c>
      <c r="F31" s="94">
        <v>69.400000000000006</v>
      </c>
      <c r="G31" s="95">
        <v>0.231333333333333</v>
      </c>
    </row>
    <row r="32" spans="1:7" x14ac:dyDescent="0.25">
      <c r="A32" s="119" t="s">
        <v>139</v>
      </c>
      <c r="B32" s="92" t="s">
        <v>153</v>
      </c>
      <c r="C32" s="93" t="s">
        <v>138</v>
      </c>
      <c r="D32" s="120">
        <v>702</v>
      </c>
      <c r="E32" s="94">
        <v>300</v>
      </c>
      <c r="F32" s="94">
        <v>69.400000000000006</v>
      </c>
      <c r="G32" s="95">
        <v>0.231333333333333</v>
      </c>
    </row>
    <row r="33" spans="1:7" ht="31.5" x14ac:dyDescent="0.25">
      <c r="A33" s="119" t="s">
        <v>154</v>
      </c>
      <c r="B33" s="92" t="s">
        <v>155</v>
      </c>
      <c r="C33" s="93" t="s">
        <v>132</v>
      </c>
      <c r="D33" s="120">
        <v>0</v>
      </c>
      <c r="E33" s="94">
        <v>833.1</v>
      </c>
      <c r="F33" s="94">
        <v>296.89999999999998</v>
      </c>
      <c r="G33" s="95">
        <v>0.35637978634017498</v>
      </c>
    </row>
    <row r="34" spans="1:7" ht="31.5" x14ac:dyDescent="0.25">
      <c r="A34" s="119" t="s">
        <v>137</v>
      </c>
      <c r="B34" s="92" t="s">
        <v>155</v>
      </c>
      <c r="C34" s="93" t="s">
        <v>138</v>
      </c>
      <c r="D34" s="120">
        <v>0</v>
      </c>
      <c r="E34" s="94">
        <v>833.1</v>
      </c>
      <c r="F34" s="94">
        <v>296.89999999999998</v>
      </c>
      <c r="G34" s="95">
        <v>0.35637978634017498</v>
      </c>
    </row>
    <row r="35" spans="1:7" x14ac:dyDescent="0.25">
      <c r="A35" s="119" t="s">
        <v>156</v>
      </c>
      <c r="B35" s="92" t="s">
        <v>155</v>
      </c>
      <c r="C35" s="93" t="s">
        <v>138</v>
      </c>
      <c r="D35" s="120">
        <v>701</v>
      </c>
      <c r="E35" s="94">
        <v>433</v>
      </c>
      <c r="F35" s="94">
        <v>184.9</v>
      </c>
      <c r="G35" s="95">
        <v>0.42702078521940001</v>
      </c>
    </row>
    <row r="36" spans="1:7" x14ac:dyDescent="0.25">
      <c r="A36" s="119" t="s">
        <v>139</v>
      </c>
      <c r="B36" s="92" t="s">
        <v>155</v>
      </c>
      <c r="C36" s="93" t="s">
        <v>138</v>
      </c>
      <c r="D36" s="120">
        <v>702</v>
      </c>
      <c r="E36" s="94">
        <v>400.1</v>
      </c>
      <c r="F36" s="94">
        <v>112</v>
      </c>
      <c r="G36" s="95">
        <v>0.27993001749562602</v>
      </c>
    </row>
    <row r="37" spans="1:7" ht="31.5" x14ac:dyDescent="0.25">
      <c r="A37" s="119" t="s">
        <v>157</v>
      </c>
      <c r="B37" s="92" t="s">
        <v>158</v>
      </c>
      <c r="C37" s="93" t="s">
        <v>132</v>
      </c>
      <c r="D37" s="120">
        <v>0</v>
      </c>
      <c r="E37" s="94">
        <v>158.4</v>
      </c>
      <c r="F37" s="94">
        <v>0</v>
      </c>
      <c r="G37" s="95">
        <v>0</v>
      </c>
    </row>
    <row r="38" spans="1:7" ht="31.5" x14ac:dyDescent="0.25">
      <c r="A38" s="119" t="s">
        <v>137</v>
      </c>
      <c r="B38" s="92" t="s">
        <v>158</v>
      </c>
      <c r="C38" s="93" t="s">
        <v>138</v>
      </c>
      <c r="D38" s="120">
        <v>0</v>
      </c>
      <c r="E38" s="94">
        <v>158.4</v>
      </c>
      <c r="F38" s="94">
        <v>0</v>
      </c>
      <c r="G38" s="95">
        <v>0</v>
      </c>
    </row>
    <row r="39" spans="1:7" x14ac:dyDescent="0.25">
      <c r="A39" s="119" t="s">
        <v>159</v>
      </c>
      <c r="B39" s="92" t="s">
        <v>158</v>
      </c>
      <c r="C39" s="93" t="s">
        <v>138</v>
      </c>
      <c r="D39" s="120">
        <v>709</v>
      </c>
      <c r="E39" s="94">
        <v>158.4</v>
      </c>
      <c r="F39" s="94">
        <v>0</v>
      </c>
      <c r="G39" s="95">
        <v>0</v>
      </c>
    </row>
    <row r="40" spans="1:7" ht="47.25" x14ac:dyDescent="0.25">
      <c r="A40" s="119" t="s">
        <v>160</v>
      </c>
      <c r="B40" s="92" t="s">
        <v>161</v>
      </c>
      <c r="C40" s="93" t="s">
        <v>132</v>
      </c>
      <c r="D40" s="120">
        <v>0</v>
      </c>
      <c r="E40" s="94">
        <v>497.7</v>
      </c>
      <c r="F40" s="94">
        <v>267.3</v>
      </c>
      <c r="G40" s="95">
        <v>0.53707052441229697</v>
      </c>
    </row>
    <row r="41" spans="1:7" ht="31.5" x14ac:dyDescent="0.25">
      <c r="A41" s="119" t="s">
        <v>137</v>
      </c>
      <c r="B41" s="92" t="s">
        <v>161</v>
      </c>
      <c r="C41" s="93" t="s">
        <v>138</v>
      </c>
      <c r="D41" s="120">
        <v>0</v>
      </c>
      <c r="E41" s="94">
        <v>468.7</v>
      </c>
      <c r="F41" s="94">
        <v>247.3</v>
      </c>
      <c r="G41" s="95">
        <v>0.52762961382547502</v>
      </c>
    </row>
    <row r="42" spans="1:7" x14ac:dyDescent="0.25">
      <c r="A42" s="119" t="s">
        <v>162</v>
      </c>
      <c r="B42" s="92" t="s">
        <v>161</v>
      </c>
      <c r="C42" s="93" t="s">
        <v>138</v>
      </c>
      <c r="D42" s="120">
        <v>703</v>
      </c>
      <c r="E42" s="94">
        <v>77.7</v>
      </c>
      <c r="F42" s="94">
        <v>62</v>
      </c>
      <c r="G42" s="95">
        <v>0.79794079794079797</v>
      </c>
    </row>
    <row r="43" spans="1:7" x14ac:dyDescent="0.25">
      <c r="A43" s="119" t="s">
        <v>159</v>
      </c>
      <c r="B43" s="92" t="s">
        <v>161</v>
      </c>
      <c r="C43" s="93" t="s">
        <v>138</v>
      </c>
      <c r="D43" s="120">
        <v>709</v>
      </c>
      <c r="E43" s="94">
        <v>391</v>
      </c>
      <c r="F43" s="94">
        <v>185.3</v>
      </c>
      <c r="G43" s="95">
        <v>0.47391304347826102</v>
      </c>
    </row>
    <row r="44" spans="1:7" ht="31.5" x14ac:dyDescent="0.25">
      <c r="A44" s="119" t="s">
        <v>163</v>
      </c>
      <c r="B44" s="92" t="s">
        <v>161</v>
      </c>
      <c r="C44" s="93" t="s">
        <v>164</v>
      </c>
      <c r="D44" s="120">
        <v>0</v>
      </c>
      <c r="E44" s="94">
        <v>29</v>
      </c>
      <c r="F44" s="94">
        <v>20</v>
      </c>
      <c r="G44" s="95">
        <v>0.68965517241379304</v>
      </c>
    </row>
    <row r="45" spans="1:7" x14ac:dyDescent="0.25">
      <c r="A45" s="119" t="s">
        <v>139</v>
      </c>
      <c r="B45" s="92" t="s">
        <v>161</v>
      </c>
      <c r="C45" s="93" t="s">
        <v>164</v>
      </c>
      <c r="D45" s="120">
        <v>702</v>
      </c>
      <c r="E45" s="94">
        <v>9</v>
      </c>
      <c r="F45" s="94">
        <v>5</v>
      </c>
      <c r="G45" s="95">
        <v>0.55555555555555602</v>
      </c>
    </row>
    <row r="46" spans="1:7" x14ac:dyDescent="0.25">
      <c r="A46" s="119" t="s">
        <v>159</v>
      </c>
      <c r="B46" s="92" t="s">
        <v>161</v>
      </c>
      <c r="C46" s="93" t="s">
        <v>164</v>
      </c>
      <c r="D46" s="120">
        <v>709</v>
      </c>
      <c r="E46" s="94">
        <v>20</v>
      </c>
      <c r="F46" s="94">
        <v>15</v>
      </c>
      <c r="G46" s="95">
        <v>0.75</v>
      </c>
    </row>
    <row r="47" spans="1:7" ht="63" x14ac:dyDescent="0.25">
      <c r="A47" s="119" t="s">
        <v>165</v>
      </c>
      <c r="B47" s="92" t="s">
        <v>166</v>
      </c>
      <c r="C47" s="93" t="s">
        <v>132</v>
      </c>
      <c r="D47" s="120">
        <v>0</v>
      </c>
      <c r="E47" s="94">
        <v>103.6</v>
      </c>
      <c r="F47" s="94">
        <v>96.2</v>
      </c>
      <c r="G47" s="95">
        <v>0.92857142857142905</v>
      </c>
    </row>
    <row r="48" spans="1:7" ht="31.5" x14ac:dyDescent="0.25">
      <c r="A48" s="119" t="s">
        <v>137</v>
      </c>
      <c r="B48" s="92" t="s">
        <v>166</v>
      </c>
      <c r="C48" s="93" t="s">
        <v>138</v>
      </c>
      <c r="D48" s="120">
        <v>0</v>
      </c>
      <c r="E48" s="94">
        <v>103.6</v>
      </c>
      <c r="F48" s="94">
        <v>96.2</v>
      </c>
      <c r="G48" s="95">
        <v>0.92857142857142905</v>
      </c>
    </row>
    <row r="49" spans="1:7" x14ac:dyDescent="0.25">
      <c r="A49" s="119" t="s">
        <v>156</v>
      </c>
      <c r="B49" s="92" t="s">
        <v>166</v>
      </c>
      <c r="C49" s="93" t="s">
        <v>138</v>
      </c>
      <c r="D49" s="120">
        <v>701</v>
      </c>
      <c r="E49" s="94">
        <v>51.8</v>
      </c>
      <c r="F49" s="94">
        <v>48.1</v>
      </c>
      <c r="G49" s="95">
        <v>0.92857142857142905</v>
      </c>
    </row>
    <row r="50" spans="1:7" x14ac:dyDescent="0.25">
      <c r="A50" s="119" t="s">
        <v>139</v>
      </c>
      <c r="B50" s="92" t="s">
        <v>166</v>
      </c>
      <c r="C50" s="93" t="s">
        <v>138</v>
      </c>
      <c r="D50" s="120">
        <v>702</v>
      </c>
      <c r="E50" s="94">
        <v>51.8</v>
      </c>
      <c r="F50" s="94">
        <v>48.1</v>
      </c>
      <c r="G50" s="95">
        <v>0.92857142857142905</v>
      </c>
    </row>
    <row r="51" spans="1:7" ht="31.5" x14ac:dyDescent="0.25">
      <c r="A51" s="119" t="s">
        <v>167</v>
      </c>
      <c r="B51" s="92" t="s">
        <v>168</v>
      </c>
      <c r="C51" s="93" t="s">
        <v>132</v>
      </c>
      <c r="D51" s="120">
        <v>0</v>
      </c>
      <c r="E51" s="94">
        <v>6701.6</v>
      </c>
      <c r="F51" s="94">
        <v>3383.4</v>
      </c>
      <c r="G51" s="95">
        <v>0.50486450996776899</v>
      </c>
    </row>
    <row r="52" spans="1:7" ht="78.75" x14ac:dyDescent="0.25">
      <c r="A52" s="119" t="s">
        <v>148</v>
      </c>
      <c r="B52" s="92" t="s">
        <v>168</v>
      </c>
      <c r="C52" s="93" t="s">
        <v>149</v>
      </c>
      <c r="D52" s="120">
        <v>0</v>
      </c>
      <c r="E52" s="94">
        <v>5840.2</v>
      </c>
      <c r="F52" s="94">
        <v>3008.9</v>
      </c>
      <c r="G52" s="95">
        <v>0.51520495873428995</v>
      </c>
    </row>
    <row r="53" spans="1:7" x14ac:dyDescent="0.25">
      <c r="A53" s="119" t="s">
        <v>159</v>
      </c>
      <c r="B53" s="92" t="s">
        <v>168</v>
      </c>
      <c r="C53" s="93" t="s">
        <v>149</v>
      </c>
      <c r="D53" s="120">
        <v>709</v>
      </c>
      <c r="E53" s="94">
        <v>5840.2</v>
      </c>
      <c r="F53" s="94">
        <v>3008.9</v>
      </c>
      <c r="G53" s="95">
        <v>0.51520495873428995</v>
      </c>
    </row>
    <row r="54" spans="1:7" ht="31.5" x14ac:dyDescent="0.25">
      <c r="A54" s="119" t="s">
        <v>137</v>
      </c>
      <c r="B54" s="92" t="s">
        <v>168</v>
      </c>
      <c r="C54" s="93" t="s">
        <v>138</v>
      </c>
      <c r="D54" s="120">
        <v>0</v>
      </c>
      <c r="E54" s="94">
        <v>858.6</v>
      </c>
      <c r="F54" s="94">
        <v>373.1</v>
      </c>
      <c r="G54" s="95">
        <v>0.43454460750058199</v>
      </c>
    </row>
    <row r="55" spans="1:7" x14ac:dyDescent="0.25">
      <c r="A55" s="119" t="s">
        <v>159</v>
      </c>
      <c r="B55" s="92" t="s">
        <v>168</v>
      </c>
      <c r="C55" s="93" t="s">
        <v>138</v>
      </c>
      <c r="D55" s="120">
        <v>709</v>
      </c>
      <c r="E55" s="94">
        <v>858.6</v>
      </c>
      <c r="F55" s="94">
        <v>373.1</v>
      </c>
      <c r="G55" s="95">
        <v>0.43454460750058199</v>
      </c>
    </row>
    <row r="56" spans="1:7" x14ac:dyDescent="0.25">
      <c r="A56" s="119" t="s">
        <v>169</v>
      </c>
      <c r="B56" s="92" t="s">
        <v>168</v>
      </c>
      <c r="C56" s="93" t="s">
        <v>170</v>
      </c>
      <c r="D56" s="120">
        <v>0</v>
      </c>
      <c r="E56" s="94">
        <v>2.8</v>
      </c>
      <c r="F56" s="94">
        <v>1.3</v>
      </c>
      <c r="G56" s="95">
        <v>0.46428571428571402</v>
      </c>
    </row>
    <row r="57" spans="1:7" x14ac:dyDescent="0.25">
      <c r="A57" s="119" t="s">
        <v>159</v>
      </c>
      <c r="B57" s="92" t="s">
        <v>168</v>
      </c>
      <c r="C57" s="93" t="s">
        <v>170</v>
      </c>
      <c r="D57" s="120">
        <v>709</v>
      </c>
      <c r="E57" s="94">
        <v>2.8</v>
      </c>
      <c r="F57" s="94">
        <v>1.3</v>
      </c>
      <c r="G57" s="95">
        <v>0.46428571428571402</v>
      </c>
    </row>
    <row r="58" spans="1:7" ht="31.5" x14ac:dyDescent="0.25">
      <c r="A58" s="119" t="s">
        <v>171</v>
      </c>
      <c r="B58" s="92" t="s">
        <v>172</v>
      </c>
      <c r="C58" s="93" t="s">
        <v>132</v>
      </c>
      <c r="D58" s="120">
        <v>0</v>
      </c>
      <c r="E58" s="94">
        <v>239268.9</v>
      </c>
      <c r="F58" s="94">
        <v>137086.20000000001</v>
      </c>
      <c r="G58" s="95">
        <v>0.57293781180922398</v>
      </c>
    </row>
    <row r="59" spans="1:7" ht="78.75" x14ac:dyDescent="0.25">
      <c r="A59" s="119" t="s">
        <v>148</v>
      </c>
      <c r="B59" s="92" t="s">
        <v>172</v>
      </c>
      <c r="C59" s="93" t="s">
        <v>149</v>
      </c>
      <c r="D59" s="120">
        <v>0</v>
      </c>
      <c r="E59" s="94">
        <v>105083</v>
      </c>
      <c r="F59" s="94">
        <v>57608</v>
      </c>
      <c r="G59" s="95">
        <v>0.54821426872091605</v>
      </c>
    </row>
    <row r="60" spans="1:7" x14ac:dyDescent="0.25">
      <c r="A60" s="119" t="s">
        <v>162</v>
      </c>
      <c r="B60" s="92" t="s">
        <v>172</v>
      </c>
      <c r="C60" s="93" t="s">
        <v>149</v>
      </c>
      <c r="D60" s="120">
        <v>703</v>
      </c>
      <c r="E60" s="94">
        <v>66256.2</v>
      </c>
      <c r="F60" s="94">
        <v>36522.300000000003</v>
      </c>
      <c r="G60" s="95">
        <v>0.55122841334093997</v>
      </c>
    </row>
    <row r="61" spans="1:7" x14ac:dyDescent="0.25">
      <c r="A61" s="119" t="s">
        <v>159</v>
      </c>
      <c r="B61" s="92" t="s">
        <v>172</v>
      </c>
      <c r="C61" s="93" t="s">
        <v>149</v>
      </c>
      <c r="D61" s="120">
        <v>709</v>
      </c>
      <c r="E61" s="94">
        <v>13504.1</v>
      </c>
      <c r="F61" s="94">
        <v>7781.7</v>
      </c>
      <c r="G61" s="95">
        <v>0.57624721380913901</v>
      </c>
    </row>
    <row r="62" spans="1:7" x14ac:dyDescent="0.25">
      <c r="A62" s="119" t="s">
        <v>162</v>
      </c>
      <c r="B62" s="92" t="s">
        <v>172</v>
      </c>
      <c r="C62" s="93" t="s">
        <v>149</v>
      </c>
      <c r="D62" s="120">
        <v>703</v>
      </c>
      <c r="E62" s="94">
        <v>20946</v>
      </c>
      <c r="F62" s="94">
        <v>11120.3</v>
      </c>
      <c r="G62" s="95">
        <v>0.53090327508832202</v>
      </c>
    </row>
    <row r="63" spans="1:7" x14ac:dyDescent="0.25">
      <c r="A63" s="119" t="s">
        <v>159</v>
      </c>
      <c r="B63" s="92" t="s">
        <v>172</v>
      </c>
      <c r="C63" s="93" t="s">
        <v>149</v>
      </c>
      <c r="D63" s="120">
        <v>709</v>
      </c>
      <c r="E63" s="94">
        <v>4376.7</v>
      </c>
      <c r="F63" s="94">
        <v>2183.6999999999998</v>
      </c>
      <c r="G63" s="95">
        <v>0.49893755569264497</v>
      </c>
    </row>
    <row r="64" spans="1:7" ht="31.5" x14ac:dyDescent="0.25">
      <c r="A64" s="119" t="s">
        <v>137</v>
      </c>
      <c r="B64" s="92" t="s">
        <v>172</v>
      </c>
      <c r="C64" s="93" t="s">
        <v>138</v>
      </c>
      <c r="D64" s="120">
        <v>0</v>
      </c>
      <c r="E64" s="94">
        <v>132848.5</v>
      </c>
      <c r="F64" s="94">
        <v>78822.600000000006</v>
      </c>
      <c r="G64" s="95">
        <v>0.59332698525011596</v>
      </c>
    </row>
    <row r="65" spans="1:7" x14ac:dyDescent="0.25">
      <c r="A65" s="119" t="s">
        <v>156</v>
      </c>
      <c r="B65" s="92" t="s">
        <v>172</v>
      </c>
      <c r="C65" s="93" t="s">
        <v>138</v>
      </c>
      <c r="D65" s="120">
        <v>701</v>
      </c>
      <c r="E65" s="94">
        <v>28610.2</v>
      </c>
      <c r="F65" s="94">
        <v>9207.6</v>
      </c>
      <c r="G65" s="95">
        <v>0.32182927767020197</v>
      </c>
    </row>
    <row r="66" spans="1:7" x14ac:dyDescent="0.25">
      <c r="A66" s="119" t="s">
        <v>139</v>
      </c>
      <c r="B66" s="92" t="s">
        <v>172</v>
      </c>
      <c r="C66" s="93" t="s">
        <v>138</v>
      </c>
      <c r="D66" s="120">
        <v>702</v>
      </c>
      <c r="E66" s="94">
        <v>18558.3</v>
      </c>
      <c r="F66" s="94">
        <v>5036</v>
      </c>
      <c r="G66" s="95">
        <v>0.271361062166254</v>
      </c>
    </row>
    <row r="67" spans="1:7" x14ac:dyDescent="0.25">
      <c r="A67" s="119" t="s">
        <v>162</v>
      </c>
      <c r="B67" s="92" t="s">
        <v>172</v>
      </c>
      <c r="C67" s="93" t="s">
        <v>138</v>
      </c>
      <c r="D67" s="120">
        <v>703</v>
      </c>
      <c r="E67" s="94">
        <v>1262.8</v>
      </c>
      <c r="F67" s="94">
        <v>373.2</v>
      </c>
      <c r="G67" s="95">
        <v>0.29553373455812498</v>
      </c>
    </row>
    <row r="68" spans="1:7" x14ac:dyDescent="0.25">
      <c r="A68" s="119" t="s">
        <v>159</v>
      </c>
      <c r="B68" s="92" t="s">
        <v>172</v>
      </c>
      <c r="C68" s="93" t="s">
        <v>138</v>
      </c>
      <c r="D68" s="120">
        <v>709</v>
      </c>
      <c r="E68" s="94">
        <v>102.6</v>
      </c>
      <c r="F68" s="94">
        <v>0</v>
      </c>
      <c r="G68" s="95">
        <v>0</v>
      </c>
    </row>
    <row r="69" spans="1:7" x14ac:dyDescent="0.25">
      <c r="A69" s="119" t="s">
        <v>156</v>
      </c>
      <c r="B69" s="92" t="s">
        <v>172</v>
      </c>
      <c r="C69" s="93" t="s">
        <v>138</v>
      </c>
      <c r="D69" s="120">
        <v>701</v>
      </c>
      <c r="E69" s="94">
        <v>30960.3</v>
      </c>
      <c r="F69" s="94">
        <v>18915.900000000001</v>
      </c>
      <c r="G69" s="95">
        <v>0.61097276189184202</v>
      </c>
    </row>
    <row r="70" spans="1:7" x14ac:dyDescent="0.25">
      <c r="A70" s="119" t="s">
        <v>139</v>
      </c>
      <c r="B70" s="92" t="s">
        <v>172</v>
      </c>
      <c r="C70" s="93" t="s">
        <v>138</v>
      </c>
      <c r="D70" s="120">
        <v>702</v>
      </c>
      <c r="E70" s="94">
        <v>49148.2</v>
      </c>
      <c r="F70" s="94">
        <v>42280.6</v>
      </c>
      <c r="G70" s="95">
        <v>0.86026751742688401</v>
      </c>
    </row>
    <row r="71" spans="1:7" x14ac:dyDescent="0.25">
      <c r="A71" s="119" t="s">
        <v>162</v>
      </c>
      <c r="B71" s="92" t="s">
        <v>172</v>
      </c>
      <c r="C71" s="93" t="s">
        <v>138</v>
      </c>
      <c r="D71" s="120">
        <v>703</v>
      </c>
      <c r="E71" s="94">
        <v>4206.1000000000004</v>
      </c>
      <c r="F71" s="94">
        <v>3009.4</v>
      </c>
      <c r="G71" s="95">
        <v>0.71548465324171995</v>
      </c>
    </row>
    <row r="72" spans="1:7" x14ac:dyDescent="0.25">
      <c r="A72" s="119" t="s">
        <v>169</v>
      </c>
      <c r="B72" s="92" t="s">
        <v>172</v>
      </c>
      <c r="C72" s="93" t="s">
        <v>170</v>
      </c>
      <c r="D72" s="120">
        <v>0</v>
      </c>
      <c r="E72" s="94">
        <v>1337.4</v>
      </c>
      <c r="F72" s="94">
        <v>655.6</v>
      </c>
      <c r="G72" s="95">
        <v>0.49020487513085098</v>
      </c>
    </row>
    <row r="73" spans="1:7" x14ac:dyDescent="0.25">
      <c r="A73" s="119" t="s">
        <v>162</v>
      </c>
      <c r="B73" s="92" t="s">
        <v>172</v>
      </c>
      <c r="C73" s="93" t="s">
        <v>170</v>
      </c>
      <c r="D73" s="120">
        <v>703</v>
      </c>
      <c r="E73" s="94">
        <v>11.3</v>
      </c>
      <c r="F73" s="94">
        <v>11.3</v>
      </c>
      <c r="G73" s="95">
        <v>1</v>
      </c>
    </row>
    <row r="74" spans="1:7" x14ac:dyDescent="0.25">
      <c r="A74" s="119" t="s">
        <v>156</v>
      </c>
      <c r="B74" s="92" t="s">
        <v>172</v>
      </c>
      <c r="C74" s="93" t="s">
        <v>170</v>
      </c>
      <c r="D74" s="120">
        <v>701</v>
      </c>
      <c r="E74" s="94">
        <v>312.60000000000002</v>
      </c>
      <c r="F74" s="94">
        <v>157</v>
      </c>
      <c r="G74" s="95">
        <v>0.50223928342930302</v>
      </c>
    </row>
    <row r="75" spans="1:7" x14ac:dyDescent="0.25">
      <c r="A75" s="119" t="s">
        <v>139</v>
      </c>
      <c r="B75" s="92" t="s">
        <v>172</v>
      </c>
      <c r="C75" s="93" t="s">
        <v>170</v>
      </c>
      <c r="D75" s="120">
        <v>702</v>
      </c>
      <c r="E75" s="94">
        <v>861.1</v>
      </c>
      <c r="F75" s="94">
        <v>418.3</v>
      </c>
      <c r="G75" s="95">
        <v>0.48577400998722597</v>
      </c>
    </row>
    <row r="76" spans="1:7" x14ac:dyDescent="0.25">
      <c r="A76" s="119" t="s">
        <v>162</v>
      </c>
      <c r="B76" s="92" t="s">
        <v>172</v>
      </c>
      <c r="C76" s="93" t="s">
        <v>170</v>
      </c>
      <c r="D76" s="120">
        <v>703</v>
      </c>
      <c r="E76" s="94">
        <v>25.7</v>
      </c>
      <c r="F76" s="94">
        <v>12.8</v>
      </c>
      <c r="G76" s="95">
        <v>0.49805447470817099</v>
      </c>
    </row>
    <row r="77" spans="1:7" x14ac:dyDescent="0.25">
      <c r="A77" s="119" t="s">
        <v>139</v>
      </c>
      <c r="B77" s="92" t="s">
        <v>172</v>
      </c>
      <c r="C77" s="93" t="s">
        <v>170</v>
      </c>
      <c r="D77" s="120">
        <v>702</v>
      </c>
      <c r="E77" s="94">
        <v>103.8</v>
      </c>
      <c r="F77" s="94">
        <v>54.5</v>
      </c>
      <c r="G77" s="95">
        <v>0.52504816955683997</v>
      </c>
    </row>
    <row r="78" spans="1:7" x14ac:dyDescent="0.25">
      <c r="A78" s="119" t="s">
        <v>162</v>
      </c>
      <c r="B78" s="92" t="s">
        <v>172</v>
      </c>
      <c r="C78" s="93" t="s">
        <v>170</v>
      </c>
      <c r="D78" s="120">
        <v>703</v>
      </c>
      <c r="E78" s="94">
        <v>2.1</v>
      </c>
      <c r="F78" s="94">
        <v>0.5</v>
      </c>
      <c r="G78" s="95">
        <v>0.238095238095238</v>
      </c>
    </row>
    <row r="79" spans="1:7" x14ac:dyDescent="0.25">
      <c r="A79" s="119" t="s">
        <v>156</v>
      </c>
      <c r="B79" s="92" t="s">
        <v>172</v>
      </c>
      <c r="C79" s="93" t="s">
        <v>170</v>
      </c>
      <c r="D79" s="120">
        <v>701</v>
      </c>
      <c r="E79" s="94">
        <v>6.4</v>
      </c>
      <c r="F79" s="94">
        <v>1.2</v>
      </c>
      <c r="G79" s="95">
        <v>0.1875</v>
      </c>
    </row>
    <row r="80" spans="1:7" x14ac:dyDescent="0.25">
      <c r="A80" s="119" t="s">
        <v>139</v>
      </c>
      <c r="B80" s="92" t="s">
        <v>172</v>
      </c>
      <c r="C80" s="93" t="s">
        <v>170</v>
      </c>
      <c r="D80" s="120">
        <v>702</v>
      </c>
      <c r="E80" s="94">
        <v>8.5</v>
      </c>
      <c r="F80" s="94">
        <v>0</v>
      </c>
      <c r="G80" s="95">
        <v>0</v>
      </c>
    </row>
    <row r="81" spans="1:7" x14ac:dyDescent="0.25">
      <c r="A81" s="119" t="s">
        <v>162</v>
      </c>
      <c r="B81" s="92" t="s">
        <v>172</v>
      </c>
      <c r="C81" s="93" t="s">
        <v>170</v>
      </c>
      <c r="D81" s="120">
        <v>703</v>
      </c>
      <c r="E81" s="94">
        <v>4.7</v>
      </c>
      <c r="F81" s="94">
        <v>0</v>
      </c>
      <c r="G81" s="95">
        <v>0</v>
      </c>
    </row>
    <row r="82" spans="1:7" x14ac:dyDescent="0.25">
      <c r="A82" s="119" t="s">
        <v>159</v>
      </c>
      <c r="B82" s="92" t="s">
        <v>172</v>
      </c>
      <c r="C82" s="93" t="s">
        <v>170</v>
      </c>
      <c r="D82" s="120">
        <v>709</v>
      </c>
      <c r="E82" s="94">
        <v>1.2</v>
      </c>
      <c r="F82" s="94">
        <v>0</v>
      </c>
      <c r="G82" s="95">
        <v>0</v>
      </c>
    </row>
    <row r="83" spans="1:7" ht="78.75" x14ac:dyDescent="0.25">
      <c r="A83" s="119" t="s">
        <v>173</v>
      </c>
      <c r="B83" s="92" t="s">
        <v>174</v>
      </c>
      <c r="C83" s="93" t="s">
        <v>132</v>
      </c>
      <c r="D83" s="120">
        <v>0</v>
      </c>
      <c r="E83" s="94">
        <v>270256.59999999998</v>
      </c>
      <c r="F83" s="94">
        <v>211399.4</v>
      </c>
      <c r="G83" s="95">
        <v>0.78221734455328795</v>
      </c>
    </row>
    <row r="84" spans="1:7" ht="78.75" x14ac:dyDescent="0.25">
      <c r="A84" s="119" t="s">
        <v>148</v>
      </c>
      <c r="B84" s="92" t="s">
        <v>174</v>
      </c>
      <c r="C84" s="93" t="s">
        <v>149</v>
      </c>
      <c r="D84" s="120">
        <v>0</v>
      </c>
      <c r="E84" s="94">
        <v>270000</v>
      </c>
      <c r="F84" s="94">
        <v>211399.4</v>
      </c>
      <c r="G84" s="95">
        <v>0.78296074074074096</v>
      </c>
    </row>
    <row r="85" spans="1:7" x14ac:dyDescent="0.25">
      <c r="A85" s="119" t="s">
        <v>156</v>
      </c>
      <c r="B85" s="92" t="s">
        <v>174</v>
      </c>
      <c r="C85" s="93" t="s">
        <v>149</v>
      </c>
      <c r="D85" s="120">
        <v>701</v>
      </c>
      <c r="E85" s="94">
        <v>270000</v>
      </c>
      <c r="F85" s="94">
        <v>211399.4</v>
      </c>
      <c r="G85" s="95">
        <v>0.78296074074074096</v>
      </c>
    </row>
    <row r="86" spans="1:7" ht="31.5" x14ac:dyDescent="0.25">
      <c r="A86" s="119" t="s">
        <v>137</v>
      </c>
      <c r="B86" s="92" t="s">
        <v>174</v>
      </c>
      <c r="C86" s="93" t="s">
        <v>138</v>
      </c>
      <c r="D86" s="120">
        <v>0</v>
      </c>
      <c r="E86" s="94">
        <v>256.60000000000002</v>
      </c>
      <c r="F86" s="94">
        <v>0</v>
      </c>
      <c r="G86" s="95">
        <v>0</v>
      </c>
    </row>
    <row r="87" spans="1:7" x14ac:dyDescent="0.25">
      <c r="A87" s="119" t="s">
        <v>156</v>
      </c>
      <c r="B87" s="92" t="s">
        <v>174</v>
      </c>
      <c r="C87" s="93" t="s">
        <v>138</v>
      </c>
      <c r="D87" s="120">
        <v>701</v>
      </c>
      <c r="E87" s="94">
        <v>230.5</v>
      </c>
      <c r="F87" s="94">
        <v>0</v>
      </c>
      <c r="G87" s="95">
        <v>0</v>
      </c>
    </row>
    <row r="88" spans="1:7" ht="31.5" x14ac:dyDescent="0.25">
      <c r="A88" s="119" t="s">
        <v>175</v>
      </c>
      <c r="B88" s="92" t="s">
        <v>174</v>
      </c>
      <c r="C88" s="93" t="s">
        <v>138</v>
      </c>
      <c r="D88" s="120">
        <v>705</v>
      </c>
      <c r="E88" s="94">
        <v>26.1</v>
      </c>
      <c r="F88" s="94">
        <v>0</v>
      </c>
      <c r="G88" s="95">
        <v>0</v>
      </c>
    </row>
    <row r="89" spans="1:7" ht="114" customHeight="1" x14ac:dyDescent="0.25">
      <c r="A89" s="119" t="s">
        <v>176</v>
      </c>
      <c r="B89" s="92" t="s">
        <v>177</v>
      </c>
      <c r="C89" s="93" t="s">
        <v>132</v>
      </c>
      <c r="D89" s="120">
        <v>0</v>
      </c>
      <c r="E89" s="94">
        <v>663333.1</v>
      </c>
      <c r="F89" s="94">
        <v>500654.2</v>
      </c>
      <c r="G89" s="95">
        <v>0.75475534086871299</v>
      </c>
    </row>
    <row r="90" spans="1:7" ht="78.75" x14ac:dyDescent="0.25">
      <c r="A90" s="119" t="s">
        <v>148</v>
      </c>
      <c r="B90" s="92" t="s">
        <v>177</v>
      </c>
      <c r="C90" s="93" t="s">
        <v>149</v>
      </c>
      <c r="D90" s="120">
        <v>0</v>
      </c>
      <c r="E90" s="94">
        <v>651200</v>
      </c>
      <c r="F90" s="94">
        <v>500654.2</v>
      </c>
      <c r="G90" s="95">
        <v>0.76881787469287499</v>
      </c>
    </row>
    <row r="91" spans="1:7" x14ac:dyDescent="0.25">
      <c r="A91" s="119" t="s">
        <v>139</v>
      </c>
      <c r="B91" s="92" t="s">
        <v>177</v>
      </c>
      <c r="C91" s="93" t="s">
        <v>149</v>
      </c>
      <c r="D91" s="120">
        <v>702</v>
      </c>
      <c r="E91" s="94">
        <v>651200</v>
      </c>
      <c r="F91" s="94">
        <v>500654.2</v>
      </c>
      <c r="G91" s="95">
        <v>0.76881787469287499</v>
      </c>
    </row>
    <row r="92" spans="1:7" ht="31.5" x14ac:dyDescent="0.25">
      <c r="A92" s="119" t="s">
        <v>137</v>
      </c>
      <c r="B92" s="92" t="s">
        <v>177</v>
      </c>
      <c r="C92" s="93" t="s">
        <v>138</v>
      </c>
      <c r="D92" s="120">
        <v>0</v>
      </c>
      <c r="E92" s="94">
        <v>11833.1</v>
      </c>
      <c r="F92" s="94">
        <v>0</v>
      </c>
      <c r="G92" s="95">
        <v>0</v>
      </c>
    </row>
    <row r="93" spans="1:7" x14ac:dyDescent="0.25">
      <c r="A93" s="119" t="s">
        <v>139</v>
      </c>
      <c r="B93" s="92" t="s">
        <v>177</v>
      </c>
      <c r="C93" s="93" t="s">
        <v>138</v>
      </c>
      <c r="D93" s="120">
        <v>702</v>
      </c>
      <c r="E93" s="94">
        <v>11397</v>
      </c>
      <c r="F93" s="94">
        <v>0</v>
      </c>
      <c r="G93" s="95">
        <v>0</v>
      </c>
    </row>
    <row r="94" spans="1:7" ht="31.5" x14ac:dyDescent="0.25">
      <c r="A94" s="119" t="s">
        <v>175</v>
      </c>
      <c r="B94" s="92" t="s">
        <v>177</v>
      </c>
      <c r="C94" s="93" t="s">
        <v>138</v>
      </c>
      <c r="D94" s="120">
        <v>705</v>
      </c>
      <c r="E94" s="94">
        <v>436.1</v>
      </c>
      <c r="F94" s="94">
        <v>0</v>
      </c>
      <c r="G94" s="95">
        <v>0</v>
      </c>
    </row>
    <row r="95" spans="1:7" ht="31.5" x14ac:dyDescent="0.25">
      <c r="A95" s="119" t="s">
        <v>163</v>
      </c>
      <c r="B95" s="92" t="s">
        <v>177</v>
      </c>
      <c r="C95" s="93" t="s">
        <v>164</v>
      </c>
      <c r="D95" s="120">
        <v>0</v>
      </c>
      <c r="E95" s="94">
        <v>300</v>
      </c>
      <c r="F95" s="94">
        <v>0</v>
      </c>
      <c r="G95" s="95">
        <v>0</v>
      </c>
    </row>
    <row r="96" spans="1:7" x14ac:dyDescent="0.25">
      <c r="A96" s="119" t="s">
        <v>139</v>
      </c>
      <c r="B96" s="92" t="s">
        <v>177</v>
      </c>
      <c r="C96" s="93" t="s">
        <v>164</v>
      </c>
      <c r="D96" s="120">
        <v>702</v>
      </c>
      <c r="E96" s="94">
        <v>300</v>
      </c>
      <c r="F96" s="94">
        <v>0</v>
      </c>
      <c r="G96" s="95">
        <v>0</v>
      </c>
    </row>
    <row r="97" spans="1:7" ht="63" x14ac:dyDescent="0.25">
      <c r="A97" s="119" t="s">
        <v>178</v>
      </c>
      <c r="B97" s="92" t="s">
        <v>179</v>
      </c>
      <c r="C97" s="93" t="s">
        <v>132</v>
      </c>
      <c r="D97" s="120">
        <v>0</v>
      </c>
      <c r="E97" s="94">
        <v>13555.7</v>
      </c>
      <c r="F97" s="94">
        <v>8220</v>
      </c>
      <c r="G97" s="95">
        <v>0.60638698112233202</v>
      </c>
    </row>
    <row r="98" spans="1:7" ht="31.5" x14ac:dyDescent="0.25">
      <c r="A98" s="119" t="s">
        <v>137</v>
      </c>
      <c r="B98" s="92" t="s">
        <v>179</v>
      </c>
      <c r="C98" s="93" t="s">
        <v>138</v>
      </c>
      <c r="D98" s="120">
        <v>0</v>
      </c>
      <c r="E98" s="94">
        <v>13555.7</v>
      </c>
      <c r="F98" s="94">
        <v>8220</v>
      </c>
      <c r="G98" s="95">
        <v>0.60638698112233202</v>
      </c>
    </row>
    <row r="99" spans="1:7" x14ac:dyDescent="0.25">
      <c r="A99" s="119" t="s">
        <v>180</v>
      </c>
      <c r="B99" s="92" t="s">
        <v>179</v>
      </c>
      <c r="C99" s="93" t="s">
        <v>138</v>
      </c>
      <c r="D99" s="120">
        <v>1004</v>
      </c>
      <c r="E99" s="94">
        <v>13555.7</v>
      </c>
      <c r="F99" s="94">
        <v>8220</v>
      </c>
      <c r="G99" s="95">
        <v>0.60638698112233202</v>
      </c>
    </row>
    <row r="100" spans="1:7" ht="63" x14ac:dyDescent="0.25">
      <c r="A100" s="119" t="s">
        <v>181</v>
      </c>
      <c r="B100" s="92" t="s">
        <v>182</v>
      </c>
      <c r="C100" s="93" t="s">
        <v>132</v>
      </c>
      <c r="D100" s="120">
        <v>0</v>
      </c>
      <c r="E100" s="94">
        <v>23583.1</v>
      </c>
      <c r="F100" s="94">
        <v>10948.3</v>
      </c>
      <c r="G100" s="95">
        <v>0.464243462479487</v>
      </c>
    </row>
    <row r="101" spans="1:7" ht="31.5" x14ac:dyDescent="0.25">
      <c r="A101" s="119" t="s">
        <v>137</v>
      </c>
      <c r="B101" s="92" t="s">
        <v>182</v>
      </c>
      <c r="C101" s="93" t="s">
        <v>138</v>
      </c>
      <c r="D101" s="120">
        <v>0</v>
      </c>
      <c r="E101" s="94">
        <v>23583.1</v>
      </c>
      <c r="F101" s="94">
        <v>10948.3</v>
      </c>
      <c r="G101" s="95">
        <v>0.464243462479487</v>
      </c>
    </row>
    <row r="102" spans="1:7" x14ac:dyDescent="0.25">
      <c r="A102" s="119" t="s">
        <v>139</v>
      </c>
      <c r="B102" s="92" t="s">
        <v>182</v>
      </c>
      <c r="C102" s="93" t="s">
        <v>138</v>
      </c>
      <c r="D102" s="120">
        <v>702</v>
      </c>
      <c r="E102" s="94">
        <v>23583.1</v>
      </c>
      <c r="F102" s="94">
        <v>10948.3</v>
      </c>
      <c r="G102" s="95">
        <v>0.464243462479487</v>
      </c>
    </row>
    <row r="103" spans="1:7" ht="78.75" customHeight="1" x14ac:dyDescent="0.25">
      <c r="A103" s="119" t="s">
        <v>183</v>
      </c>
      <c r="B103" s="92" t="s">
        <v>184</v>
      </c>
      <c r="C103" s="93" t="s">
        <v>132</v>
      </c>
      <c r="D103" s="120">
        <v>0</v>
      </c>
      <c r="E103" s="94">
        <v>3881.5</v>
      </c>
      <c r="F103" s="94">
        <v>3881.5</v>
      </c>
      <c r="G103" s="95">
        <v>1</v>
      </c>
    </row>
    <row r="104" spans="1:7" ht="31.5" x14ac:dyDescent="0.25">
      <c r="A104" s="119" t="s">
        <v>137</v>
      </c>
      <c r="B104" s="92" t="s">
        <v>184</v>
      </c>
      <c r="C104" s="93" t="s">
        <v>138</v>
      </c>
      <c r="D104" s="120">
        <v>0</v>
      </c>
      <c r="E104" s="94">
        <v>3881.5</v>
      </c>
      <c r="F104" s="94">
        <v>3881.5</v>
      </c>
      <c r="G104" s="95">
        <v>1</v>
      </c>
    </row>
    <row r="105" spans="1:7" x14ac:dyDescent="0.25">
      <c r="A105" s="119" t="s">
        <v>159</v>
      </c>
      <c r="B105" s="92" t="s">
        <v>184</v>
      </c>
      <c r="C105" s="93" t="s">
        <v>138</v>
      </c>
      <c r="D105" s="120">
        <v>709</v>
      </c>
      <c r="E105" s="94">
        <v>3881.5</v>
      </c>
      <c r="F105" s="94">
        <v>3881.5</v>
      </c>
      <c r="G105" s="95">
        <v>1</v>
      </c>
    </row>
    <row r="106" spans="1:7" ht="78.75" x14ac:dyDescent="0.25">
      <c r="A106" s="119" t="s">
        <v>185</v>
      </c>
      <c r="B106" s="92" t="s">
        <v>186</v>
      </c>
      <c r="C106" s="93" t="s">
        <v>132</v>
      </c>
      <c r="D106" s="120">
        <v>0</v>
      </c>
      <c r="E106" s="94">
        <v>12645.7</v>
      </c>
      <c r="F106" s="94">
        <v>12623.4</v>
      </c>
      <c r="G106" s="95">
        <v>0.99823655471820405</v>
      </c>
    </row>
    <row r="107" spans="1:7" ht="31.5" x14ac:dyDescent="0.25">
      <c r="A107" s="119" t="s">
        <v>137</v>
      </c>
      <c r="B107" s="92" t="s">
        <v>186</v>
      </c>
      <c r="C107" s="93" t="s">
        <v>138</v>
      </c>
      <c r="D107" s="120">
        <v>0</v>
      </c>
      <c r="E107" s="94">
        <v>11937.7</v>
      </c>
      <c r="F107" s="94">
        <v>11922.8</v>
      </c>
      <c r="G107" s="95">
        <v>0.99875185337209005</v>
      </c>
    </row>
    <row r="108" spans="1:7" x14ac:dyDescent="0.25">
      <c r="A108" s="119" t="s">
        <v>139</v>
      </c>
      <c r="B108" s="92" t="s">
        <v>186</v>
      </c>
      <c r="C108" s="93" t="s">
        <v>138</v>
      </c>
      <c r="D108" s="120">
        <v>702</v>
      </c>
      <c r="E108" s="94">
        <v>11937.7</v>
      </c>
      <c r="F108" s="94">
        <v>11922.8</v>
      </c>
      <c r="G108" s="95">
        <v>0.99875185337209005</v>
      </c>
    </row>
    <row r="109" spans="1:7" ht="31.5" x14ac:dyDescent="0.25">
      <c r="A109" s="119" t="s">
        <v>163</v>
      </c>
      <c r="B109" s="92" t="s">
        <v>186</v>
      </c>
      <c r="C109" s="93" t="s">
        <v>164</v>
      </c>
      <c r="D109" s="120">
        <v>0</v>
      </c>
      <c r="E109" s="94">
        <v>708</v>
      </c>
      <c r="F109" s="94">
        <v>700.6</v>
      </c>
      <c r="G109" s="95">
        <v>0.98954802259886998</v>
      </c>
    </row>
    <row r="110" spans="1:7" x14ac:dyDescent="0.25">
      <c r="A110" s="119" t="s">
        <v>139</v>
      </c>
      <c r="B110" s="92" t="s">
        <v>186</v>
      </c>
      <c r="C110" s="93" t="s">
        <v>164</v>
      </c>
      <c r="D110" s="120">
        <v>702</v>
      </c>
      <c r="E110" s="94">
        <v>708</v>
      </c>
      <c r="F110" s="94">
        <v>700.6</v>
      </c>
      <c r="G110" s="95">
        <v>0.98954802259886998</v>
      </c>
    </row>
    <row r="111" spans="1:7" ht="94.5" x14ac:dyDescent="0.25">
      <c r="A111" s="119" t="s">
        <v>187</v>
      </c>
      <c r="B111" s="92" t="s">
        <v>188</v>
      </c>
      <c r="C111" s="93" t="s">
        <v>132</v>
      </c>
      <c r="D111" s="120">
        <v>0</v>
      </c>
      <c r="E111" s="94">
        <v>628</v>
      </c>
      <c r="F111" s="94">
        <v>30</v>
      </c>
      <c r="G111" s="95">
        <v>4.7770700636942699E-2</v>
      </c>
    </row>
    <row r="112" spans="1:7" ht="63" x14ac:dyDescent="0.25">
      <c r="A112" s="119" t="s">
        <v>189</v>
      </c>
      <c r="B112" s="92" t="s">
        <v>190</v>
      </c>
      <c r="C112" s="93" t="s">
        <v>132</v>
      </c>
      <c r="D112" s="120">
        <v>0</v>
      </c>
      <c r="E112" s="94">
        <v>52</v>
      </c>
      <c r="F112" s="94">
        <v>30</v>
      </c>
      <c r="G112" s="95">
        <v>0.57692307692307698</v>
      </c>
    </row>
    <row r="113" spans="1:7" ht="31.5" x14ac:dyDescent="0.25">
      <c r="A113" s="119" t="s">
        <v>163</v>
      </c>
      <c r="B113" s="92" t="s">
        <v>190</v>
      </c>
      <c r="C113" s="93" t="s">
        <v>164</v>
      </c>
      <c r="D113" s="120">
        <v>0</v>
      </c>
      <c r="E113" s="94">
        <v>52</v>
      </c>
      <c r="F113" s="94">
        <v>30</v>
      </c>
      <c r="G113" s="95">
        <v>0.57692307692307698</v>
      </c>
    </row>
    <row r="114" spans="1:7" x14ac:dyDescent="0.25">
      <c r="A114" s="119" t="s">
        <v>159</v>
      </c>
      <c r="B114" s="92" t="s">
        <v>190</v>
      </c>
      <c r="C114" s="93" t="s">
        <v>164</v>
      </c>
      <c r="D114" s="120">
        <v>709</v>
      </c>
      <c r="E114" s="94">
        <v>52</v>
      </c>
      <c r="F114" s="94">
        <v>30</v>
      </c>
      <c r="G114" s="95">
        <v>0.57692307692307698</v>
      </c>
    </row>
    <row r="115" spans="1:7" ht="31.5" x14ac:dyDescent="0.25">
      <c r="A115" s="119" t="s">
        <v>191</v>
      </c>
      <c r="B115" s="92" t="s">
        <v>192</v>
      </c>
      <c r="C115" s="93" t="s">
        <v>132</v>
      </c>
      <c r="D115" s="120">
        <v>0</v>
      </c>
      <c r="E115" s="94">
        <v>576</v>
      </c>
      <c r="F115" s="94">
        <v>0</v>
      </c>
      <c r="G115" s="95">
        <v>0</v>
      </c>
    </row>
    <row r="116" spans="1:7" ht="31.5" x14ac:dyDescent="0.25">
      <c r="A116" s="119" t="s">
        <v>137</v>
      </c>
      <c r="B116" s="92" t="s">
        <v>192</v>
      </c>
      <c r="C116" s="93" t="s">
        <v>138</v>
      </c>
      <c r="D116" s="120">
        <v>0</v>
      </c>
      <c r="E116" s="94">
        <v>576</v>
      </c>
      <c r="F116" s="94">
        <v>0</v>
      </c>
      <c r="G116" s="95">
        <v>0</v>
      </c>
    </row>
    <row r="117" spans="1:7" ht="31.5" x14ac:dyDescent="0.25">
      <c r="A117" s="119" t="s">
        <v>175</v>
      </c>
      <c r="B117" s="92" t="s">
        <v>192</v>
      </c>
      <c r="C117" s="93" t="s">
        <v>138</v>
      </c>
      <c r="D117" s="120">
        <v>705</v>
      </c>
      <c r="E117" s="94">
        <v>576</v>
      </c>
      <c r="F117" s="94">
        <v>0</v>
      </c>
      <c r="G117" s="95">
        <v>0</v>
      </c>
    </row>
    <row r="118" spans="1:7" ht="94.5" x14ac:dyDescent="0.25">
      <c r="A118" s="119" t="s">
        <v>193</v>
      </c>
      <c r="B118" s="92" t="s">
        <v>194</v>
      </c>
      <c r="C118" s="93" t="s">
        <v>132</v>
      </c>
      <c r="D118" s="120">
        <v>0</v>
      </c>
      <c r="E118" s="94">
        <v>83189.600000000006</v>
      </c>
      <c r="F118" s="94">
        <v>43147.6</v>
      </c>
      <c r="G118" s="95">
        <v>0.51866579476280705</v>
      </c>
    </row>
    <row r="119" spans="1:7" ht="94.5" x14ac:dyDescent="0.25">
      <c r="A119" s="119" t="s">
        <v>193</v>
      </c>
      <c r="B119" s="92" t="s">
        <v>195</v>
      </c>
      <c r="C119" s="93" t="s">
        <v>132</v>
      </c>
      <c r="D119" s="120">
        <v>0</v>
      </c>
      <c r="E119" s="94">
        <v>2226.5</v>
      </c>
      <c r="F119" s="94">
        <v>1168.5</v>
      </c>
      <c r="G119" s="95">
        <v>0.52481473164158998</v>
      </c>
    </row>
    <row r="120" spans="1:7" ht="78.75" x14ac:dyDescent="0.25">
      <c r="A120" s="119" t="s">
        <v>148</v>
      </c>
      <c r="B120" s="92" t="s">
        <v>195</v>
      </c>
      <c r="C120" s="93" t="s">
        <v>149</v>
      </c>
      <c r="D120" s="120">
        <v>0</v>
      </c>
      <c r="E120" s="94">
        <v>2226.5</v>
      </c>
      <c r="F120" s="94">
        <v>1168.5</v>
      </c>
      <c r="G120" s="95">
        <v>0.52481473164158998</v>
      </c>
    </row>
    <row r="121" spans="1:7" x14ac:dyDescent="0.25">
      <c r="A121" s="119" t="s">
        <v>159</v>
      </c>
      <c r="B121" s="92" t="s">
        <v>195</v>
      </c>
      <c r="C121" s="93" t="s">
        <v>149</v>
      </c>
      <c r="D121" s="120">
        <v>709</v>
      </c>
      <c r="E121" s="94">
        <v>2226.5</v>
      </c>
      <c r="F121" s="94">
        <v>1168.5</v>
      </c>
      <c r="G121" s="95">
        <v>0.52481473164158998</v>
      </c>
    </row>
    <row r="122" spans="1:7" ht="94.5" x14ac:dyDescent="0.25">
      <c r="A122" s="119" t="s">
        <v>196</v>
      </c>
      <c r="B122" s="92" t="s">
        <v>197</v>
      </c>
      <c r="C122" s="93" t="s">
        <v>132</v>
      </c>
      <c r="D122" s="120">
        <v>0</v>
      </c>
      <c r="E122" s="94">
        <v>6003.2</v>
      </c>
      <c r="F122" s="94">
        <v>3403.1</v>
      </c>
      <c r="G122" s="95">
        <v>0.56688099680170601</v>
      </c>
    </row>
    <row r="123" spans="1:7" ht="78.75" x14ac:dyDescent="0.25">
      <c r="A123" s="119" t="s">
        <v>148</v>
      </c>
      <c r="B123" s="92" t="s">
        <v>197</v>
      </c>
      <c r="C123" s="93" t="s">
        <v>149</v>
      </c>
      <c r="D123" s="120">
        <v>0</v>
      </c>
      <c r="E123" s="94">
        <v>6003.2</v>
      </c>
      <c r="F123" s="94">
        <v>3403.1</v>
      </c>
      <c r="G123" s="95">
        <v>0.56688099680170601</v>
      </c>
    </row>
    <row r="124" spans="1:7" x14ac:dyDescent="0.25">
      <c r="A124" s="119" t="s">
        <v>159</v>
      </c>
      <c r="B124" s="92" t="s">
        <v>197</v>
      </c>
      <c r="C124" s="93" t="s">
        <v>149</v>
      </c>
      <c r="D124" s="120">
        <v>709</v>
      </c>
      <c r="E124" s="94">
        <v>6003.2</v>
      </c>
      <c r="F124" s="94">
        <v>3403.1</v>
      </c>
      <c r="G124" s="95">
        <v>0.56688099680170601</v>
      </c>
    </row>
    <row r="125" spans="1:7" ht="126" x14ac:dyDescent="0.25">
      <c r="A125" s="119" t="s">
        <v>198</v>
      </c>
      <c r="B125" s="92" t="s">
        <v>199</v>
      </c>
      <c r="C125" s="93" t="s">
        <v>132</v>
      </c>
      <c r="D125" s="120">
        <v>0</v>
      </c>
      <c r="E125" s="94">
        <v>74959.899999999994</v>
      </c>
      <c r="F125" s="94">
        <v>38576</v>
      </c>
      <c r="G125" s="95">
        <v>0.51462181779858296</v>
      </c>
    </row>
    <row r="126" spans="1:7" ht="78.75" x14ac:dyDescent="0.25">
      <c r="A126" s="119" t="s">
        <v>148</v>
      </c>
      <c r="B126" s="92" t="s">
        <v>199</v>
      </c>
      <c r="C126" s="93" t="s">
        <v>149</v>
      </c>
      <c r="D126" s="120">
        <v>0</v>
      </c>
      <c r="E126" s="94">
        <v>74959.899999999994</v>
      </c>
      <c r="F126" s="94">
        <v>38576</v>
      </c>
      <c r="G126" s="95">
        <v>0.51462181779858296</v>
      </c>
    </row>
    <row r="127" spans="1:7" x14ac:dyDescent="0.25">
      <c r="A127" s="119" t="s">
        <v>139</v>
      </c>
      <c r="B127" s="92" t="s">
        <v>199</v>
      </c>
      <c r="C127" s="93" t="s">
        <v>149</v>
      </c>
      <c r="D127" s="120">
        <v>702</v>
      </c>
      <c r="E127" s="94">
        <v>74959.899999999994</v>
      </c>
      <c r="F127" s="94">
        <v>38576</v>
      </c>
      <c r="G127" s="95">
        <v>0.51462181779858296</v>
      </c>
    </row>
    <row r="128" spans="1:7" ht="47.25" x14ac:dyDescent="0.25">
      <c r="A128" s="117" t="s">
        <v>200</v>
      </c>
      <c r="B128" s="85" t="s">
        <v>201</v>
      </c>
      <c r="C128" s="86" t="s">
        <v>132</v>
      </c>
      <c r="D128" s="118">
        <v>0</v>
      </c>
      <c r="E128" s="87">
        <v>108762.8</v>
      </c>
      <c r="F128" s="87">
        <v>63849.1</v>
      </c>
      <c r="G128" s="88">
        <v>0.58704906456987105</v>
      </c>
    </row>
    <row r="129" spans="1:7" ht="48.75" customHeight="1" x14ac:dyDescent="0.25">
      <c r="A129" s="119" t="s">
        <v>202</v>
      </c>
      <c r="B129" s="92" t="s">
        <v>203</v>
      </c>
      <c r="C129" s="93" t="s">
        <v>132</v>
      </c>
      <c r="D129" s="120">
        <v>0</v>
      </c>
      <c r="E129" s="94">
        <v>14395.2</v>
      </c>
      <c r="F129" s="94">
        <v>11835.7</v>
      </c>
      <c r="G129" s="95">
        <v>0.82219767700344604</v>
      </c>
    </row>
    <row r="130" spans="1:7" ht="31.5" x14ac:dyDescent="0.25">
      <c r="A130" s="119" t="s">
        <v>204</v>
      </c>
      <c r="B130" s="92" t="s">
        <v>205</v>
      </c>
      <c r="C130" s="93" t="s">
        <v>132</v>
      </c>
      <c r="D130" s="120">
        <v>0</v>
      </c>
      <c r="E130" s="94">
        <v>2195.9</v>
      </c>
      <c r="F130" s="94">
        <v>0</v>
      </c>
      <c r="G130" s="95">
        <v>0</v>
      </c>
    </row>
    <row r="131" spans="1:7" ht="31.5" x14ac:dyDescent="0.25">
      <c r="A131" s="119" t="s">
        <v>137</v>
      </c>
      <c r="B131" s="92" t="s">
        <v>205</v>
      </c>
      <c r="C131" s="93" t="s">
        <v>138</v>
      </c>
      <c r="D131" s="120">
        <v>0</v>
      </c>
      <c r="E131" s="94">
        <v>2195.9</v>
      </c>
      <c r="F131" s="94">
        <v>0</v>
      </c>
      <c r="G131" s="95">
        <v>0</v>
      </c>
    </row>
    <row r="132" spans="1:7" x14ac:dyDescent="0.25">
      <c r="A132" s="119" t="s">
        <v>206</v>
      </c>
      <c r="B132" s="92" t="s">
        <v>205</v>
      </c>
      <c r="C132" s="93" t="s">
        <v>138</v>
      </c>
      <c r="D132" s="120">
        <v>113</v>
      </c>
      <c r="E132" s="94">
        <v>2195.9</v>
      </c>
      <c r="F132" s="94">
        <v>0</v>
      </c>
      <c r="G132" s="95">
        <v>0</v>
      </c>
    </row>
    <row r="133" spans="1:7" ht="94.5" x14ac:dyDescent="0.25">
      <c r="A133" s="119" t="s">
        <v>207</v>
      </c>
      <c r="B133" s="92" t="s">
        <v>208</v>
      </c>
      <c r="C133" s="93" t="s">
        <v>132</v>
      </c>
      <c r="D133" s="120">
        <v>0</v>
      </c>
      <c r="E133" s="94">
        <v>12199.3</v>
      </c>
      <c r="F133" s="94">
        <v>11835.7</v>
      </c>
      <c r="G133" s="95">
        <v>0.97019501118916696</v>
      </c>
    </row>
    <row r="134" spans="1:7" ht="31.5" x14ac:dyDescent="0.25">
      <c r="A134" s="119" t="s">
        <v>209</v>
      </c>
      <c r="B134" s="92" t="s">
        <v>208</v>
      </c>
      <c r="C134" s="93" t="s">
        <v>210</v>
      </c>
      <c r="D134" s="120">
        <v>0</v>
      </c>
      <c r="E134" s="94">
        <v>12199.3</v>
      </c>
      <c r="F134" s="94">
        <v>11835.7</v>
      </c>
      <c r="G134" s="95">
        <v>0.97019501118916696</v>
      </c>
    </row>
    <row r="135" spans="1:7" x14ac:dyDescent="0.25">
      <c r="A135" s="119" t="s">
        <v>211</v>
      </c>
      <c r="B135" s="92" t="s">
        <v>208</v>
      </c>
      <c r="C135" s="93" t="s">
        <v>210</v>
      </c>
      <c r="D135" s="120">
        <v>801</v>
      </c>
      <c r="E135" s="94">
        <v>12199.3</v>
      </c>
      <c r="F135" s="94">
        <v>11835.7</v>
      </c>
      <c r="G135" s="95">
        <v>0.97019501118916696</v>
      </c>
    </row>
    <row r="136" spans="1:7" ht="31.5" x14ac:dyDescent="0.25">
      <c r="A136" s="119" t="s">
        <v>212</v>
      </c>
      <c r="B136" s="92" t="s">
        <v>213</v>
      </c>
      <c r="C136" s="93" t="s">
        <v>132</v>
      </c>
      <c r="D136" s="120">
        <v>0</v>
      </c>
      <c r="E136" s="94">
        <v>4809.3</v>
      </c>
      <c r="F136" s="94">
        <v>4809.3</v>
      </c>
      <c r="G136" s="95">
        <v>1</v>
      </c>
    </row>
    <row r="137" spans="1:7" ht="78.75" x14ac:dyDescent="0.25">
      <c r="A137" s="119" t="s">
        <v>214</v>
      </c>
      <c r="B137" s="92" t="s">
        <v>215</v>
      </c>
      <c r="C137" s="93" t="s">
        <v>132</v>
      </c>
      <c r="D137" s="120">
        <v>0</v>
      </c>
      <c r="E137" s="94">
        <v>4809.3</v>
      </c>
      <c r="F137" s="94">
        <v>4809.3</v>
      </c>
      <c r="G137" s="95">
        <v>1</v>
      </c>
    </row>
    <row r="138" spans="1:7" ht="31.5" x14ac:dyDescent="0.25">
      <c r="A138" s="119" t="s">
        <v>137</v>
      </c>
      <c r="B138" s="92" t="s">
        <v>215</v>
      </c>
      <c r="C138" s="93" t="s">
        <v>138</v>
      </c>
      <c r="D138" s="120">
        <v>0</v>
      </c>
      <c r="E138" s="94">
        <v>4809.3</v>
      </c>
      <c r="F138" s="94">
        <v>4809.3</v>
      </c>
      <c r="G138" s="95">
        <v>1</v>
      </c>
    </row>
    <row r="139" spans="1:7" x14ac:dyDescent="0.25">
      <c r="A139" s="119" t="s">
        <v>162</v>
      </c>
      <c r="B139" s="92" t="s">
        <v>215</v>
      </c>
      <c r="C139" s="93" t="s">
        <v>138</v>
      </c>
      <c r="D139" s="120">
        <v>703</v>
      </c>
      <c r="E139" s="94">
        <v>4809.3</v>
      </c>
      <c r="F139" s="94">
        <v>4809.3</v>
      </c>
      <c r="G139" s="95">
        <v>1</v>
      </c>
    </row>
    <row r="140" spans="1:7" ht="31.5" x14ac:dyDescent="0.25">
      <c r="A140" s="119" t="s">
        <v>216</v>
      </c>
      <c r="B140" s="92" t="s">
        <v>217</v>
      </c>
      <c r="C140" s="93" t="s">
        <v>132</v>
      </c>
      <c r="D140" s="120">
        <v>0</v>
      </c>
      <c r="E140" s="94">
        <v>86737.4</v>
      </c>
      <c r="F140" s="94">
        <v>45711.5</v>
      </c>
      <c r="G140" s="95">
        <v>0.52701026316214195</v>
      </c>
    </row>
    <row r="141" spans="1:7" ht="63" x14ac:dyDescent="0.25">
      <c r="A141" s="119" t="s">
        <v>218</v>
      </c>
      <c r="B141" s="92" t="s">
        <v>219</v>
      </c>
      <c r="C141" s="93" t="s">
        <v>132</v>
      </c>
      <c r="D141" s="120">
        <v>0</v>
      </c>
      <c r="E141" s="94">
        <v>229.5</v>
      </c>
      <c r="F141" s="94">
        <v>228.6</v>
      </c>
      <c r="G141" s="95">
        <v>0.99607843137254903</v>
      </c>
    </row>
    <row r="142" spans="1:7" ht="31.5" x14ac:dyDescent="0.25">
      <c r="A142" s="119" t="s">
        <v>137</v>
      </c>
      <c r="B142" s="92" t="s">
        <v>219</v>
      </c>
      <c r="C142" s="93" t="s">
        <v>138</v>
      </c>
      <c r="D142" s="120">
        <v>0</v>
      </c>
      <c r="E142" s="94">
        <v>229.5</v>
      </c>
      <c r="F142" s="94">
        <v>228.6</v>
      </c>
      <c r="G142" s="95">
        <v>0.99607843137254903</v>
      </c>
    </row>
    <row r="143" spans="1:7" x14ac:dyDescent="0.25">
      <c r="A143" s="119" t="s">
        <v>211</v>
      </c>
      <c r="B143" s="92" t="s">
        <v>219</v>
      </c>
      <c r="C143" s="93" t="s">
        <v>138</v>
      </c>
      <c r="D143" s="120">
        <v>801</v>
      </c>
      <c r="E143" s="94">
        <v>229.5</v>
      </c>
      <c r="F143" s="94">
        <v>228.6</v>
      </c>
      <c r="G143" s="95">
        <v>0.99607843137254903</v>
      </c>
    </row>
    <row r="144" spans="1:7" ht="47.25" x14ac:dyDescent="0.25">
      <c r="A144" s="119" t="s">
        <v>220</v>
      </c>
      <c r="B144" s="92" t="s">
        <v>221</v>
      </c>
      <c r="C144" s="93" t="s">
        <v>132</v>
      </c>
      <c r="D144" s="120">
        <v>0</v>
      </c>
      <c r="E144" s="94">
        <v>386.5</v>
      </c>
      <c r="F144" s="94">
        <v>98.6</v>
      </c>
      <c r="G144" s="95">
        <v>0.25510996119016799</v>
      </c>
    </row>
    <row r="145" spans="1:7" ht="31.5" x14ac:dyDescent="0.25">
      <c r="A145" s="119" t="s">
        <v>137</v>
      </c>
      <c r="B145" s="92" t="s">
        <v>221</v>
      </c>
      <c r="C145" s="93" t="s">
        <v>138</v>
      </c>
      <c r="D145" s="120">
        <v>0</v>
      </c>
      <c r="E145" s="94">
        <v>386.5</v>
      </c>
      <c r="F145" s="94">
        <v>98.6</v>
      </c>
      <c r="G145" s="95">
        <v>0.25510996119016799</v>
      </c>
    </row>
    <row r="146" spans="1:7" x14ac:dyDescent="0.25">
      <c r="A146" s="119" t="s">
        <v>211</v>
      </c>
      <c r="B146" s="92" t="s">
        <v>221</v>
      </c>
      <c r="C146" s="93" t="s">
        <v>138</v>
      </c>
      <c r="D146" s="120">
        <v>801</v>
      </c>
      <c r="E146" s="94">
        <v>386.5</v>
      </c>
      <c r="F146" s="94">
        <v>98.6</v>
      </c>
      <c r="G146" s="95">
        <v>0.25510996119016799</v>
      </c>
    </row>
    <row r="147" spans="1:7" ht="31.5" x14ac:dyDescent="0.25">
      <c r="A147" s="119" t="s">
        <v>222</v>
      </c>
      <c r="B147" s="92" t="s">
        <v>223</v>
      </c>
      <c r="C147" s="93" t="s">
        <v>132</v>
      </c>
      <c r="D147" s="120">
        <v>0</v>
      </c>
      <c r="E147" s="94">
        <v>21</v>
      </c>
      <c r="F147" s="94">
        <v>21</v>
      </c>
      <c r="G147" s="95">
        <v>1</v>
      </c>
    </row>
    <row r="148" spans="1:7" ht="31.5" x14ac:dyDescent="0.25">
      <c r="A148" s="119" t="s">
        <v>163</v>
      </c>
      <c r="B148" s="92" t="s">
        <v>223</v>
      </c>
      <c r="C148" s="93" t="s">
        <v>164</v>
      </c>
      <c r="D148" s="120">
        <v>0</v>
      </c>
      <c r="E148" s="94">
        <v>21</v>
      </c>
      <c r="F148" s="94">
        <v>21</v>
      </c>
      <c r="G148" s="95">
        <v>1</v>
      </c>
    </row>
    <row r="149" spans="1:7" x14ac:dyDescent="0.25">
      <c r="A149" s="119" t="s">
        <v>162</v>
      </c>
      <c r="B149" s="92" t="s">
        <v>223</v>
      </c>
      <c r="C149" s="93" t="s">
        <v>164</v>
      </c>
      <c r="D149" s="120">
        <v>703</v>
      </c>
      <c r="E149" s="94">
        <v>21</v>
      </c>
      <c r="F149" s="94">
        <v>21</v>
      </c>
      <c r="G149" s="95">
        <v>1</v>
      </c>
    </row>
    <row r="150" spans="1:7" ht="31.5" x14ac:dyDescent="0.25">
      <c r="A150" s="119" t="s">
        <v>171</v>
      </c>
      <c r="B150" s="92" t="s">
        <v>224</v>
      </c>
      <c r="C150" s="93" t="s">
        <v>132</v>
      </c>
      <c r="D150" s="120">
        <v>0</v>
      </c>
      <c r="E150" s="94">
        <v>17554.5</v>
      </c>
      <c r="F150" s="94">
        <v>8765.6</v>
      </c>
      <c r="G150" s="95">
        <v>0.49933635250220698</v>
      </c>
    </row>
    <row r="151" spans="1:7" ht="78.75" x14ac:dyDescent="0.25">
      <c r="A151" s="119" t="s">
        <v>148</v>
      </c>
      <c r="B151" s="92" t="s">
        <v>224</v>
      </c>
      <c r="C151" s="93" t="s">
        <v>149</v>
      </c>
      <c r="D151" s="120">
        <v>0</v>
      </c>
      <c r="E151" s="94">
        <v>16783.400000000001</v>
      </c>
      <c r="F151" s="94">
        <v>8409.7999999999993</v>
      </c>
      <c r="G151" s="95">
        <v>0.50107844656029199</v>
      </c>
    </row>
    <row r="152" spans="1:7" x14ac:dyDescent="0.25">
      <c r="A152" s="119" t="s">
        <v>162</v>
      </c>
      <c r="B152" s="92" t="s">
        <v>224</v>
      </c>
      <c r="C152" s="93" t="s">
        <v>149</v>
      </c>
      <c r="D152" s="120">
        <v>703</v>
      </c>
      <c r="E152" s="94">
        <v>16783.400000000001</v>
      </c>
      <c r="F152" s="94">
        <v>8409.7999999999993</v>
      </c>
      <c r="G152" s="95">
        <v>0.50107844656029199</v>
      </c>
    </row>
    <row r="153" spans="1:7" ht="31.5" x14ac:dyDescent="0.25">
      <c r="A153" s="119" t="s">
        <v>137</v>
      </c>
      <c r="B153" s="92" t="s">
        <v>224</v>
      </c>
      <c r="C153" s="93" t="s">
        <v>138</v>
      </c>
      <c r="D153" s="120">
        <v>0</v>
      </c>
      <c r="E153" s="94">
        <v>686.3</v>
      </c>
      <c r="F153" s="94">
        <v>313.7</v>
      </c>
      <c r="G153" s="95">
        <v>0.45708873670406502</v>
      </c>
    </row>
    <row r="154" spans="1:7" x14ac:dyDescent="0.25">
      <c r="A154" s="119" t="s">
        <v>162</v>
      </c>
      <c r="B154" s="92" t="s">
        <v>224</v>
      </c>
      <c r="C154" s="93" t="s">
        <v>138</v>
      </c>
      <c r="D154" s="120">
        <v>703</v>
      </c>
      <c r="E154" s="94">
        <v>686.3</v>
      </c>
      <c r="F154" s="94">
        <v>313.7</v>
      </c>
      <c r="G154" s="95">
        <v>0.45708873670406502</v>
      </c>
    </row>
    <row r="155" spans="1:7" x14ac:dyDescent="0.25">
      <c r="A155" s="119" t="s">
        <v>169</v>
      </c>
      <c r="B155" s="92" t="s">
        <v>224</v>
      </c>
      <c r="C155" s="93" t="s">
        <v>170</v>
      </c>
      <c r="D155" s="120">
        <v>0</v>
      </c>
      <c r="E155" s="94">
        <v>84.8</v>
      </c>
      <c r="F155" s="94">
        <v>42.2</v>
      </c>
      <c r="G155" s="95">
        <v>0.49764150943396201</v>
      </c>
    </row>
    <row r="156" spans="1:7" x14ac:dyDescent="0.25">
      <c r="A156" s="119" t="s">
        <v>162</v>
      </c>
      <c r="B156" s="92" t="s">
        <v>224</v>
      </c>
      <c r="C156" s="93" t="s">
        <v>170</v>
      </c>
      <c r="D156" s="120">
        <v>703</v>
      </c>
      <c r="E156" s="94">
        <v>84.8</v>
      </c>
      <c r="F156" s="94">
        <v>42.2</v>
      </c>
      <c r="G156" s="95">
        <v>0.49764150943396201</v>
      </c>
    </row>
    <row r="157" spans="1:7" ht="31.5" x14ac:dyDescent="0.25">
      <c r="A157" s="119" t="s">
        <v>225</v>
      </c>
      <c r="B157" s="92" t="s">
        <v>226</v>
      </c>
      <c r="C157" s="93" t="s">
        <v>132</v>
      </c>
      <c r="D157" s="120">
        <v>0</v>
      </c>
      <c r="E157" s="94">
        <v>38635.300000000003</v>
      </c>
      <c r="F157" s="94">
        <v>20848.8</v>
      </c>
      <c r="G157" s="95">
        <v>0.539630855720028</v>
      </c>
    </row>
    <row r="158" spans="1:7" ht="78.75" x14ac:dyDescent="0.25">
      <c r="A158" s="119" t="s">
        <v>148</v>
      </c>
      <c r="B158" s="92" t="s">
        <v>226</v>
      </c>
      <c r="C158" s="93" t="s">
        <v>149</v>
      </c>
      <c r="D158" s="120">
        <v>0</v>
      </c>
      <c r="E158" s="94">
        <v>34141.4</v>
      </c>
      <c r="F158" s="94">
        <v>17905.7</v>
      </c>
      <c r="G158" s="95">
        <v>0.52445711072187995</v>
      </c>
    </row>
    <row r="159" spans="1:7" x14ac:dyDescent="0.25">
      <c r="A159" s="119" t="s">
        <v>211</v>
      </c>
      <c r="B159" s="92" t="s">
        <v>226</v>
      </c>
      <c r="C159" s="93" t="s">
        <v>149</v>
      </c>
      <c r="D159" s="120">
        <v>801</v>
      </c>
      <c r="E159" s="94">
        <v>34141.4</v>
      </c>
      <c r="F159" s="94">
        <v>17905.7</v>
      </c>
      <c r="G159" s="95">
        <v>0.52445711072187995</v>
      </c>
    </row>
    <row r="160" spans="1:7" ht="31.5" x14ac:dyDescent="0.25">
      <c r="A160" s="119" t="s">
        <v>137</v>
      </c>
      <c r="B160" s="92" t="s">
        <v>226</v>
      </c>
      <c r="C160" s="93" t="s">
        <v>138</v>
      </c>
      <c r="D160" s="120">
        <v>0</v>
      </c>
      <c r="E160" s="94">
        <v>4473</v>
      </c>
      <c r="F160" s="94">
        <v>2925.8</v>
      </c>
      <c r="G160" s="95">
        <v>0.65410239213056098</v>
      </c>
    </row>
    <row r="161" spans="1:7" x14ac:dyDescent="0.25">
      <c r="A161" s="119" t="s">
        <v>211</v>
      </c>
      <c r="B161" s="92" t="s">
        <v>226</v>
      </c>
      <c r="C161" s="93" t="s">
        <v>138</v>
      </c>
      <c r="D161" s="120">
        <v>801</v>
      </c>
      <c r="E161" s="94">
        <v>4473</v>
      </c>
      <c r="F161" s="94">
        <v>2925.8</v>
      </c>
      <c r="G161" s="95">
        <v>0.65410239213056098</v>
      </c>
    </row>
    <row r="162" spans="1:7" x14ac:dyDescent="0.25">
      <c r="A162" s="119" t="s">
        <v>169</v>
      </c>
      <c r="B162" s="92" t="s">
        <v>226</v>
      </c>
      <c r="C162" s="93" t="s">
        <v>170</v>
      </c>
      <c r="D162" s="120">
        <v>0</v>
      </c>
      <c r="E162" s="94">
        <v>20.9</v>
      </c>
      <c r="F162" s="94">
        <v>17.3</v>
      </c>
      <c r="G162" s="95">
        <v>0.82775119617224902</v>
      </c>
    </row>
    <row r="163" spans="1:7" x14ac:dyDescent="0.25">
      <c r="A163" s="119" t="s">
        <v>211</v>
      </c>
      <c r="B163" s="92" t="s">
        <v>226</v>
      </c>
      <c r="C163" s="93" t="s">
        <v>170</v>
      </c>
      <c r="D163" s="120">
        <v>801</v>
      </c>
      <c r="E163" s="94">
        <v>20.9</v>
      </c>
      <c r="F163" s="94">
        <v>17.3</v>
      </c>
      <c r="G163" s="95">
        <v>0.82775119617224902</v>
      </c>
    </row>
    <row r="164" spans="1:7" ht="31.5" x14ac:dyDescent="0.25">
      <c r="A164" s="119" t="s">
        <v>227</v>
      </c>
      <c r="B164" s="92" t="s">
        <v>228</v>
      </c>
      <c r="C164" s="93" t="s">
        <v>132</v>
      </c>
      <c r="D164" s="120">
        <v>0</v>
      </c>
      <c r="E164" s="94">
        <v>5091.2</v>
      </c>
      <c r="F164" s="94">
        <v>2727.7</v>
      </c>
      <c r="G164" s="95">
        <v>0.53576759899434301</v>
      </c>
    </row>
    <row r="165" spans="1:7" ht="78.75" x14ac:dyDescent="0.25">
      <c r="A165" s="119" t="s">
        <v>148</v>
      </c>
      <c r="B165" s="92" t="s">
        <v>228</v>
      </c>
      <c r="C165" s="93" t="s">
        <v>149</v>
      </c>
      <c r="D165" s="120">
        <v>0</v>
      </c>
      <c r="E165" s="94">
        <v>4594.3999999999996</v>
      </c>
      <c r="F165" s="94">
        <v>2460.1999999999998</v>
      </c>
      <c r="G165" s="95">
        <v>0.53547797318474699</v>
      </c>
    </row>
    <row r="166" spans="1:7" x14ac:dyDescent="0.25">
      <c r="A166" s="119" t="s">
        <v>211</v>
      </c>
      <c r="B166" s="92" t="s">
        <v>228</v>
      </c>
      <c r="C166" s="93" t="s">
        <v>149</v>
      </c>
      <c r="D166" s="120">
        <v>801</v>
      </c>
      <c r="E166" s="94">
        <v>4594.3999999999996</v>
      </c>
      <c r="F166" s="94">
        <v>2460.1999999999998</v>
      </c>
      <c r="G166" s="95">
        <v>0.53547797318474699</v>
      </c>
    </row>
    <row r="167" spans="1:7" ht="31.5" x14ac:dyDescent="0.25">
      <c r="A167" s="119" t="s">
        <v>137</v>
      </c>
      <c r="B167" s="92" t="s">
        <v>228</v>
      </c>
      <c r="C167" s="93" t="s">
        <v>138</v>
      </c>
      <c r="D167" s="120">
        <v>0</v>
      </c>
      <c r="E167" s="94">
        <v>493.4</v>
      </c>
      <c r="F167" s="94">
        <v>265.8</v>
      </c>
      <c r="G167" s="95">
        <v>0.53871098500202697</v>
      </c>
    </row>
    <row r="168" spans="1:7" ht="31.5" x14ac:dyDescent="0.25">
      <c r="A168" s="119" t="s">
        <v>175</v>
      </c>
      <c r="B168" s="92" t="s">
        <v>228</v>
      </c>
      <c r="C168" s="93" t="s">
        <v>138</v>
      </c>
      <c r="D168" s="120">
        <v>705</v>
      </c>
      <c r="E168" s="94">
        <v>10</v>
      </c>
      <c r="F168" s="94">
        <v>0</v>
      </c>
      <c r="G168" s="95">
        <v>0</v>
      </c>
    </row>
    <row r="169" spans="1:7" x14ac:dyDescent="0.25">
      <c r="A169" s="119" t="s">
        <v>211</v>
      </c>
      <c r="B169" s="92" t="s">
        <v>228</v>
      </c>
      <c r="C169" s="93" t="s">
        <v>138</v>
      </c>
      <c r="D169" s="120">
        <v>801</v>
      </c>
      <c r="E169" s="94">
        <v>483.4</v>
      </c>
      <c r="F169" s="94">
        <v>265.8</v>
      </c>
      <c r="G169" s="95">
        <v>0.549855192387257</v>
      </c>
    </row>
    <row r="170" spans="1:7" x14ac:dyDescent="0.25">
      <c r="A170" s="119" t="s">
        <v>169</v>
      </c>
      <c r="B170" s="92" t="s">
        <v>228</v>
      </c>
      <c r="C170" s="93" t="s">
        <v>170</v>
      </c>
      <c r="D170" s="120">
        <v>0</v>
      </c>
      <c r="E170" s="94">
        <v>3.4</v>
      </c>
      <c r="F170" s="94">
        <v>1.6</v>
      </c>
      <c r="G170" s="95">
        <v>0.47058823529411797</v>
      </c>
    </row>
    <row r="171" spans="1:7" x14ac:dyDescent="0.25">
      <c r="A171" s="119" t="s">
        <v>211</v>
      </c>
      <c r="B171" s="92" t="s">
        <v>228</v>
      </c>
      <c r="C171" s="93" t="s">
        <v>170</v>
      </c>
      <c r="D171" s="120">
        <v>801</v>
      </c>
      <c r="E171" s="94">
        <v>3.4</v>
      </c>
      <c r="F171" s="94">
        <v>1.6</v>
      </c>
      <c r="G171" s="95">
        <v>0.47058823529411797</v>
      </c>
    </row>
    <row r="172" spans="1:7" ht="31.5" x14ac:dyDescent="0.25">
      <c r="A172" s="119" t="s">
        <v>229</v>
      </c>
      <c r="B172" s="92" t="s">
        <v>230</v>
      </c>
      <c r="C172" s="93" t="s">
        <v>132</v>
      </c>
      <c r="D172" s="120">
        <v>0</v>
      </c>
      <c r="E172" s="94">
        <v>24350</v>
      </c>
      <c r="F172" s="94">
        <v>12551.8</v>
      </c>
      <c r="G172" s="95">
        <v>0.51547433264887099</v>
      </c>
    </row>
    <row r="173" spans="1:7" ht="78.75" x14ac:dyDescent="0.25">
      <c r="A173" s="119" t="s">
        <v>148</v>
      </c>
      <c r="B173" s="92" t="s">
        <v>230</v>
      </c>
      <c r="C173" s="93" t="s">
        <v>149</v>
      </c>
      <c r="D173" s="120">
        <v>0</v>
      </c>
      <c r="E173" s="94">
        <v>21162</v>
      </c>
      <c r="F173" s="94">
        <v>10954.5</v>
      </c>
      <c r="G173" s="95">
        <v>0.51764956053303102</v>
      </c>
    </row>
    <row r="174" spans="1:7" x14ac:dyDescent="0.25">
      <c r="A174" s="119" t="s">
        <v>211</v>
      </c>
      <c r="B174" s="92" t="s">
        <v>230</v>
      </c>
      <c r="C174" s="93" t="s">
        <v>149</v>
      </c>
      <c r="D174" s="120">
        <v>801</v>
      </c>
      <c r="E174" s="94">
        <v>21162</v>
      </c>
      <c r="F174" s="94">
        <v>10954.5</v>
      </c>
      <c r="G174" s="95">
        <v>0.51764956053303102</v>
      </c>
    </row>
    <row r="175" spans="1:7" ht="31.5" x14ac:dyDescent="0.25">
      <c r="A175" s="119" t="s">
        <v>137</v>
      </c>
      <c r="B175" s="92" t="s">
        <v>230</v>
      </c>
      <c r="C175" s="93" t="s">
        <v>138</v>
      </c>
      <c r="D175" s="120">
        <v>0</v>
      </c>
      <c r="E175" s="94">
        <v>3177</v>
      </c>
      <c r="F175" s="94">
        <v>1593.3</v>
      </c>
      <c r="G175" s="95">
        <v>0.50151085930122796</v>
      </c>
    </row>
    <row r="176" spans="1:7" ht="31.5" x14ac:dyDescent="0.25">
      <c r="A176" s="119" t="s">
        <v>175</v>
      </c>
      <c r="B176" s="92" t="s">
        <v>230</v>
      </c>
      <c r="C176" s="93" t="s">
        <v>138</v>
      </c>
      <c r="D176" s="120">
        <v>705</v>
      </c>
      <c r="E176" s="94">
        <v>18</v>
      </c>
      <c r="F176" s="94">
        <v>0</v>
      </c>
      <c r="G176" s="95">
        <v>0</v>
      </c>
    </row>
    <row r="177" spans="1:7" x14ac:dyDescent="0.25">
      <c r="A177" s="119" t="s">
        <v>211</v>
      </c>
      <c r="B177" s="92" t="s">
        <v>230</v>
      </c>
      <c r="C177" s="93" t="s">
        <v>138</v>
      </c>
      <c r="D177" s="120">
        <v>801</v>
      </c>
      <c r="E177" s="94">
        <v>3159</v>
      </c>
      <c r="F177" s="94">
        <v>1593.3</v>
      </c>
      <c r="G177" s="95">
        <v>0.50436847103513804</v>
      </c>
    </row>
    <row r="178" spans="1:7" x14ac:dyDescent="0.25">
      <c r="A178" s="119" t="s">
        <v>169</v>
      </c>
      <c r="B178" s="92" t="s">
        <v>230</v>
      </c>
      <c r="C178" s="93" t="s">
        <v>170</v>
      </c>
      <c r="D178" s="120">
        <v>0</v>
      </c>
      <c r="E178" s="94">
        <v>11</v>
      </c>
      <c r="F178" s="94">
        <v>4</v>
      </c>
      <c r="G178" s="95">
        <v>0.36363636363636398</v>
      </c>
    </row>
    <row r="179" spans="1:7" x14ac:dyDescent="0.25">
      <c r="A179" s="119" t="s">
        <v>211</v>
      </c>
      <c r="B179" s="92" t="s">
        <v>230</v>
      </c>
      <c r="C179" s="93" t="s">
        <v>170</v>
      </c>
      <c r="D179" s="120">
        <v>801</v>
      </c>
      <c r="E179" s="94">
        <v>11</v>
      </c>
      <c r="F179" s="94">
        <v>4</v>
      </c>
      <c r="G179" s="95">
        <v>0.36363636363636398</v>
      </c>
    </row>
    <row r="180" spans="1:7" ht="63" x14ac:dyDescent="0.25">
      <c r="A180" s="119" t="s">
        <v>231</v>
      </c>
      <c r="B180" s="92" t="s">
        <v>232</v>
      </c>
      <c r="C180" s="93" t="s">
        <v>132</v>
      </c>
      <c r="D180" s="120">
        <v>0</v>
      </c>
      <c r="E180" s="94">
        <v>261</v>
      </c>
      <c r="F180" s="94">
        <v>261</v>
      </c>
      <c r="G180" s="95">
        <v>1</v>
      </c>
    </row>
    <row r="181" spans="1:7" ht="31.5" x14ac:dyDescent="0.25">
      <c r="A181" s="119" t="s">
        <v>137</v>
      </c>
      <c r="B181" s="92" t="s">
        <v>232</v>
      </c>
      <c r="C181" s="93" t="s">
        <v>138</v>
      </c>
      <c r="D181" s="120">
        <v>0</v>
      </c>
      <c r="E181" s="94">
        <v>261</v>
      </c>
      <c r="F181" s="94">
        <v>261</v>
      </c>
      <c r="G181" s="95">
        <v>1</v>
      </c>
    </row>
    <row r="182" spans="1:7" x14ac:dyDescent="0.25">
      <c r="A182" s="119" t="s">
        <v>211</v>
      </c>
      <c r="B182" s="92" t="s">
        <v>232</v>
      </c>
      <c r="C182" s="93" t="s">
        <v>138</v>
      </c>
      <c r="D182" s="120">
        <v>801</v>
      </c>
      <c r="E182" s="94">
        <v>261</v>
      </c>
      <c r="F182" s="94">
        <v>261</v>
      </c>
      <c r="G182" s="95">
        <v>1</v>
      </c>
    </row>
    <row r="183" spans="1:7" ht="31.5" x14ac:dyDescent="0.25">
      <c r="A183" s="119" t="s">
        <v>233</v>
      </c>
      <c r="B183" s="92" t="s">
        <v>234</v>
      </c>
      <c r="C183" s="93" t="s">
        <v>132</v>
      </c>
      <c r="D183" s="120">
        <v>0</v>
      </c>
      <c r="E183" s="94">
        <v>138.9</v>
      </c>
      <c r="F183" s="94">
        <v>138.9</v>
      </c>
      <c r="G183" s="95">
        <v>1</v>
      </c>
    </row>
    <row r="184" spans="1:7" ht="31.5" x14ac:dyDescent="0.25">
      <c r="A184" s="119" t="s">
        <v>137</v>
      </c>
      <c r="B184" s="92" t="s">
        <v>234</v>
      </c>
      <c r="C184" s="93" t="s">
        <v>138</v>
      </c>
      <c r="D184" s="120">
        <v>0</v>
      </c>
      <c r="E184" s="94">
        <v>138.9</v>
      </c>
      <c r="F184" s="94">
        <v>138.9</v>
      </c>
      <c r="G184" s="95">
        <v>1</v>
      </c>
    </row>
    <row r="185" spans="1:7" x14ac:dyDescent="0.25">
      <c r="A185" s="119" t="s">
        <v>211</v>
      </c>
      <c r="B185" s="92" t="s">
        <v>234</v>
      </c>
      <c r="C185" s="93" t="s">
        <v>138</v>
      </c>
      <c r="D185" s="120">
        <v>801</v>
      </c>
      <c r="E185" s="94">
        <v>138.9</v>
      </c>
      <c r="F185" s="94">
        <v>138.9</v>
      </c>
      <c r="G185" s="95">
        <v>1</v>
      </c>
    </row>
    <row r="186" spans="1:7" ht="31.5" x14ac:dyDescent="0.25">
      <c r="A186" s="119" t="s">
        <v>235</v>
      </c>
      <c r="B186" s="92" t="s">
        <v>236</v>
      </c>
      <c r="C186" s="93" t="s">
        <v>132</v>
      </c>
      <c r="D186" s="120">
        <v>0</v>
      </c>
      <c r="E186" s="94">
        <v>69.5</v>
      </c>
      <c r="F186" s="94">
        <v>69.400000000000006</v>
      </c>
      <c r="G186" s="95">
        <v>0.99856115107913701</v>
      </c>
    </row>
    <row r="187" spans="1:7" ht="31.5" x14ac:dyDescent="0.25">
      <c r="A187" s="119" t="s">
        <v>163</v>
      </c>
      <c r="B187" s="92" t="s">
        <v>236</v>
      </c>
      <c r="C187" s="93" t="s">
        <v>164</v>
      </c>
      <c r="D187" s="120">
        <v>0</v>
      </c>
      <c r="E187" s="94">
        <v>69.5</v>
      </c>
      <c r="F187" s="94">
        <v>69.400000000000006</v>
      </c>
      <c r="G187" s="95">
        <v>0.99856115107913701</v>
      </c>
    </row>
    <row r="188" spans="1:7" x14ac:dyDescent="0.25">
      <c r="A188" s="119" t="s">
        <v>211</v>
      </c>
      <c r="B188" s="92" t="s">
        <v>236</v>
      </c>
      <c r="C188" s="93" t="s">
        <v>164</v>
      </c>
      <c r="D188" s="120">
        <v>801</v>
      </c>
      <c r="E188" s="94">
        <v>69.5</v>
      </c>
      <c r="F188" s="94">
        <v>69.400000000000006</v>
      </c>
      <c r="G188" s="95">
        <v>0.99856115107913701</v>
      </c>
    </row>
    <row r="189" spans="1:7" ht="31.5" x14ac:dyDescent="0.25">
      <c r="A189" s="119" t="s">
        <v>237</v>
      </c>
      <c r="B189" s="92" t="s">
        <v>238</v>
      </c>
      <c r="C189" s="93" t="s">
        <v>132</v>
      </c>
      <c r="D189" s="120">
        <v>0</v>
      </c>
      <c r="E189" s="94">
        <v>2820.9</v>
      </c>
      <c r="F189" s="94">
        <v>1492.6</v>
      </c>
      <c r="G189" s="95">
        <v>0.52912191144670095</v>
      </c>
    </row>
    <row r="190" spans="1:7" ht="31.5" x14ac:dyDescent="0.25">
      <c r="A190" s="119" t="s">
        <v>167</v>
      </c>
      <c r="B190" s="92" t="s">
        <v>239</v>
      </c>
      <c r="C190" s="93" t="s">
        <v>132</v>
      </c>
      <c r="D190" s="120">
        <v>0</v>
      </c>
      <c r="E190" s="94">
        <v>2820.9</v>
      </c>
      <c r="F190" s="94">
        <v>1492.6</v>
      </c>
      <c r="G190" s="95">
        <v>0.52912191144670095</v>
      </c>
    </row>
    <row r="191" spans="1:7" ht="78.75" x14ac:dyDescent="0.25">
      <c r="A191" s="119" t="s">
        <v>148</v>
      </c>
      <c r="B191" s="92" t="s">
        <v>239</v>
      </c>
      <c r="C191" s="93" t="s">
        <v>149</v>
      </c>
      <c r="D191" s="120">
        <v>0</v>
      </c>
      <c r="E191" s="94">
        <v>2798.1</v>
      </c>
      <c r="F191" s="94">
        <v>1492.6</v>
      </c>
      <c r="G191" s="95">
        <v>0.53343340123655303</v>
      </c>
    </row>
    <row r="192" spans="1:7" ht="31.5" x14ac:dyDescent="0.25">
      <c r="A192" s="119" t="s">
        <v>240</v>
      </c>
      <c r="B192" s="92" t="s">
        <v>239</v>
      </c>
      <c r="C192" s="93" t="s">
        <v>149</v>
      </c>
      <c r="D192" s="120">
        <v>804</v>
      </c>
      <c r="E192" s="94">
        <v>2798.1</v>
      </c>
      <c r="F192" s="94">
        <v>1492.6</v>
      </c>
      <c r="G192" s="95">
        <v>0.53343340123655303</v>
      </c>
    </row>
    <row r="193" spans="1:7" ht="31.5" x14ac:dyDescent="0.25">
      <c r="A193" s="119" t="s">
        <v>137</v>
      </c>
      <c r="B193" s="92" t="s">
        <v>239</v>
      </c>
      <c r="C193" s="93" t="s">
        <v>138</v>
      </c>
      <c r="D193" s="120">
        <v>0</v>
      </c>
      <c r="E193" s="94">
        <v>22.6</v>
      </c>
      <c r="F193" s="94">
        <v>0</v>
      </c>
      <c r="G193" s="95">
        <v>0</v>
      </c>
    </row>
    <row r="194" spans="1:7" ht="31.5" x14ac:dyDescent="0.25">
      <c r="A194" s="119" t="s">
        <v>240</v>
      </c>
      <c r="B194" s="92" t="s">
        <v>239</v>
      </c>
      <c r="C194" s="93" t="s">
        <v>138</v>
      </c>
      <c r="D194" s="120">
        <v>804</v>
      </c>
      <c r="E194" s="94">
        <v>22.6</v>
      </c>
      <c r="F194" s="94">
        <v>0</v>
      </c>
      <c r="G194" s="95">
        <v>0</v>
      </c>
    </row>
    <row r="195" spans="1:7" x14ac:dyDescent="0.25">
      <c r="A195" s="119" t="s">
        <v>169</v>
      </c>
      <c r="B195" s="92" t="s">
        <v>239</v>
      </c>
      <c r="C195" s="93" t="s">
        <v>170</v>
      </c>
      <c r="D195" s="120">
        <v>0</v>
      </c>
      <c r="E195" s="94">
        <v>0.2</v>
      </c>
      <c r="F195" s="94">
        <v>0</v>
      </c>
      <c r="G195" s="95">
        <v>0</v>
      </c>
    </row>
    <row r="196" spans="1:7" ht="31.5" x14ac:dyDescent="0.25">
      <c r="A196" s="119" t="s">
        <v>240</v>
      </c>
      <c r="B196" s="92" t="s">
        <v>239</v>
      </c>
      <c r="C196" s="93" t="s">
        <v>170</v>
      </c>
      <c r="D196" s="120">
        <v>804</v>
      </c>
      <c r="E196" s="94">
        <v>0.2</v>
      </c>
      <c r="F196" s="94">
        <v>0</v>
      </c>
      <c r="G196" s="95">
        <v>0</v>
      </c>
    </row>
    <row r="197" spans="1:7" ht="64.5" customHeight="1" x14ac:dyDescent="0.25">
      <c r="A197" s="117" t="s">
        <v>241</v>
      </c>
      <c r="B197" s="85" t="s">
        <v>242</v>
      </c>
      <c r="C197" s="86" t="s">
        <v>132</v>
      </c>
      <c r="D197" s="118">
        <v>0</v>
      </c>
      <c r="E197" s="87">
        <v>81308.7</v>
      </c>
      <c r="F197" s="87">
        <v>34730.1</v>
      </c>
      <c r="G197" s="88">
        <v>0.42713879326566501</v>
      </c>
    </row>
    <row r="198" spans="1:7" ht="47.25" x14ac:dyDescent="0.25">
      <c r="A198" s="119" t="s">
        <v>243</v>
      </c>
      <c r="B198" s="92" t="s">
        <v>244</v>
      </c>
      <c r="C198" s="93" t="s">
        <v>132</v>
      </c>
      <c r="D198" s="120">
        <v>0</v>
      </c>
      <c r="E198" s="94">
        <v>13094.9</v>
      </c>
      <c r="F198" s="94">
        <v>2378.1</v>
      </c>
      <c r="G198" s="95">
        <v>0.18160505234862401</v>
      </c>
    </row>
    <row r="199" spans="1:7" ht="31.5" x14ac:dyDescent="0.25">
      <c r="A199" s="119" t="s">
        <v>245</v>
      </c>
      <c r="B199" s="92" t="s">
        <v>246</v>
      </c>
      <c r="C199" s="93" t="s">
        <v>132</v>
      </c>
      <c r="D199" s="120">
        <v>0</v>
      </c>
      <c r="E199" s="94">
        <v>556</v>
      </c>
      <c r="F199" s="94">
        <v>0</v>
      </c>
      <c r="G199" s="95">
        <v>0</v>
      </c>
    </row>
    <row r="200" spans="1:7" ht="31.5" x14ac:dyDescent="0.25">
      <c r="A200" s="119" t="s">
        <v>137</v>
      </c>
      <c r="B200" s="92" t="s">
        <v>246</v>
      </c>
      <c r="C200" s="93" t="s">
        <v>138</v>
      </c>
      <c r="D200" s="120">
        <v>0</v>
      </c>
      <c r="E200" s="94">
        <v>556</v>
      </c>
      <c r="F200" s="94">
        <v>0</v>
      </c>
      <c r="G200" s="95">
        <v>0</v>
      </c>
    </row>
    <row r="201" spans="1:7" x14ac:dyDescent="0.25">
      <c r="A201" s="119" t="s">
        <v>247</v>
      </c>
      <c r="B201" s="92" t="s">
        <v>246</v>
      </c>
      <c r="C201" s="93" t="s">
        <v>138</v>
      </c>
      <c r="D201" s="120">
        <v>502</v>
      </c>
      <c r="E201" s="94">
        <v>556</v>
      </c>
      <c r="F201" s="94">
        <v>0</v>
      </c>
      <c r="G201" s="95">
        <v>0</v>
      </c>
    </row>
    <row r="202" spans="1:7" ht="31.5" x14ac:dyDescent="0.25">
      <c r="A202" s="119" t="s">
        <v>248</v>
      </c>
      <c r="B202" s="92" t="s">
        <v>249</v>
      </c>
      <c r="C202" s="93" t="s">
        <v>132</v>
      </c>
      <c r="D202" s="120">
        <v>0</v>
      </c>
      <c r="E202" s="94">
        <v>2047.7</v>
      </c>
      <c r="F202" s="94">
        <v>0</v>
      </c>
      <c r="G202" s="95">
        <v>0</v>
      </c>
    </row>
    <row r="203" spans="1:7" ht="31.5" x14ac:dyDescent="0.25">
      <c r="A203" s="119" t="s">
        <v>137</v>
      </c>
      <c r="B203" s="92" t="s">
        <v>249</v>
      </c>
      <c r="C203" s="93" t="s">
        <v>138</v>
      </c>
      <c r="D203" s="120">
        <v>0</v>
      </c>
      <c r="E203" s="94">
        <v>2047.7</v>
      </c>
      <c r="F203" s="94">
        <v>0</v>
      </c>
      <c r="G203" s="95">
        <v>0</v>
      </c>
    </row>
    <row r="204" spans="1:7" x14ac:dyDescent="0.25">
      <c r="A204" s="119" t="s">
        <v>247</v>
      </c>
      <c r="B204" s="92" t="s">
        <v>249</v>
      </c>
      <c r="C204" s="93" t="s">
        <v>138</v>
      </c>
      <c r="D204" s="120">
        <v>502</v>
      </c>
      <c r="E204" s="94">
        <v>2047.7</v>
      </c>
      <c r="F204" s="94">
        <v>0</v>
      </c>
      <c r="G204" s="95">
        <v>0</v>
      </c>
    </row>
    <row r="205" spans="1:7" x14ac:dyDescent="0.25">
      <c r="A205" s="119" t="s">
        <v>250</v>
      </c>
      <c r="B205" s="92" t="s">
        <v>251</v>
      </c>
      <c r="C205" s="93" t="s">
        <v>132</v>
      </c>
      <c r="D205" s="120">
        <v>0</v>
      </c>
      <c r="E205" s="94">
        <v>197.7</v>
      </c>
      <c r="F205" s="94">
        <v>70.7</v>
      </c>
      <c r="G205" s="95">
        <v>0.35761254425897798</v>
      </c>
    </row>
    <row r="206" spans="1:7" ht="31.5" x14ac:dyDescent="0.25">
      <c r="A206" s="119" t="s">
        <v>137</v>
      </c>
      <c r="B206" s="92" t="s">
        <v>251</v>
      </c>
      <c r="C206" s="93" t="s">
        <v>138</v>
      </c>
      <c r="D206" s="120">
        <v>0</v>
      </c>
      <c r="E206" s="94">
        <v>197.7</v>
      </c>
      <c r="F206" s="94">
        <v>70.7</v>
      </c>
      <c r="G206" s="95">
        <v>0.35761254425897798</v>
      </c>
    </row>
    <row r="207" spans="1:7" x14ac:dyDescent="0.25">
      <c r="A207" s="119" t="s">
        <v>247</v>
      </c>
      <c r="B207" s="92" t="s">
        <v>251</v>
      </c>
      <c r="C207" s="93" t="s">
        <v>138</v>
      </c>
      <c r="D207" s="120">
        <v>502</v>
      </c>
      <c r="E207" s="94">
        <v>197.7</v>
      </c>
      <c r="F207" s="94">
        <v>70.7</v>
      </c>
      <c r="G207" s="95">
        <v>0.35761254425897798</v>
      </c>
    </row>
    <row r="208" spans="1:7" ht="47.25" x14ac:dyDescent="0.25">
      <c r="A208" s="119" t="s">
        <v>252</v>
      </c>
      <c r="B208" s="92" t="s">
        <v>253</v>
      </c>
      <c r="C208" s="93" t="s">
        <v>132</v>
      </c>
      <c r="D208" s="120">
        <v>0</v>
      </c>
      <c r="E208" s="94">
        <v>2334</v>
      </c>
      <c r="F208" s="94">
        <v>52.6</v>
      </c>
      <c r="G208" s="95">
        <v>2.2536418166238199E-2</v>
      </c>
    </row>
    <row r="209" spans="1:7" ht="31.5" x14ac:dyDescent="0.25">
      <c r="A209" s="119" t="s">
        <v>137</v>
      </c>
      <c r="B209" s="92" t="s">
        <v>253</v>
      </c>
      <c r="C209" s="93" t="s">
        <v>138</v>
      </c>
      <c r="D209" s="120">
        <v>0</v>
      </c>
      <c r="E209" s="94">
        <v>2334</v>
      </c>
      <c r="F209" s="94">
        <v>52.6</v>
      </c>
      <c r="G209" s="95">
        <v>2.2536418166238199E-2</v>
      </c>
    </row>
    <row r="210" spans="1:7" x14ac:dyDescent="0.25">
      <c r="A210" s="119" t="s">
        <v>247</v>
      </c>
      <c r="B210" s="92" t="s">
        <v>253</v>
      </c>
      <c r="C210" s="93" t="s">
        <v>138</v>
      </c>
      <c r="D210" s="120">
        <v>502</v>
      </c>
      <c r="E210" s="94">
        <v>2334</v>
      </c>
      <c r="F210" s="94">
        <v>52.6</v>
      </c>
      <c r="G210" s="95">
        <v>2.2536418166238199E-2</v>
      </c>
    </row>
    <row r="211" spans="1:7" ht="20.25" customHeight="1" x14ac:dyDescent="0.25">
      <c r="A211" s="119" t="s">
        <v>254</v>
      </c>
      <c r="B211" s="92" t="s">
        <v>255</v>
      </c>
      <c r="C211" s="93" t="s">
        <v>132</v>
      </c>
      <c r="D211" s="120">
        <v>0</v>
      </c>
      <c r="E211" s="94">
        <v>7959.5</v>
      </c>
      <c r="F211" s="94">
        <v>2254.6999999999998</v>
      </c>
      <c r="G211" s="95">
        <v>0.28327156228406303</v>
      </c>
    </row>
    <row r="212" spans="1:7" ht="31.5" x14ac:dyDescent="0.25">
      <c r="A212" s="119" t="s">
        <v>137</v>
      </c>
      <c r="B212" s="92" t="s">
        <v>255</v>
      </c>
      <c r="C212" s="93" t="s">
        <v>138</v>
      </c>
      <c r="D212" s="120">
        <v>0</v>
      </c>
      <c r="E212" s="94">
        <v>7959.5</v>
      </c>
      <c r="F212" s="94">
        <v>2254.6999999999998</v>
      </c>
      <c r="G212" s="95">
        <v>0.28327156228406303</v>
      </c>
    </row>
    <row r="213" spans="1:7" x14ac:dyDescent="0.25">
      <c r="A213" s="119" t="s">
        <v>247</v>
      </c>
      <c r="B213" s="92" t="s">
        <v>255</v>
      </c>
      <c r="C213" s="93" t="s">
        <v>138</v>
      </c>
      <c r="D213" s="120">
        <v>502</v>
      </c>
      <c r="E213" s="94">
        <v>7959.5</v>
      </c>
      <c r="F213" s="94">
        <v>2254.6999999999998</v>
      </c>
      <c r="G213" s="95">
        <v>0.28327156228406303</v>
      </c>
    </row>
    <row r="214" spans="1:7" ht="63" x14ac:dyDescent="0.25">
      <c r="A214" s="119" t="s">
        <v>256</v>
      </c>
      <c r="B214" s="92" t="s">
        <v>257</v>
      </c>
      <c r="C214" s="93" t="s">
        <v>132</v>
      </c>
      <c r="D214" s="120">
        <v>0</v>
      </c>
      <c r="E214" s="94">
        <v>141.69999999999999</v>
      </c>
      <c r="F214" s="94">
        <v>0</v>
      </c>
      <c r="G214" s="95">
        <v>0</v>
      </c>
    </row>
    <row r="215" spans="1:7" ht="47.25" x14ac:dyDescent="0.25">
      <c r="A215" s="119" t="s">
        <v>258</v>
      </c>
      <c r="B215" s="92" t="s">
        <v>259</v>
      </c>
      <c r="C215" s="93" t="s">
        <v>132</v>
      </c>
      <c r="D215" s="120">
        <v>0</v>
      </c>
      <c r="E215" s="94">
        <v>141.69999999999999</v>
      </c>
      <c r="F215" s="94">
        <v>0</v>
      </c>
      <c r="G215" s="95">
        <v>0</v>
      </c>
    </row>
    <row r="216" spans="1:7" ht="31.5" x14ac:dyDescent="0.25">
      <c r="A216" s="119" t="s">
        <v>137</v>
      </c>
      <c r="B216" s="92" t="s">
        <v>259</v>
      </c>
      <c r="C216" s="93" t="s">
        <v>138</v>
      </c>
      <c r="D216" s="120">
        <v>0</v>
      </c>
      <c r="E216" s="94">
        <v>141.69999999999999</v>
      </c>
      <c r="F216" s="94">
        <v>0</v>
      </c>
      <c r="G216" s="95">
        <v>0</v>
      </c>
    </row>
    <row r="217" spans="1:7" x14ac:dyDescent="0.25">
      <c r="A217" s="119" t="s">
        <v>156</v>
      </c>
      <c r="B217" s="92" t="s">
        <v>259</v>
      </c>
      <c r="C217" s="93" t="s">
        <v>138</v>
      </c>
      <c r="D217" s="120">
        <v>701</v>
      </c>
      <c r="E217" s="94">
        <v>4.2</v>
      </c>
      <c r="F217" s="94">
        <v>0</v>
      </c>
      <c r="G217" s="95">
        <v>0</v>
      </c>
    </row>
    <row r="218" spans="1:7" x14ac:dyDescent="0.25">
      <c r="A218" s="119" t="s">
        <v>139</v>
      </c>
      <c r="B218" s="92" t="s">
        <v>259</v>
      </c>
      <c r="C218" s="93" t="s">
        <v>138</v>
      </c>
      <c r="D218" s="120">
        <v>702</v>
      </c>
      <c r="E218" s="94">
        <v>136</v>
      </c>
      <c r="F218" s="94">
        <v>0</v>
      </c>
      <c r="G218" s="95">
        <v>0</v>
      </c>
    </row>
    <row r="219" spans="1:7" x14ac:dyDescent="0.25">
      <c r="A219" s="119" t="s">
        <v>162</v>
      </c>
      <c r="B219" s="92" t="s">
        <v>259</v>
      </c>
      <c r="C219" s="93" t="s">
        <v>138</v>
      </c>
      <c r="D219" s="120">
        <v>703</v>
      </c>
      <c r="E219" s="94">
        <v>1.5</v>
      </c>
      <c r="F219" s="94">
        <v>0</v>
      </c>
      <c r="G219" s="95">
        <v>0</v>
      </c>
    </row>
    <row r="220" spans="1:7" ht="47.25" x14ac:dyDescent="0.25">
      <c r="A220" s="119" t="s">
        <v>260</v>
      </c>
      <c r="B220" s="92" t="s">
        <v>261</v>
      </c>
      <c r="C220" s="93" t="s">
        <v>132</v>
      </c>
      <c r="D220" s="120">
        <v>0</v>
      </c>
      <c r="E220" s="94">
        <v>68072.100000000006</v>
      </c>
      <c r="F220" s="94">
        <v>32352</v>
      </c>
      <c r="G220" s="95">
        <v>0.475260789662725</v>
      </c>
    </row>
    <row r="221" spans="1:7" ht="82.5" customHeight="1" x14ac:dyDescent="0.25">
      <c r="A221" s="119" t="s">
        <v>262</v>
      </c>
      <c r="B221" s="92" t="s">
        <v>263</v>
      </c>
      <c r="C221" s="93" t="s">
        <v>132</v>
      </c>
      <c r="D221" s="120">
        <v>0</v>
      </c>
      <c r="E221" s="94">
        <v>3216.3</v>
      </c>
      <c r="F221" s="94">
        <v>1953.4</v>
      </c>
      <c r="G221" s="95">
        <v>0.60734384230326799</v>
      </c>
    </row>
    <row r="222" spans="1:7" x14ac:dyDescent="0.25">
      <c r="A222" s="119" t="s">
        <v>264</v>
      </c>
      <c r="B222" s="92" t="s">
        <v>263</v>
      </c>
      <c r="C222" s="93" t="s">
        <v>265</v>
      </c>
      <c r="D222" s="120">
        <v>0</v>
      </c>
      <c r="E222" s="94">
        <v>3216.3</v>
      </c>
      <c r="F222" s="94">
        <v>1953.4</v>
      </c>
      <c r="G222" s="95">
        <v>0.60734384230326799</v>
      </c>
    </row>
    <row r="223" spans="1:7" x14ac:dyDescent="0.25">
      <c r="A223" s="119" t="s">
        <v>247</v>
      </c>
      <c r="B223" s="92" t="s">
        <v>263</v>
      </c>
      <c r="C223" s="93" t="s">
        <v>265</v>
      </c>
      <c r="D223" s="120">
        <v>502</v>
      </c>
      <c r="E223" s="94">
        <v>3216.3</v>
      </c>
      <c r="F223" s="94">
        <v>1953.4</v>
      </c>
      <c r="G223" s="95">
        <v>0.60734384230326799</v>
      </c>
    </row>
    <row r="224" spans="1:7" ht="31.5" x14ac:dyDescent="0.25">
      <c r="A224" s="119" t="s">
        <v>266</v>
      </c>
      <c r="B224" s="92" t="s">
        <v>267</v>
      </c>
      <c r="C224" s="93" t="s">
        <v>132</v>
      </c>
      <c r="D224" s="120">
        <v>0</v>
      </c>
      <c r="E224" s="94">
        <v>21.1</v>
      </c>
      <c r="F224" s="94">
        <v>6.7</v>
      </c>
      <c r="G224" s="95">
        <v>0.31753554502369702</v>
      </c>
    </row>
    <row r="225" spans="1:7" ht="31.5" x14ac:dyDescent="0.25">
      <c r="A225" s="119" t="s">
        <v>137</v>
      </c>
      <c r="B225" s="92" t="s">
        <v>267</v>
      </c>
      <c r="C225" s="93" t="s">
        <v>138</v>
      </c>
      <c r="D225" s="120">
        <v>0</v>
      </c>
      <c r="E225" s="94">
        <v>21.1</v>
      </c>
      <c r="F225" s="94">
        <v>6.7</v>
      </c>
      <c r="G225" s="95">
        <v>0.31753554502369702</v>
      </c>
    </row>
    <row r="226" spans="1:7" x14ac:dyDescent="0.25">
      <c r="A226" s="119" t="s">
        <v>247</v>
      </c>
      <c r="B226" s="92" t="s">
        <v>267</v>
      </c>
      <c r="C226" s="93" t="s">
        <v>138</v>
      </c>
      <c r="D226" s="120">
        <v>502</v>
      </c>
      <c r="E226" s="94">
        <v>21.1</v>
      </c>
      <c r="F226" s="94">
        <v>6.7</v>
      </c>
      <c r="G226" s="95">
        <v>0.31753554502369702</v>
      </c>
    </row>
    <row r="227" spans="1:7" ht="31.5" x14ac:dyDescent="0.25">
      <c r="A227" s="119" t="s">
        <v>167</v>
      </c>
      <c r="B227" s="92" t="s">
        <v>268</v>
      </c>
      <c r="C227" s="93" t="s">
        <v>132</v>
      </c>
      <c r="D227" s="120">
        <v>0</v>
      </c>
      <c r="E227" s="94">
        <v>12306.1</v>
      </c>
      <c r="F227" s="94">
        <v>5982.1</v>
      </c>
      <c r="G227" s="95">
        <v>0.48610851528916599</v>
      </c>
    </row>
    <row r="228" spans="1:7" ht="78.75" x14ac:dyDescent="0.25">
      <c r="A228" s="119" t="s">
        <v>148</v>
      </c>
      <c r="B228" s="92" t="s">
        <v>268</v>
      </c>
      <c r="C228" s="93" t="s">
        <v>149</v>
      </c>
      <c r="D228" s="120">
        <v>0</v>
      </c>
      <c r="E228" s="94">
        <v>12289.5</v>
      </c>
      <c r="F228" s="94">
        <v>5970.5</v>
      </c>
      <c r="G228" s="95">
        <v>0.48582122950486201</v>
      </c>
    </row>
    <row r="229" spans="1:7" ht="31.5" x14ac:dyDescent="0.25">
      <c r="A229" s="119" t="s">
        <v>269</v>
      </c>
      <c r="B229" s="92" t="s">
        <v>268</v>
      </c>
      <c r="C229" s="93" t="s">
        <v>149</v>
      </c>
      <c r="D229" s="120">
        <v>505</v>
      </c>
      <c r="E229" s="94">
        <v>12289.5</v>
      </c>
      <c r="F229" s="94">
        <v>5970.5</v>
      </c>
      <c r="G229" s="95">
        <v>0.48582122950486201</v>
      </c>
    </row>
    <row r="230" spans="1:7" ht="31.5" x14ac:dyDescent="0.25">
      <c r="A230" s="119" t="s">
        <v>137</v>
      </c>
      <c r="B230" s="92" t="s">
        <v>268</v>
      </c>
      <c r="C230" s="93" t="s">
        <v>138</v>
      </c>
      <c r="D230" s="120">
        <v>0</v>
      </c>
      <c r="E230" s="94">
        <v>15.9</v>
      </c>
      <c r="F230" s="94">
        <v>11.6</v>
      </c>
      <c r="G230" s="95">
        <v>0.72955974842767302</v>
      </c>
    </row>
    <row r="231" spans="1:7" ht="31.5" x14ac:dyDescent="0.25">
      <c r="A231" s="119" t="s">
        <v>269</v>
      </c>
      <c r="B231" s="92" t="s">
        <v>268</v>
      </c>
      <c r="C231" s="93" t="s">
        <v>138</v>
      </c>
      <c r="D231" s="120">
        <v>505</v>
      </c>
      <c r="E231" s="94">
        <v>15.9</v>
      </c>
      <c r="F231" s="94">
        <v>11.6</v>
      </c>
      <c r="G231" s="95">
        <v>0.72955974842767302</v>
      </c>
    </row>
    <row r="232" spans="1:7" x14ac:dyDescent="0.25">
      <c r="A232" s="119" t="s">
        <v>169</v>
      </c>
      <c r="B232" s="92" t="s">
        <v>268</v>
      </c>
      <c r="C232" s="93" t="s">
        <v>170</v>
      </c>
      <c r="D232" s="120">
        <v>0</v>
      </c>
      <c r="E232" s="94">
        <v>0.7</v>
      </c>
      <c r="F232" s="94">
        <v>0</v>
      </c>
      <c r="G232" s="95">
        <v>0</v>
      </c>
    </row>
    <row r="233" spans="1:7" ht="31.5" x14ac:dyDescent="0.25">
      <c r="A233" s="119" t="s">
        <v>269</v>
      </c>
      <c r="B233" s="92" t="s">
        <v>268</v>
      </c>
      <c r="C233" s="93" t="s">
        <v>170</v>
      </c>
      <c r="D233" s="120">
        <v>505</v>
      </c>
      <c r="E233" s="94">
        <v>0.7</v>
      </c>
      <c r="F233" s="94">
        <v>0</v>
      </c>
      <c r="G233" s="95">
        <v>0</v>
      </c>
    </row>
    <row r="234" spans="1:7" ht="31.5" x14ac:dyDescent="0.25">
      <c r="A234" s="119" t="s">
        <v>171</v>
      </c>
      <c r="B234" s="92" t="s">
        <v>270</v>
      </c>
      <c r="C234" s="93" t="s">
        <v>132</v>
      </c>
      <c r="D234" s="120">
        <v>0</v>
      </c>
      <c r="E234" s="94">
        <v>52528.6</v>
      </c>
      <c r="F234" s="94">
        <v>24409.8</v>
      </c>
      <c r="G234" s="95">
        <v>0.46469542306476902</v>
      </c>
    </row>
    <row r="235" spans="1:7" ht="78.75" x14ac:dyDescent="0.25">
      <c r="A235" s="119" t="s">
        <v>148</v>
      </c>
      <c r="B235" s="92" t="s">
        <v>270</v>
      </c>
      <c r="C235" s="93" t="s">
        <v>149</v>
      </c>
      <c r="D235" s="120">
        <v>0</v>
      </c>
      <c r="E235" s="94">
        <v>5156.8999999999996</v>
      </c>
      <c r="F235" s="94">
        <v>2152.4</v>
      </c>
      <c r="G235" s="95">
        <v>0.41738253601970199</v>
      </c>
    </row>
    <row r="236" spans="1:7" x14ac:dyDescent="0.25">
      <c r="A236" s="119" t="s">
        <v>206</v>
      </c>
      <c r="B236" s="92" t="s">
        <v>270</v>
      </c>
      <c r="C236" s="93" t="s">
        <v>149</v>
      </c>
      <c r="D236" s="120">
        <v>113</v>
      </c>
      <c r="E236" s="94">
        <v>5156.8999999999996</v>
      </c>
      <c r="F236" s="94">
        <v>2152.4</v>
      </c>
      <c r="G236" s="95">
        <v>0.41738253601970199</v>
      </c>
    </row>
    <row r="237" spans="1:7" ht="31.5" x14ac:dyDescent="0.25">
      <c r="A237" s="119" t="s">
        <v>137</v>
      </c>
      <c r="B237" s="92" t="s">
        <v>270</v>
      </c>
      <c r="C237" s="93" t="s">
        <v>138</v>
      </c>
      <c r="D237" s="120">
        <v>0</v>
      </c>
      <c r="E237" s="94">
        <v>155.4</v>
      </c>
      <c r="F237" s="94">
        <v>47.5</v>
      </c>
      <c r="G237" s="95">
        <v>0.30566280566280601</v>
      </c>
    </row>
    <row r="238" spans="1:7" x14ac:dyDescent="0.25">
      <c r="A238" s="119" t="s">
        <v>206</v>
      </c>
      <c r="B238" s="92" t="s">
        <v>270</v>
      </c>
      <c r="C238" s="93" t="s">
        <v>138</v>
      </c>
      <c r="D238" s="120">
        <v>113</v>
      </c>
      <c r="E238" s="94">
        <v>155.4</v>
      </c>
      <c r="F238" s="94">
        <v>47.5</v>
      </c>
      <c r="G238" s="95">
        <v>0.30566280566280601</v>
      </c>
    </row>
    <row r="239" spans="1:7" ht="31.5" customHeight="1" x14ac:dyDescent="0.25">
      <c r="A239" s="119" t="s">
        <v>271</v>
      </c>
      <c r="B239" s="92" t="s">
        <v>270</v>
      </c>
      <c r="C239" s="93" t="s">
        <v>272</v>
      </c>
      <c r="D239" s="120">
        <v>0</v>
      </c>
      <c r="E239" s="94">
        <v>47216.2</v>
      </c>
      <c r="F239" s="94">
        <v>22209.9</v>
      </c>
      <c r="G239" s="95">
        <v>0.47038728233106403</v>
      </c>
    </row>
    <row r="240" spans="1:7" x14ac:dyDescent="0.25">
      <c r="A240" s="119" t="s">
        <v>206</v>
      </c>
      <c r="B240" s="92" t="s">
        <v>270</v>
      </c>
      <c r="C240" s="93" t="s">
        <v>272</v>
      </c>
      <c r="D240" s="120">
        <v>113</v>
      </c>
      <c r="E240" s="94">
        <v>47216.2</v>
      </c>
      <c r="F240" s="94">
        <v>22209.9</v>
      </c>
      <c r="G240" s="95">
        <v>0.47038728233106403</v>
      </c>
    </row>
    <row r="241" spans="1:7" x14ac:dyDescent="0.25">
      <c r="A241" s="119" t="s">
        <v>169</v>
      </c>
      <c r="B241" s="92" t="s">
        <v>270</v>
      </c>
      <c r="C241" s="93" t="s">
        <v>170</v>
      </c>
      <c r="D241" s="120">
        <v>0</v>
      </c>
      <c r="E241" s="94">
        <v>0.1</v>
      </c>
      <c r="F241" s="94">
        <v>0</v>
      </c>
      <c r="G241" s="95">
        <v>0</v>
      </c>
    </row>
    <row r="242" spans="1:7" x14ac:dyDescent="0.25">
      <c r="A242" s="119" t="s">
        <v>206</v>
      </c>
      <c r="B242" s="92" t="s">
        <v>270</v>
      </c>
      <c r="C242" s="93" t="s">
        <v>170</v>
      </c>
      <c r="D242" s="120">
        <v>113</v>
      </c>
      <c r="E242" s="94">
        <v>0.1</v>
      </c>
      <c r="F242" s="94">
        <v>0</v>
      </c>
      <c r="G242" s="95">
        <v>0</v>
      </c>
    </row>
    <row r="243" spans="1:7" ht="47.25" x14ac:dyDescent="0.25">
      <c r="A243" s="117" t="s">
        <v>273</v>
      </c>
      <c r="B243" s="85" t="s">
        <v>274</v>
      </c>
      <c r="C243" s="86" t="s">
        <v>132</v>
      </c>
      <c r="D243" s="118">
        <v>0</v>
      </c>
      <c r="E243" s="87">
        <v>295508.5</v>
      </c>
      <c r="F243" s="87">
        <v>149842.5</v>
      </c>
      <c r="G243" s="88">
        <v>0.50706663260109297</v>
      </c>
    </row>
    <row r="244" spans="1:7" ht="47.25" x14ac:dyDescent="0.25">
      <c r="A244" s="119" t="s">
        <v>275</v>
      </c>
      <c r="B244" s="92" t="s">
        <v>276</v>
      </c>
      <c r="C244" s="93" t="s">
        <v>132</v>
      </c>
      <c r="D244" s="120">
        <v>0</v>
      </c>
      <c r="E244" s="94">
        <v>71589.7</v>
      </c>
      <c r="F244" s="94">
        <v>35472.199999999997</v>
      </c>
      <c r="G244" s="95">
        <v>0.495493066740048</v>
      </c>
    </row>
    <row r="245" spans="1:7" ht="47.25" x14ac:dyDescent="0.25">
      <c r="A245" s="119" t="s">
        <v>277</v>
      </c>
      <c r="B245" s="92" t="s">
        <v>278</v>
      </c>
      <c r="C245" s="93" t="s">
        <v>132</v>
      </c>
      <c r="D245" s="120">
        <v>0</v>
      </c>
      <c r="E245" s="94">
        <v>101.2</v>
      </c>
      <c r="F245" s="94">
        <v>0</v>
      </c>
      <c r="G245" s="95">
        <v>0</v>
      </c>
    </row>
    <row r="246" spans="1:7" ht="31.5" x14ac:dyDescent="0.25">
      <c r="A246" s="119" t="s">
        <v>279</v>
      </c>
      <c r="B246" s="92" t="s">
        <v>278</v>
      </c>
      <c r="C246" s="93" t="s">
        <v>280</v>
      </c>
      <c r="D246" s="120">
        <v>0</v>
      </c>
      <c r="E246" s="94">
        <v>101.2</v>
      </c>
      <c r="F246" s="94">
        <v>0</v>
      </c>
      <c r="G246" s="95">
        <v>0</v>
      </c>
    </row>
    <row r="247" spans="1:7" ht="31.5" x14ac:dyDescent="0.25">
      <c r="A247" s="119" t="s">
        <v>281</v>
      </c>
      <c r="B247" s="92" t="s">
        <v>278</v>
      </c>
      <c r="C247" s="93" t="s">
        <v>280</v>
      </c>
      <c r="D247" s="120">
        <v>1301</v>
      </c>
      <c r="E247" s="94">
        <v>101.2</v>
      </c>
      <c r="F247" s="94">
        <v>0</v>
      </c>
      <c r="G247" s="95">
        <v>0</v>
      </c>
    </row>
    <row r="248" spans="1:7" ht="31.5" x14ac:dyDescent="0.25">
      <c r="A248" s="119" t="s">
        <v>167</v>
      </c>
      <c r="B248" s="92" t="s">
        <v>282</v>
      </c>
      <c r="C248" s="93" t="s">
        <v>132</v>
      </c>
      <c r="D248" s="120">
        <v>0</v>
      </c>
      <c r="E248" s="94">
        <v>23023.3</v>
      </c>
      <c r="F248" s="94">
        <v>11785.3</v>
      </c>
      <c r="G248" s="95">
        <v>0.51188578526970496</v>
      </c>
    </row>
    <row r="249" spans="1:7" ht="78.75" x14ac:dyDescent="0.25">
      <c r="A249" s="119" t="s">
        <v>148</v>
      </c>
      <c r="B249" s="92" t="s">
        <v>282</v>
      </c>
      <c r="C249" s="93" t="s">
        <v>149</v>
      </c>
      <c r="D249" s="120">
        <v>0</v>
      </c>
      <c r="E249" s="94">
        <v>20142.2</v>
      </c>
      <c r="F249" s="94">
        <v>10742.5</v>
      </c>
      <c r="G249" s="95">
        <v>0.53333300235326797</v>
      </c>
    </row>
    <row r="250" spans="1:7" ht="47.25" x14ac:dyDescent="0.25">
      <c r="A250" s="119" t="s">
        <v>283</v>
      </c>
      <c r="B250" s="92" t="s">
        <v>282</v>
      </c>
      <c r="C250" s="93" t="s">
        <v>149</v>
      </c>
      <c r="D250" s="120">
        <v>106</v>
      </c>
      <c r="E250" s="94">
        <v>20142.2</v>
      </c>
      <c r="F250" s="94">
        <v>10742.5</v>
      </c>
      <c r="G250" s="95">
        <v>0.53333300235326797</v>
      </c>
    </row>
    <row r="251" spans="1:7" ht="31.5" x14ac:dyDescent="0.25">
      <c r="A251" s="119" t="s">
        <v>137</v>
      </c>
      <c r="B251" s="92" t="s">
        <v>282</v>
      </c>
      <c r="C251" s="93" t="s">
        <v>138</v>
      </c>
      <c r="D251" s="120">
        <v>0</v>
      </c>
      <c r="E251" s="94">
        <v>2879.6</v>
      </c>
      <c r="F251" s="94">
        <v>1042.3</v>
      </c>
      <c r="G251" s="95">
        <v>0.36195999444367299</v>
      </c>
    </row>
    <row r="252" spans="1:7" ht="47.25" x14ac:dyDescent="0.25">
      <c r="A252" s="119" t="s">
        <v>283</v>
      </c>
      <c r="B252" s="92" t="s">
        <v>282</v>
      </c>
      <c r="C252" s="93" t="s">
        <v>138</v>
      </c>
      <c r="D252" s="120">
        <v>106</v>
      </c>
      <c r="E252" s="94">
        <v>2879.6</v>
      </c>
      <c r="F252" s="94">
        <v>1042.3</v>
      </c>
      <c r="G252" s="95">
        <v>0.36195999444367299</v>
      </c>
    </row>
    <row r="253" spans="1:7" x14ac:dyDescent="0.25">
      <c r="A253" s="119" t="s">
        <v>169</v>
      </c>
      <c r="B253" s="92" t="s">
        <v>282</v>
      </c>
      <c r="C253" s="93" t="s">
        <v>170</v>
      </c>
      <c r="D253" s="120">
        <v>0</v>
      </c>
      <c r="E253" s="94">
        <v>1.5</v>
      </c>
      <c r="F253" s="94">
        <v>0.5</v>
      </c>
      <c r="G253" s="95">
        <v>0.33333333333333298</v>
      </c>
    </row>
    <row r="254" spans="1:7" ht="47.25" x14ac:dyDescent="0.25">
      <c r="A254" s="119" t="s">
        <v>283</v>
      </c>
      <c r="B254" s="92" t="s">
        <v>282</v>
      </c>
      <c r="C254" s="93" t="s">
        <v>170</v>
      </c>
      <c r="D254" s="120">
        <v>106</v>
      </c>
      <c r="E254" s="94">
        <v>1.5</v>
      </c>
      <c r="F254" s="94">
        <v>0.5</v>
      </c>
      <c r="G254" s="95">
        <v>0.33333333333333298</v>
      </c>
    </row>
    <row r="255" spans="1:7" ht="31.5" x14ac:dyDescent="0.25">
      <c r="A255" s="119" t="s">
        <v>171</v>
      </c>
      <c r="B255" s="92" t="s">
        <v>284</v>
      </c>
      <c r="C255" s="93" t="s">
        <v>132</v>
      </c>
      <c r="D255" s="120">
        <v>0</v>
      </c>
      <c r="E255" s="94">
        <v>48465.2</v>
      </c>
      <c r="F255" s="94">
        <v>23686.9</v>
      </c>
      <c r="G255" s="95">
        <v>0.48874037453678099</v>
      </c>
    </row>
    <row r="256" spans="1:7" ht="78.75" x14ac:dyDescent="0.25">
      <c r="A256" s="119" t="s">
        <v>148</v>
      </c>
      <c r="B256" s="92" t="s">
        <v>284</v>
      </c>
      <c r="C256" s="93" t="s">
        <v>149</v>
      </c>
      <c r="D256" s="120">
        <v>0</v>
      </c>
      <c r="E256" s="94">
        <v>46199.1</v>
      </c>
      <c r="F256" s="94">
        <v>22804.3</v>
      </c>
      <c r="G256" s="95">
        <v>0.49360918286286998</v>
      </c>
    </row>
    <row r="257" spans="1:7" x14ac:dyDescent="0.25">
      <c r="A257" s="119" t="s">
        <v>206</v>
      </c>
      <c r="B257" s="92" t="s">
        <v>284</v>
      </c>
      <c r="C257" s="93" t="s">
        <v>149</v>
      </c>
      <c r="D257" s="120">
        <v>113</v>
      </c>
      <c r="E257" s="94">
        <v>46199.1</v>
      </c>
      <c r="F257" s="94">
        <v>22804.3</v>
      </c>
      <c r="G257" s="95">
        <v>0.49360918286286998</v>
      </c>
    </row>
    <row r="258" spans="1:7" ht="31.5" x14ac:dyDescent="0.25">
      <c r="A258" s="119" t="s">
        <v>137</v>
      </c>
      <c r="B258" s="92" t="s">
        <v>284</v>
      </c>
      <c r="C258" s="93" t="s">
        <v>138</v>
      </c>
      <c r="D258" s="120">
        <v>0</v>
      </c>
      <c r="E258" s="94">
        <v>2260.6</v>
      </c>
      <c r="F258" s="94">
        <v>882.6</v>
      </c>
      <c r="G258" s="95">
        <v>0.39042732018048298</v>
      </c>
    </row>
    <row r="259" spans="1:7" x14ac:dyDescent="0.25">
      <c r="A259" s="119" t="s">
        <v>206</v>
      </c>
      <c r="B259" s="92" t="s">
        <v>284</v>
      </c>
      <c r="C259" s="93" t="s">
        <v>138</v>
      </c>
      <c r="D259" s="120">
        <v>113</v>
      </c>
      <c r="E259" s="94">
        <v>2260.6</v>
      </c>
      <c r="F259" s="94">
        <v>882.6</v>
      </c>
      <c r="G259" s="95">
        <v>0.39042732018048298</v>
      </c>
    </row>
    <row r="260" spans="1:7" x14ac:dyDescent="0.25">
      <c r="A260" s="119" t="s">
        <v>169</v>
      </c>
      <c r="B260" s="92" t="s">
        <v>284</v>
      </c>
      <c r="C260" s="93" t="s">
        <v>170</v>
      </c>
      <c r="D260" s="120">
        <v>0</v>
      </c>
      <c r="E260" s="94">
        <v>5.5</v>
      </c>
      <c r="F260" s="94">
        <v>0</v>
      </c>
      <c r="G260" s="95">
        <v>0</v>
      </c>
    </row>
    <row r="261" spans="1:7" x14ac:dyDescent="0.25">
      <c r="A261" s="119" t="s">
        <v>206</v>
      </c>
      <c r="B261" s="92" t="s">
        <v>284</v>
      </c>
      <c r="C261" s="93" t="s">
        <v>170</v>
      </c>
      <c r="D261" s="120">
        <v>113</v>
      </c>
      <c r="E261" s="94">
        <v>5.5</v>
      </c>
      <c r="F261" s="94">
        <v>0</v>
      </c>
      <c r="G261" s="95">
        <v>0</v>
      </c>
    </row>
    <row r="262" spans="1:7" ht="111.75" customHeight="1" x14ac:dyDescent="0.25">
      <c r="A262" s="119" t="s">
        <v>285</v>
      </c>
      <c r="B262" s="92" t="s">
        <v>286</v>
      </c>
      <c r="C262" s="93" t="s">
        <v>132</v>
      </c>
      <c r="D262" s="120">
        <v>0</v>
      </c>
      <c r="E262" s="94">
        <v>223918.8</v>
      </c>
      <c r="F262" s="94">
        <v>114370.3</v>
      </c>
      <c r="G262" s="95">
        <v>0.51076684941148298</v>
      </c>
    </row>
    <row r="263" spans="1:7" ht="31.5" x14ac:dyDescent="0.25">
      <c r="A263" s="119" t="s">
        <v>287</v>
      </c>
      <c r="B263" s="92" t="s">
        <v>288</v>
      </c>
      <c r="C263" s="93" t="s">
        <v>132</v>
      </c>
      <c r="D263" s="120">
        <v>0</v>
      </c>
      <c r="E263" s="94">
        <v>20141.3</v>
      </c>
      <c r="F263" s="94">
        <v>13844</v>
      </c>
      <c r="G263" s="95">
        <v>0.68734391523883798</v>
      </c>
    </row>
    <row r="264" spans="1:7" x14ac:dyDescent="0.25">
      <c r="A264" s="119" t="s">
        <v>264</v>
      </c>
      <c r="B264" s="92" t="s">
        <v>288</v>
      </c>
      <c r="C264" s="93" t="s">
        <v>265</v>
      </c>
      <c r="D264" s="120">
        <v>0</v>
      </c>
      <c r="E264" s="94">
        <v>20141.3</v>
      </c>
      <c r="F264" s="94">
        <v>13844</v>
      </c>
      <c r="G264" s="95">
        <v>0.68734391523883798</v>
      </c>
    </row>
    <row r="265" spans="1:7" ht="47.25" x14ac:dyDescent="0.25">
      <c r="A265" s="119" t="s">
        <v>289</v>
      </c>
      <c r="B265" s="92" t="s">
        <v>288</v>
      </c>
      <c r="C265" s="93" t="s">
        <v>265</v>
      </c>
      <c r="D265" s="120">
        <v>1401</v>
      </c>
      <c r="E265" s="94">
        <v>20141.3</v>
      </c>
      <c r="F265" s="94">
        <v>13844</v>
      </c>
      <c r="G265" s="95">
        <v>0.68734391523883798</v>
      </c>
    </row>
    <row r="266" spans="1:7" ht="47.25" x14ac:dyDescent="0.25">
      <c r="A266" s="119" t="s">
        <v>290</v>
      </c>
      <c r="B266" s="92" t="s">
        <v>291</v>
      </c>
      <c r="C266" s="93" t="s">
        <v>132</v>
      </c>
      <c r="D266" s="120">
        <v>0</v>
      </c>
      <c r="E266" s="94">
        <v>17000</v>
      </c>
      <c r="F266" s="94">
        <v>12179.3</v>
      </c>
      <c r="G266" s="95">
        <v>0.71642941176470598</v>
      </c>
    </row>
    <row r="267" spans="1:7" x14ac:dyDescent="0.25">
      <c r="A267" s="119" t="s">
        <v>264</v>
      </c>
      <c r="B267" s="92" t="s">
        <v>291</v>
      </c>
      <c r="C267" s="93" t="s">
        <v>265</v>
      </c>
      <c r="D267" s="120">
        <v>0</v>
      </c>
      <c r="E267" s="94">
        <v>17000</v>
      </c>
      <c r="F267" s="94">
        <v>12179.3</v>
      </c>
      <c r="G267" s="95">
        <v>0.71642941176470598</v>
      </c>
    </row>
    <row r="268" spans="1:7" ht="31.5" x14ac:dyDescent="0.25">
      <c r="A268" s="119" t="s">
        <v>292</v>
      </c>
      <c r="B268" s="92" t="s">
        <v>291</v>
      </c>
      <c r="C268" s="93" t="s">
        <v>265</v>
      </c>
      <c r="D268" s="120">
        <v>1403</v>
      </c>
      <c r="E268" s="94">
        <v>17000</v>
      </c>
      <c r="F268" s="94">
        <v>12179.3</v>
      </c>
      <c r="G268" s="95">
        <v>0.71642941176470598</v>
      </c>
    </row>
    <row r="269" spans="1:7" ht="95.25" customHeight="1" x14ac:dyDescent="0.25">
      <c r="A269" s="119" t="s">
        <v>293</v>
      </c>
      <c r="B269" s="92" t="s">
        <v>294</v>
      </c>
      <c r="C269" s="93" t="s">
        <v>132</v>
      </c>
      <c r="D269" s="120">
        <v>0</v>
      </c>
      <c r="E269" s="94">
        <v>186777.5</v>
      </c>
      <c r="F269" s="94">
        <v>88347</v>
      </c>
      <c r="G269" s="95">
        <v>0.47300665230019701</v>
      </c>
    </row>
    <row r="270" spans="1:7" ht="78.75" x14ac:dyDescent="0.25">
      <c r="A270" s="119" t="s">
        <v>148</v>
      </c>
      <c r="B270" s="92" t="s">
        <v>294</v>
      </c>
      <c r="C270" s="93" t="s">
        <v>149</v>
      </c>
      <c r="D270" s="120">
        <v>0</v>
      </c>
      <c r="E270" s="94">
        <v>100.7</v>
      </c>
      <c r="F270" s="94">
        <v>0</v>
      </c>
      <c r="G270" s="95">
        <v>0</v>
      </c>
    </row>
    <row r="271" spans="1:7" ht="47.25" x14ac:dyDescent="0.25">
      <c r="A271" s="119" t="s">
        <v>283</v>
      </c>
      <c r="B271" s="92" t="s">
        <v>294</v>
      </c>
      <c r="C271" s="93" t="s">
        <v>149</v>
      </c>
      <c r="D271" s="120">
        <v>106</v>
      </c>
      <c r="E271" s="94">
        <v>100.7</v>
      </c>
      <c r="F271" s="94">
        <v>0</v>
      </c>
      <c r="G271" s="95">
        <v>0</v>
      </c>
    </row>
    <row r="272" spans="1:7" x14ac:dyDescent="0.25">
      <c r="A272" s="119" t="s">
        <v>264</v>
      </c>
      <c r="B272" s="92" t="s">
        <v>294</v>
      </c>
      <c r="C272" s="93" t="s">
        <v>265</v>
      </c>
      <c r="D272" s="120">
        <v>0</v>
      </c>
      <c r="E272" s="94">
        <v>186676.8</v>
      </c>
      <c r="F272" s="94">
        <v>88347</v>
      </c>
      <c r="G272" s="95">
        <v>0.47326180864467399</v>
      </c>
    </row>
    <row r="273" spans="1:7" ht="47.25" x14ac:dyDescent="0.25">
      <c r="A273" s="119" t="s">
        <v>289</v>
      </c>
      <c r="B273" s="92" t="s">
        <v>294</v>
      </c>
      <c r="C273" s="93" t="s">
        <v>265</v>
      </c>
      <c r="D273" s="120">
        <v>1401</v>
      </c>
      <c r="E273" s="94">
        <v>186676.8</v>
      </c>
      <c r="F273" s="94">
        <v>88347</v>
      </c>
      <c r="G273" s="95">
        <v>0.47326180864467399</v>
      </c>
    </row>
    <row r="274" spans="1:7" ht="47.25" x14ac:dyDescent="0.25">
      <c r="A274" s="117" t="s">
        <v>295</v>
      </c>
      <c r="B274" s="85" t="s">
        <v>296</v>
      </c>
      <c r="C274" s="86" t="s">
        <v>132</v>
      </c>
      <c r="D274" s="118">
        <v>0</v>
      </c>
      <c r="E274" s="87">
        <v>22503.8</v>
      </c>
      <c r="F274" s="87">
        <v>14464</v>
      </c>
      <c r="G274" s="88">
        <v>0.64273589349354299</v>
      </c>
    </row>
    <row r="275" spans="1:7" ht="78.75" x14ac:dyDescent="0.25">
      <c r="A275" s="119" t="s">
        <v>297</v>
      </c>
      <c r="B275" s="92" t="s">
        <v>298</v>
      </c>
      <c r="C275" s="93" t="s">
        <v>132</v>
      </c>
      <c r="D275" s="120">
        <v>0</v>
      </c>
      <c r="E275" s="94">
        <v>1421</v>
      </c>
      <c r="F275" s="94">
        <v>373.2</v>
      </c>
      <c r="G275" s="95">
        <v>0.262631949331457</v>
      </c>
    </row>
    <row r="276" spans="1:7" ht="31.5" x14ac:dyDescent="0.25">
      <c r="A276" s="119" t="s">
        <v>299</v>
      </c>
      <c r="B276" s="92" t="s">
        <v>300</v>
      </c>
      <c r="C276" s="93" t="s">
        <v>132</v>
      </c>
      <c r="D276" s="120">
        <v>0</v>
      </c>
      <c r="E276" s="94">
        <v>100</v>
      </c>
      <c r="F276" s="94">
        <v>11.9</v>
      </c>
      <c r="G276" s="95">
        <v>0.11899999999999999</v>
      </c>
    </row>
    <row r="277" spans="1:7" ht="31.5" x14ac:dyDescent="0.25">
      <c r="A277" s="119" t="s">
        <v>137</v>
      </c>
      <c r="B277" s="92" t="s">
        <v>300</v>
      </c>
      <c r="C277" s="93" t="s">
        <v>138</v>
      </c>
      <c r="D277" s="120">
        <v>0</v>
      </c>
      <c r="E277" s="94">
        <v>100</v>
      </c>
      <c r="F277" s="94">
        <v>11.9</v>
      </c>
      <c r="G277" s="95">
        <v>0.11899999999999999</v>
      </c>
    </row>
    <row r="278" spans="1:7" x14ac:dyDescent="0.25">
      <c r="A278" s="119" t="s">
        <v>206</v>
      </c>
      <c r="B278" s="92" t="s">
        <v>300</v>
      </c>
      <c r="C278" s="93" t="s">
        <v>138</v>
      </c>
      <c r="D278" s="120">
        <v>113</v>
      </c>
      <c r="E278" s="94">
        <v>100</v>
      </c>
      <c r="F278" s="94">
        <v>11.9</v>
      </c>
      <c r="G278" s="95">
        <v>0.11899999999999999</v>
      </c>
    </row>
    <row r="279" spans="1:7" ht="31.5" x14ac:dyDescent="0.25">
      <c r="A279" s="119" t="s">
        <v>301</v>
      </c>
      <c r="B279" s="92" t="s">
        <v>302</v>
      </c>
      <c r="C279" s="93" t="s">
        <v>132</v>
      </c>
      <c r="D279" s="120">
        <v>0</v>
      </c>
      <c r="E279" s="94">
        <v>150</v>
      </c>
      <c r="F279" s="94">
        <v>18</v>
      </c>
      <c r="G279" s="95">
        <v>0.12</v>
      </c>
    </row>
    <row r="280" spans="1:7" ht="31.5" x14ac:dyDescent="0.25">
      <c r="A280" s="119" t="s">
        <v>137</v>
      </c>
      <c r="B280" s="92" t="s">
        <v>302</v>
      </c>
      <c r="C280" s="93" t="s">
        <v>138</v>
      </c>
      <c r="D280" s="120">
        <v>0</v>
      </c>
      <c r="E280" s="94">
        <v>150</v>
      </c>
      <c r="F280" s="94">
        <v>18</v>
      </c>
      <c r="G280" s="95">
        <v>0.12</v>
      </c>
    </row>
    <row r="281" spans="1:7" x14ac:dyDescent="0.25">
      <c r="A281" s="119" t="s">
        <v>206</v>
      </c>
      <c r="B281" s="92" t="s">
        <v>302</v>
      </c>
      <c r="C281" s="93" t="s">
        <v>138</v>
      </c>
      <c r="D281" s="120">
        <v>113</v>
      </c>
      <c r="E281" s="94">
        <v>150</v>
      </c>
      <c r="F281" s="94">
        <v>18</v>
      </c>
      <c r="G281" s="95">
        <v>0.12</v>
      </c>
    </row>
    <row r="282" spans="1:7" ht="50.25" customHeight="1" x14ac:dyDescent="0.25">
      <c r="A282" s="119" t="s">
        <v>303</v>
      </c>
      <c r="B282" s="92" t="s">
        <v>304</v>
      </c>
      <c r="C282" s="93" t="s">
        <v>132</v>
      </c>
      <c r="D282" s="120">
        <v>0</v>
      </c>
      <c r="E282" s="94">
        <v>240</v>
      </c>
      <c r="F282" s="94">
        <v>0</v>
      </c>
      <c r="G282" s="95">
        <v>0</v>
      </c>
    </row>
    <row r="283" spans="1:7" ht="31.5" x14ac:dyDescent="0.25">
      <c r="A283" s="119" t="s">
        <v>137</v>
      </c>
      <c r="B283" s="92" t="s">
        <v>304</v>
      </c>
      <c r="C283" s="93" t="s">
        <v>138</v>
      </c>
      <c r="D283" s="120">
        <v>0</v>
      </c>
      <c r="E283" s="94">
        <v>240</v>
      </c>
      <c r="F283" s="94">
        <v>0</v>
      </c>
      <c r="G283" s="95">
        <v>0</v>
      </c>
    </row>
    <row r="284" spans="1:7" ht="20.25" customHeight="1" x14ac:dyDescent="0.25">
      <c r="A284" s="119" t="s">
        <v>305</v>
      </c>
      <c r="B284" s="92" t="s">
        <v>304</v>
      </c>
      <c r="C284" s="93" t="s">
        <v>138</v>
      </c>
      <c r="D284" s="120">
        <v>412</v>
      </c>
      <c r="E284" s="94">
        <v>240</v>
      </c>
      <c r="F284" s="94">
        <v>0</v>
      </c>
      <c r="G284" s="95">
        <v>0</v>
      </c>
    </row>
    <row r="285" spans="1:7" x14ac:dyDescent="0.25">
      <c r="A285" s="119" t="s">
        <v>306</v>
      </c>
      <c r="B285" s="92" t="s">
        <v>307</v>
      </c>
      <c r="C285" s="93" t="s">
        <v>132</v>
      </c>
      <c r="D285" s="120">
        <v>0</v>
      </c>
      <c r="E285" s="94">
        <v>741.2</v>
      </c>
      <c r="F285" s="94">
        <v>343.3</v>
      </c>
      <c r="G285" s="95">
        <v>0.46316783594171601</v>
      </c>
    </row>
    <row r="286" spans="1:7" ht="31.5" x14ac:dyDescent="0.25">
      <c r="A286" s="119" t="s">
        <v>137</v>
      </c>
      <c r="B286" s="92" t="s">
        <v>307</v>
      </c>
      <c r="C286" s="93" t="s">
        <v>138</v>
      </c>
      <c r="D286" s="120">
        <v>0</v>
      </c>
      <c r="E286" s="94">
        <v>611.70000000000005</v>
      </c>
      <c r="F286" s="94">
        <v>313.10000000000002</v>
      </c>
      <c r="G286" s="95">
        <v>0.51185221513814005</v>
      </c>
    </row>
    <row r="287" spans="1:7" x14ac:dyDescent="0.25">
      <c r="A287" s="119" t="s">
        <v>206</v>
      </c>
      <c r="B287" s="92" t="s">
        <v>307</v>
      </c>
      <c r="C287" s="93" t="s">
        <v>138</v>
      </c>
      <c r="D287" s="120">
        <v>113</v>
      </c>
      <c r="E287" s="94">
        <v>59</v>
      </c>
      <c r="F287" s="94">
        <v>49.6</v>
      </c>
      <c r="G287" s="95">
        <v>0.84067796610169498</v>
      </c>
    </row>
    <row r="288" spans="1:7" x14ac:dyDescent="0.25">
      <c r="A288" s="119" t="s">
        <v>308</v>
      </c>
      <c r="B288" s="92" t="s">
        <v>307</v>
      </c>
      <c r="C288" s="93" t="s">
        <v>138</v>
      </c>
      <c r="D288" s="120">
        <v>501</v>
      </c>
      <c r="E288" s="94">
        <v>108.7</v>
      </c>
      <c r="F288" s="94">
        <v>40.700000000000003</v>
      </c>
      <c r="G288" s="95">
        <v>0.37442502299907998</v>
      </c>
    </row>
    <row r="289" spans="1:7" x14ac:dyDescent="0.25">
      <c r="A289" s="119" t="s">
        <v>206</v>
      </c>
      <c r="B289" s="92" t="s">
        <v>307</v>
      </c>
      <c r="C289" s="93" t="s">
        <v>138</v>
      </c>
      <c r="D289" s="120">
        <v>113</v>
      </c>
      <c r="E289" s="94">
        <v>444</v>
      </c>
      <c r="F289" s="94">
        <v>222.8</v>
      </c>
      <c r="G289" s="95">
        <v>0.50180180180180201</v>
      </c>
    </row>
    <row r="290" spans="1:7" x14ac:dyDescent="0.25">
      <c r="A290" s="119" t="s">
        <v>169</v>
      </c>
      <c r="B290" s="92" t="s">
        <v>307</v>
      </c>
      <c r="C290" s="93" t="s">
        <v>170</v>
      </c>
      <c r="D290" s="120">
        <v>0</v>
      </c>
      <c r="E290" s="94">
        <v>129.5</v>
      </c>
      <c r="F290" s="94">
        <v>30.2</v>
      </c>
      <c r="G290" s="95">
        <v>0.233204633204633</v>
      </c>
    </row>
    <row r="291" spans="1:7" x14ac:dyDescent="0.25">
      <c r="A291" s="119" t="s">
        <v>206</v>
      </c>
      <c r="B291" s="92" t="s">
        <v>307</v>
      </c>
      <c r="C291" s="93" t="s">
        <v>170</v>
      </c>
      <c r="D291" s="120">
        <v>113</v>
      </c>
      <c r="E291" s="94">
        <v>129.5</v>
      </c>
      <c r="F291" s="94">
        <v>30.2</v>
      </c>
      <c r="G291" s="95">
        <v>0.233204633204633</v>
      </c>
    </row>
    <row r="292" spans="1:7" x14ac:dyDescent="0.25">
      <c r="A292" s="119" t="s">
        <v>309</v>
      </c>
      <c r="B292" s="92" t="s">
        <v>310</v>
      </c>
      <c r="C292" s="93" t="s">
        <v>132</v>
      </c>
      <c r="D292" s="120">
        <v>0</v>
      </c>
      <c r="E292" s="94">
        <v>189.8</v>
      </c>
      <c r="F292" s="94">
        <v>0</v>
      </c>
      <c r="G292" s="95">
        <v>0</v>
      </c>
    </row>
    <row r="293" spans="1:7" ht="31.5" x14ac:dyDescent="0.25">
      <c r="A293" s="119" t="s">
        <v>137</v>
      </c>
      <c r="B293" s="92" t="s">
        <v>310</v>
      </c>
      <c r="C293" s="93" t="s">
        <v>138</v>
      </c>
      <c r="D293" s="120">
        <v>0</v>
      </c>
      <c r="E293" s="94">
        <v>189.8</v>
      </c>
      <c r="F293" s="94">
        <v>0</v>
      </c>
      <c r="G293" s="95">
        <v>0</v>
      </c>
    </row>
    <row r="294" spans="1:7" x14ac:dyDescent="0.25">
      <c r="A294" s="119" t="s">
        <v>206</v>
      </c>
      <c r="B294" s="92" t="s">
        <v>310</v>
      </c>
      <c r="C294" s="93" t="s">
        <v>138</v>
      </c>
      <c r="D294" s="120">
        <v>113</v>
      </c>
      <c r="E294" s="94">
        <v>189.8</v>
      </c>
      <c r="F294" s="94">
        <v>0</v>
      </c>
      <c r="G294" s="95">
        <v>0</v>
      </c>
    </row>
    <row r="295" spans="1:7" ht="47.25" x14ac:dyDescent="0.25">
      <c r="A295" s="119" t="s">
        <v>311</v>
      </c>
      <c r="B295" s="92" t="s">
        <v>312</v>
      </c>
      <c r="C295" s="93" t="s">
        <v>132</v>
      </c>
      <c r="D295" s="120">
        <v>0</v>
      </c>
      <c r="E295" s="94">
        <v>12037.8</v>
      </c>
      <c r="F295" s="94">
        <v>8793.1</v>
      </c>
      <c r="G295" s="95">
        <v>0.73045739254681097</v>
      </c>
    </row>
    <row r="296" spans="1:7" ht="31.5" x14ac:dyDescent="0.25">
      <c r="A296" s="119" t="s">
        <v>313</v>
      </c>
      <c r="B296" s="92" t="s">
        <v>314</v>
      </c>
      <c r="C296" s="93" t="s">
        <v>132</v>
      </c>
      <c r="D296" s="120">
        <v>0</v>
      </c>
      <c r="E296" s="94">
        <v>5193.8</v>
      </c>
      <c r="F296" s="94">
        <v>5193.8</v>
      </c>
      <c r="G296" s="95">
        <v>1</v>
      </c>
    </row>
    <row r="297" spans="1:7" ht="30.75" customHeight="1" x14ac:dyDescent="0.25">
      <c r="A297" s="119" t="s">
        <v>271</v>
      </c>
      <c r="B297" s="92" t="s">
        <v>314</v>
      </c>
      <c r="C297" s="93" t="s">
        <v>272</v>
      </c>
      <c r="D297" s="120">
        <v>0</v>
      </c>
      <c r="E297" s="94">
        <v>5193.8</v>
      </c>
      <c r="F297" s="94">
        <v>5193.8</v>
      </c>
      <c r="G297" s="95">
        <v>1</v>
      </c>
    </row>
    <row r="298" spans="1:7" x14ac:dyDescent="0.25">
      <c r="A298" s="119" t="s">
        <v>206</v>
      </c>
      <c r="B298" s="92" t="s">
        <v>314</v>
      </c>
      <c r="C298" s="93" t="s">
        <v>272</v>
      </c>
      <c r="D298" s="120">
        <v>113</v>
      </c>
      <c r="E298" s="94">
        <v>5193.8</v>
      </c>
      <c r="F298" s="94">
        <v>5193.8</v>
      </c>
      <c r="G298" s="95">
        <v>1</v>
      </c>
    </row>
    <row r="299" spans="1:7" ht="47.25" x14ac:dyDescent="0.25">
      <c r="A299" s="119" t="s">
        <v>315</v>
      </c>
      <c r="B299" s="92" t="s">
        <v>316</v>
      </c>
      <c r="C299" s="93" t="s">
        <v>132</v>
      </c>
      <c r="D299" s="120">
        <v>0</v>
      </c>
      <c r="E299" s="94">
        <v>6844</v>
      </c>
      <c r="F299" s="94">
        <v>3599.3</v>
      </c>
      <c r="G299" s="95">
        <v>0.52590590298071305</v>
      </c>
    </row>
    <row r="300" spans="1:7" ht="78.75" x14ac:dyDescent="0.25">
      <c r="A300" s="119" t="s">
        <v>148</v>
      </c>
      <c r="B300" s="92" t="s">
        <v>316</v>
      </c>
      <c r="C300" s="93" t="s">
        <v>149</v>
      </c>
      <c r="D300" s="120">
        <v>0</v>
      </c>
      <c r="E300" s="94">
        <v>5808.3</v>
      </c>
      <c r="F300" s="94">
        <v>3075.7</v>
      </c>
      <c r="G300" s="95">
        <v>0.52953532014530902</v>
      </c>
    </row>
    <row r="301" spans="1:7" x14ac:dyDescent="0.25">
      <c r="A301" s="119" t="s">
        <v>317</v>
      </c>
      <c r="B301" s="92" t="s">
        <v>316</v>
      </c>
      <c r="C301" s="93" t="s">
        <v>149</v>
      </c>
      <c r="D301" s="120">
        <v>1202</v>
      </c>
      <c r="E301" s="94">
        <v>5808.3</v>
      </c>
      <c r="F301" s="94">
        <v>3075.7</v>
      </c>
      <c r="G301" s="95">
        <v>0.52953532014530902</v>
      </c>
    </row>
    <row r="302" spans="1:7" ht="31.5" x14ac:dyDescent="0.25">
      <c r="A302" s="119" t="s">
        <v>137</v>
      </c>
      <c r="B302" s="92" t="s">
        <v>316</v>
      </c>
      <c r="C302" s="93" t="s">
        <v>138</v>
      </c>
      <c r="D302" s="120">
        <v>0</v>
      </c>
      <c r="E302" s="94">
        <v>1035.4000000000001</v>
      </c>
      <c r="F302" s="94">
        <v>523.6</v>
      </c>
      <c r="G302" s="95">
        <v>0.50569828085764001</v>
      </c>
    </row>
    <row r="303" spans="1:7" x14ac:dyDescent="0.25">
      <c r="A303" s="119" t="s">
        <v>317</v>
      </c>
      <c r="B303" s="92" t="s">
        <v>316</v>
      </c>
      <c r="C303" s="93" t="s">
        <v>138</v>
      </c>
      <c r="D303" s="120">
        <v>1202</v>
      </c>
      <c r="E303" s="94">
        <v>1035.4000000000001</v>
      </c>
      <c r="F303" s="94">
        <v>523.6</v>
      </c>
      <c r="G303" s="95">
        <v>0.50569828085764001</v>
      </c>
    </row>
    <row r="304" spans="1:7" x14ac:dyDescent="0.25">
      <c r="A304" s="119" t="s">
        <v>169</v>
      </c>
      <c r="B304" s="92" t="s">
        <v>316</v>
      </c>
      <c r="C304" s="93" t="s">
        <v>170</v>
      </c>
      <c r="D304" s="120">
        <v>0</v>
      </c>
      <c r="E304" s="94">
        <v>0.3</v>
      </c>
      <c r="F304" s="94">
        <v>0</v>
      </c>
      <c r="G304" s="95">
        <v>0</v>
      </c>
    </row>
    <row r="305" spans="1:7" x14ac:dyDescent="0.25">
      <c r="A305" s="119" t="s">
        <v>317</v>
      </c>
      <c r="B305" s="92" t="s">
        <v>316</v>
      </c>
      <c r="C305" s="93" t="s">
        <v>170</v>
      </c>
      <c r="D305" s="120">
        <v>1202</v>
      </c>
      <c r="E305" s="94">
        <v>0.3</v>
      </c>
      <c r="F305" s="94">
        <v>0</v>
      </c>
      <c r="G305" s="95">
        <v>0</v>
      </c>
    </row>
    <row r="306" spans="1:7" ht="64.5" customHeight="1" x14ac:dyDescent="0.25">
      <c r="A306" s="119" t="s">
        <v>318</v>
      </c>
      <c r="B306" s="92" t="s">
        <v>319</v>
      </c>
      <c r="C306" s="93" t="s">
        <v>132</v>
      </c>
      <c r="D306" s="120">
        <v>0</v>
      </c>
      <c r="E306" s="94">
        <v>9045</v>
      </c>
      <c r="F306" s="94">
        <v>5297.7</v>
      </c>
      <c r="G306" s="95">
        <v>0.58570480928689905</v>
      </c>
    </row>
    <row r="307" spans="1:7" ht="31.5" x14ac:dyDescent="0.25">
      <c r="A307" s="119" t="s">
        <v>167</v>
      </c>
      <c r="B307" s="92" t="s">
        <v>320</v>
      </c>
      <c r="C307" s="93" t="s">
        <v>132</v>
      </c>
      <c r="D307" s="120">
        <v>0</v>
      </c>
      <c r="E307" s="94">
        <v>9045</v>
      </c>
      <c r="F307" s="94">
        <v>5297.7</v>
      </c>
      <c r="G307" s="95">
        <v>0.58570480928689905</v>
      </c>
    </row>
    <row r="308" spans="1:7" ht="78.75" x14ac:dyDescent="0.25">
      <c r="A308" s="119" t="s">
        <v>148</v>
      </c>
      <c r="B308" s="92" t="s">
        <v>320</v>
      </c>
      <c r="C308" s="93" t="s">
        <v>149</v>
      </c>
      <c r="D308" s="120">
        <v>0</v>
      </c>
      <c r="E308" s="94">
        <v>8897.2999999999993</v>
      </c>
      <c r="F308" s="94">
        <v>5203.3</v>
      </c>
      <c r="G308" s="95">
        <v>0.58481786609420805</v>
      </c>
    </row>
    <row r="309" spans="1:7" x14ac:dyDescent="0.25">
      <c r="A309" s="119" t="s">
        <v>206</v>
      </c>
      <c r="B309" s="92" t="s">
        <v>320</v>
      </c>
      <c r="C309" s="93" t="s">
        <v>149</v>
      </c>
      <c r="D309" s="120">
        <v>113</v>
      </c>
      <c r="E309" s="94">
        <v>8897.2999999999993</v>
      </c>
      <c r="F309" s="94">
        <v>5203.3</v>
      </c>
      <c r="G309" s="95">
        <v>0.58481786609420805</v>
      </c>
    </row>
    <row r="310" spans="1:7" ht="31.5" x14ac:dyDescent="0.25">
      <c r="A310" s="119" t="s">
        <v>137</v>
      </c>
      <c r="B310" s="92" t="s">
        <v>320</v>
      </c>
      <c r="C310" s="93" t="s">
        <v>138</v>
      </c>
      <c r="D310" s="120">
        <v>0</v>
      </c>
      <c r="E310" s="94">
        <v>147.19999999999999</v>
      </c>
      <c r="F310" s="94">
        <v>94.4</v>
      </c>
      <c r="G310" s="95">
        <v>0.64130434782608703</v>
      </c>
    </row>
    <row r="311" spans="1:7" x14ac:dyDescent="0.25">
      <c r="A311" s="119" t="s">
        <v>206</v>
      </c>
      <c r="B311" s="92" t="s">
        <v>320</v>
      </c>
      <c r="C311" s="93" t="s">
        <v>138</v>
      </c>
      <c r="D311" s="120">
        <v>113</v>
      </c>
      <c r="E311" s="94">
        <v>147.19999999999999</v>
      </c>
      <c r="F311" s="94">
        <v>94.4</v>
      </c>
      <c r="G311" s="95">
        <v>0.64130434782608703</v>
      </c>
    </row>
    <row r="312" spans="1:7" x14ac:dyDescent="0.25">
      <c r="A312" s="119" t="s">
        <v>169</v>
      </c>
      <c r="B312" s="92" t="s">
        <v>320</v>
      </c>
      <c r="C312" s="93" t="s">
        <v>170</v>
      </c>
      <c r="D312" s="120">
        <v>0</v>
      </c>
      <c r="E312" s="94">
        <v>0.5</v>
      </c>
      <c r="F312" s="94">
        <v>0</v>
      </c>
      <c r="G312" s="95">
        <v>0</v>
      </c>
    </row>
    <row r="313" spans="1:7" x14ac:dyDescent="0.25">
      <c r="A313" s="119" t="s">
        <v>206</v>
      </c>
      <c r="B313" s="92" t="s">
        <v>320</v>
      </c>
      <c r="C313" s="93" t="s">
        <v>170</v>
      </c>
      <c r="D313" s="120">
        <v>113</v>
      </c>
      <c r="E313" s="94">
        <v>0.5</v>
      </c>
      <c r="F313" s="94">
        <v>0</v>
      </c>
      <c r="G313" s="95">
        <v>0</v>
      </c>
    </row>
    <row r="314" spans="1:7" ht="47.25" x14ac:dyDescent="0.25">
      <c r="A314" s="117" t="s">
        <v>321</v>
      </c>
      <c r="B314" s="85" t="s">
        <v>322</v>
      </c>
      <c r="C314" s="86" t="s">
        <v>132</v>
      </c>
      <c r="D314" s="118">
        <v>0</v>
      </c>
      <c r="E314" s="87">
        <v>113283.3</v>
      </c>
      <c r="F314" s="87">
        <v>47597.599999999999</v>
      </c>
      <c r="G314" s="88">
        <v>0.42016431371614299</v>
      </c>
    </row>
    <row r="315" spans="1:7" ht="47.25" x14ac:dyDescent="0.25">
      <c r="A315" s="119" t="s">
        <v>323</v>
      </c>
      <c r="B315" s="92" t="s">
        <v>324</v>
      </c>
      <c r="C315" s="93" t="s">
        <v>132</v>
      </c>
      <c r="D315" s="120">
        <v>0</v>
      </c>
      <c r="E315" s="94">
        <v>18179.8</v>
      </c>
      <c r="F315" s="94">
        <v>644.79999999999995</v>
      </c>
      <c r="G315" s="95">
        <v>3.5467936941000401E-2</v>
      </c>
    </row>
    <row r="316" spans="1:7" ht="47.25" x14ac:dyDescent="0.25">
      <c r="A316" s="119" t="s">
        <v>325</v>
      </c>
      <c r="B316" s="92" t="s">
        <v>326</v>
      </c>
      <c r="C316" s="93" t="s">
        <v>132</v>
      </c>
      <c r="D316" s="120">
        <v>0</v>
      </c>
      <c r="E316" s="94">
        <v>2390</v>
      </c>
      <c r="F316" s="94">
        <v>0</v>
      </c>
      <c r="G316" s="95">
        <v>0</v>
      </c>
    </row>
    <row r="317" spans="1:7" ht="31.5" x14ac:dyDescent="0.25">
      <c r="A317" s="119" t="s">
        <v>137</v>
      </c>
      <c r="B317" s="92" t="s">
        <v>326</v>
      </c>
      <c r="C317" s="93" t="s">
        <v>138</v>
      </c>
      <c r="D317" s="120">
        <v>0</v>
      </c>
      <c r="E317" s="94">
        <v>2390</v>
      </c>
      <c r="F317" s="94">
        <v>0</v>
      </c>
      <c r="G317" s="95">
        <v>0</v>
      </c>
    </row>
    <row r="318" spans="1:7" x14ac:dyDescent="0.25">
      <c r="A318" s="119" t="s">
        <v>159</v>
      </c>
      <c r="B318" s="92" t="s">
        <v>326</v>
      </c>
      <c r="C318" s="93" t="s">
        <v>138</v>
      </c>
      <c r="D318" s="120">
        <v>709</v>
      </c>
      <c r="E318" s="94">
        <v>2390</v>
      </c>
      <c r="F318" s="94">
        <v>0</v>
      </c>
      <c r="G318" s="95">
        <v>0</v>
      </c>
    </row>
    <row r="319" spans="1:7" ht="47.25" x14ac:dyDescent="0.25">
      <c r="A319" s="119" t="s">
        <v>327</v>
      </c>
      <c r="B319" s="92" t="s">
        <v>328</v>
      </c>
      <c r="C319" s="93" t="s">
        <v>132</v>
      </c>
      <c r="D319" s="120">
        <v>0</v>
      </c>
      <c r="E319" s="94">
        <v>2000</v>
      </c>
      <c r="F319" s="94">
        <v>0</v>
      </c>
      <c r="G319" s="95">
        <v>0</v>
      </c>
    </row>
    <row r="320" spans="1:7" ht="31.5" x14ac:dyDescent="0.25">
      <c r="A320" s="119" t="s">
        <v>137</v>
      </c>
      <c r="B320" s="92" t="s">
        <v>328</v>
      </c>
      <c r="C320" s="93" t="s">
        <v>138</v>
      </c>
      <c r="D320" s="120">
        <v>0</v>
      </c>
      <c r="E320" s="94">
        <v>2000</v>
      </c>
      <c r="F320" s="94">
        <v>0</v>
      </c>
      <c r="G320" s="95">
        <v>0</v>
      </c>
    </row>
    <row r="321" spans="1:7" x14ac:dyDescent="0.25">
      <c r="A321" s="119" t="s">
        <v>211</v>
      </c>
      <c r="B321" s="92" t="s">
        <v>328</v>
      </c>
      <c r="C321" s="93" t="s">
        <v>138</v>
      </c>
      <c r="D321" s="120">
        <v>801</v>
      </c>
      <c r="E321" s="94">
        <v>2000</v>
      </c>
      <c r="F321" s="94">
        <v>0</v>
      </c>
      <c r="G321" s="95">
        <v>0</v>
      </c>
    </row>
    <row r="322" spans="1:7" ht="63" x14ac:dyDescent="0.25">
      <c r="A322" s="119" t="s">
        <v>329</v>
      </c>
      <c r="B322" s="92" t="s">
        <v>330</v>
      </c>
      <c r="C322" s="93" t="s">
        <v>132</v>
      </c>
      <c r="D322" s="120">
        <v>0</v>
      </c>
      <c r="E322" s="94">
        <v>1120</v>
      </c>
      <c r="F322" s="94">
        <v>0</v>
      </c>
      <c r="G322" s="95">
        <v>0</v>
      </c>
    </row>
    <row r="323" spans="1:7" ht="31.5" x14ac:dyDescent="0.25">
      <c r="A323" s="119" t="s">
        <v>137</v>
      </c>
      <c r="B323" s="92" t="s">
        <v>330</v>
      </c>
      <c r="C323" s="93" t="s">
        <v>138</v>
      </c>
      <c r="D323" s="120">
        <v>0</v>
      </c>
      <c r="E323" s="94">
        <v>1120</v>
      </c>
      <c r="F323" s="94">
        <v>0</v>
      </c>
      <c r="G323" s="95">
        <v>0</v>
      </c>
    </row>
    <row r="324" spans="1:7" x14ac:dyDescent="0.25">
      <c r="A324" s="119" t="s">
        <v>211</v>
      </c>
      <c r="B324" s="92" t="s">
        <v>330</v>
      </c>
      <c r="C324" s="93" t="s">
        <v>138</v>
      </c>
      <c r="D324" s="120">
        <v>801</v>
      </c>
      <c r="E324" s="94">
        <v>1120</v>
      </c>
      <c r="F324" s="94">
        <v>0</v>
      </c>
      <c r="G324" s="95">
        <v>0</v>
      </c>
    </row>
    <row r="325" spans="1:7" ht="47.25" x14ac:dyDescent="0.25">
      <c r="A325" s="119" t="s">
        <v>331</v>
      </c>
      <c r="B325" s="92" t="s">
        <v>332</v>
      </c>
      <c r="C325" s="93" t="s">
        <v>132</v>
      </c>
      <c r="D325" s="120">
        <v>0</v>
      </c>
      <c r="E325" s="94">
        <v>2000</v>
      </c>
      <c r="F325" s="94">
        <v>0</v>
      </c>
      <c r="G325" s="95">
        <v>0</v>
      </c>
    </row>
    <row r="326" spans="1:7" ht="31.5" x14ac:dyDescent="0.25">
      <c r="A326" s="119" t="s">
        <v>137</v>
      </c>
      <c r="B326" s="92" t="s">
        <v>332</v>
      </c>
      <c r="C326" s="93" t="s">
        <v>138</v>
      </c>
      <c r="D326" s="120">
        <v>0</v>
      </c>
      <c r="E326" s="94">
        <v>2000</v>
      </c>
      <c r="F326" s="94">
        <v>0</v>
      </c>
      <c r="G326" s="95">
        <v>0</v>
      </c>
    </row>
    <row r="327" spans="1:7" x14ac:dyDescent="0.25">
      <c r="A327" s="119" t="s">
        <v>211</v>
      </c>
      <c r="B327" s="92" t="s">
        <v>332</v>
      </c>
      <c r="C327" s="93" t="s">
        <v>138</v>
      </c>
      <c r="D327" s="120">
        <v>801</v>
      </c>
      <c r="E327" s="94">
        <v>2000</v>
      </c>
      <c r="F327" s="94">
        <v>0</v>
      </c>
      <c r="G327" s="95">
        <v>0</v>
      </c>
    </row>
    <row r="328" spans="1:7" ht="47.25" x14ac:dyDescent="0.25">
      <c r="A328" s="119" t="s">
        <v>333</v>
      </c>
      <c r="B328" s="92" t="s">
        <v>334</v>
      </c>
      <c r="C328" s="93" t="s">
        <v>132</v>
      </c>
      <c r="D328" s="120">
        <v>0</v>
      </c>
      <c r="E328" s="94">
        <v>2000</v>
      </c>
      <c r="F328" s="94">
        <v>0</v>
      </c>
      <c r="G328" s="95">
        <v>0</v>
      </c>
    </row>
    <row r="329" spans="1:7" ht="31.5" x14ac:dyDescent="0.25">
      <c r="A329" s="119" t="s">
        <v>137</v>
      </c>
      <c r="B329" s="92" t="s">
        <v>334</v>
      </c>
      <c r="C329" s="93" t="s">
        <v>138</v>
      </c>
      <c r="D329" s="120">
        <v>0</v>
      </c>
      <c r="E329" s="94">
        <v>2000</v>
      </c>
      <c r="F329" s="94">
        <v>0</v>
      </c>
      <c r="G329" s="95">
        <v>0</v>
      </c>
    </row>
    <row r="330" spans="1:7" x14ac:dyDescent="0.25">
      <c r="A330" s="119" t="s">
        <v>159</v>
      </c>
      <c r="B330" s="92" t="s">
        <v>334</v>
      </c>
      <c r="C330" s="93" t="s">
        <v>138</v>
      </c>
      <c r="D330" s="120">
        <v>709</v>
      </c>
      <c r="E330" s="94">
        <v>2000</v>
      </c>
      <c r="F330" s="94">
        <v>0</v>
      </c>
      <c r="G330" s="95">
        <v>0</v>
      </c>
    </row>
    <row r="331" spans="1:7" ht="47.25" x14ac:dyDescent="0.25">
      <c r="A331" s="119" t="s">
        <v>335</v>
      </c>
      <c r="B331" s="92" t="s">
        <v>336</v>
      </c>
      <c r="C331" s="93" t="s">
        <v>132</v>
      </c>
      <c r="D331" s="120">
        <v>0</v>
      </c>
      <c r="E331" s="94">
        <v>2000</v>
      </c>
      <c r="F331" s="94">
        <v>0</v>
      </c>
      <c r="G331" s="95">
        <v>0</v>
      </c>
    </row>
    <row r="332" spans="1:7" ht="31.5" x14ac:dyDescent="0.25">
      <c r="A332" s="119" t="s">
        <v>137</v>
      </c>
      <c r="B332" s="92" t="s">
        <v>336</v>
      </c>
      <c r="C332" s="93" t="s">
        <v>138</v>
      </c>
      <c r="D332" s="120">
        <v>0</v>
      </c>
      <c r="E332" s="94">
        <v>2000</v>
      </c>
      <c r="F332" s="94">
        <v>0</v>
      </c>
      <c r="G332" s="95">
        <v>0</v>
      </c>
    </row>
    <row r="333" spans="1:7" x14ac:dyDescent="0.25">
      <c r="A333" s="119" t="s">
        <v>159</v>
      </c>
      <c r="B333" s="92" t="s">
        <v>336</v>
      </c>
      <c r="C333" s="93" t="s">
        <v>138</v>
      </c>
      <c r="D333" s="120">
        <v>709</v>
      </c>
      <c r="E333" s="94">
        <v>2000</v>
      </c>
      <c r="F333" s="94">
        <v>0</v>
      </c>
      <c r="G333" s="95">
        <v>0</v>
      </c>
    </row>
    <row r="334" spans="1:7" ht="47.25" x14ac:dyDescent="0.25">
      <c r="A334" s="119" t="s">
        <v>337</v>
      </c>
      <c r="B334" s="92" t="s">
        <v>338</v>
      </c>
      <c r="C334" s="93" t="s">
        <v>132</v>
      </c>
      <c r="D334" s="120">
        <v>0</v>
      </c>
      <c r="E334" s="94">
        <v>2000</v>
      </c>
      <c r="F334" s="94">
        <v>0</v>
      </c>
      <c r="G334" s="95">
        <v>0</v>
      </c>
    </row>
    <row r="335" spans="1:7" ht="31.5" x14ac:dyDescent="0.25">
      <c r="A335" s="119" t="s">
        <v>137</v>
      </c>
      <c r="B335" s="92" t="s">
        <v>338</v>
      </c>
      <c r="C335" s="93" t="s">
        <v>138</v>
      </c>
      <c r="D335" s="120">
        <v>0</v>
      </c>
      <c r="E335" s="94">
        <v>2000</v>
      </c>
      <c r="F335" s="94">
        <v>0</v>
      </c>
      <c r="G335" s="95">
        <v>0</v>
      </c>
    </row>
    <row r="336" spans="1:7" x14ac:dyDescent="0.25">
      <c r="A336" s="119" t="s">
        <v>159</v>
      </c>
      <c r="B336" s="92" t="s">
        <v>338</v>
      </c>
      <c r="C336" s="93" t="s">
        <v>138</v>
      </c>
      <c r="D336" s="120">
        <v>709</v>
      </c>
      <c r="E336" s="94">
        <v>2000</v>
      </c>
      <c r="F336" s="94">
        <v>0</v>
      </c>
      <c r="G336" s="95">
        <v>0</v>
      </c>
    </row>
    <row r="337" spans="1:7" ht="47.25" x14ac:dyDescent="0.25">
      <c r="A337" s="119" t="s">
        <v>339</v>
      </c>
      <c r="B337" s="92" t="s">
        <v>340</v>
      </c>
      <c r="C337" s="93" t="s">
        <v>132</v>
      </c>
      <c r="D337" s="120">
        <v>0</v>
      </c>
      <c r="E337" s="94">
        <v>2000</v>
      </c>
      <c r="F337" s="94">
        <v>0</v>
      </c>
      <c r="G337" s="95">
        <v>0</v>
      </c>
    </row>
    <row r="338" spans="1:7" ht="31.5" x14ac:dyDescent="0.25">
      <c r="A338" s="119" t="s">
        <v>137</v>
      </c>
      <c r="B338" s="92" t="s">
        <v>340</v>
      </c>
      <c r="C338" s="93" t="s">
        <v>138</v>
      </c>
      <c r="D338" s="120">
        <v>0</v>
      </c>
      <c r="E338" s="94">
        <v>2000</v>
      </c>
      <c r="F338" s="94">
        <v>0</v>
      </c>
      <c r="G338" s="95">
        <v>0</v>
      </c>
    </row>
    <row r="339" spans="1:7" x14ac:dyDescent="0.25">
      <c r="A339" s="119" t="s">
        <v>159</v>
      </c>
      <c r="B339" s="92" t="s">
        <v>340</v>
      </c>
      <c r="C339" s="93" t="s">
        <v>138</v>
      </c>
      <c r="D339" s="120">
        <v>709</v>
      </c>
      <c r="E339" s="94">
        <v>2000</v>
      </c>
      <c r="F339" s="94">
        <v>0</v>
      </c>
      <c r="G339" s="95">
        <v>0</v>
      </c>
    </row>
    <row r="340" spans="1:7" ht="47.25" x14ac:dyDescent="0.25">
      <c r="A340" s="119" t="s">
        <v>341</v>
      </c>
      <c r="B340" s="92" t="s">
        <v>342</v>
      </c>
      <c r="C340" s="93" t="s">
        <v>132</v>
      </c>
      <c r="D340" s="120">
        <v>0</v>
      </c>
      <c r="E340" s="94">
        <v>2000</v>
      </c>
      <c r="F340" s="94">
        <v>0</v>
      </c>
      <c r="G340" s="95">
        <v>0</v>
      </c>
    </row>
    <row r="341" spans="1:7" ht="31.5" x14ac:dyDescent="0.25">
      <c r="A341" s="119" t="s">
        <v>137</v>
      </c>
      <c r="B341" s="92" t="s">
        <v>342</v>
      </c>
      <c r="C341" s="93" t="s">
        <v>138</v>
      </c>
      <c r="D341" s="120">
        <v>0</v>
      </c>
      <c r="E341" s="94">
        <v>2000</v>
      </c>
      <c r="F341" s="94">
        <v>0</v>
      </c>
      <c r="G341" s="95">
        <v>0</v>
      </c>
    </row>
    <row r="342" spans="1:7" x14ac:dyDescent="0.25">
      <c r="A342" s="119" t="s">
        <v>159</v>
      </c>
      <c r="B342" s="92" t="s">
        <v>342</v>
      </c>
      <c r="C342" s="93" t="s">
        <v>138</v>
      </c>
      <c r="D342" s="120">
        <v>709</v>
      </c>
      <c r="E342" s="94">
        <v>2000</v>
      </c>
      <c r="F342" s="94">
        <v>0</v>
      </c>
      <c r="G342" s="95">
        <v>0</v>
      </c>
    </row>
    <row r="343" spans="1:7" ht="47.25" x14ac:dyDescent="0.25">
      <c r="A343" s="119" t="s">
        <v>343</v>
      </c>
      <c r="B343" s="92" t="s">
        <v>344</v>
      </c>
      <c r="C343" s="93" t="s">
        <v>132</v>
      </c>
      <c r="D343" s="120">
        <v>0</v>
      </c>
      <c r="E343" s="94">
        <v>108</v>
      </c>
      <c r="F343" s="94">
        <v>108</v>
      </c>
      <c r="G343" s="95">
        <v>1</v>
      </c>
    </row>
    <row r="344" spans="1:7" ht="31.5" x14ac:dyDescent="0.25">
      <c r="A344" s="119" t="s">
        <v>137</v>
      </c>
      <c r="B344" s="92" t="s">
        <v>344</v>
      </c>
      <c r="C344" s="93" t="s">
        <v>138</v>
      </c>
      <c r="D344" s="120">
        <v>0</v>
      </c>
      <c r="E344" s="94">
        <v>108</v>
      </c>
      <c r="F344" s="94">
        <v>108</v>
      </c>
      <c r="G344" s="95">
        <v>1</v>
      </c>
    </row>
    <row r="345" spans="1:7" x14ac:dyDescent="0.25">
      <c r="A345" s="119" t="s">
        <v>159</v>
      </c>
      <c r="B345" s="92" t="s">
        <v>344</v>
      </c>
      <c r="C345" s="93" t="s">
        <v>138</v>
      </c>
      <c r="D345" s="120">
        <v>709</v>
      </c>
      <c r="E345" s="94">
        <v>108</v>
      </c>
      <c r="F345" s="94">
        <v>108</v>
      </c>
      <c r="G345" s="95">
        <v>1</v>
      </c>
    </row>
    <row r="346" spans="1:7" ht="47.25" x14ac:dyDescent="0.25">
      <c r="A346" s="119" t="s">
        <v>345</v>
      </c>
      <c r="B346" s="92" t="s">
        <v>346</v>
      </c>
      <c r="C346" s="93" t="s">
        <v>132</v>
      </c>
      <c r="D346" s="120">
        <v>0</v>
      </c>
      <c r="E346" s="94">
        <v>561.79999999999995</v>
      </c>
      <c r="F346" s="94">
        <v>536.79999999999995</v>
      </c>
      <c r="G346" s="95">
        <v>0.95550017799928799</v>
      </c>
    </row>
    <row r="347" spans="1:7" ht="31.5" x14ac:dyDescent="0.25">
      <c r="A347" s="119" t="s">
        <v>137</v>
      </c>
      <c r="B347" s="92" t="s">
        <v>346</v>
      </c>
      <c r="C347" s="93" t="s">
        <v>138</v>
      </c>
      <c r="D347" s="120">
        <v>0</v>
      </c>
      <c r="E347" s="94">
        <v>561.79999999999995</v>
      </c>
      <c r="F347" s="94">
        <v>536.79999999999995</v>
      </c>
      <c r="G347" s="95">
        <v>0.95550017799928799</v>
      </c>
    </row>
    <row r="348" spans="1:7" x14ac:dyDescent="0.25">
      <c r="A348" s="119" t="s">
        <v>159</v>
      </c>
      <c r="B348" s="92" t="s">
        <v>346</v>
      </c>
      <c r="C348" s="93" t="s">
        <v>138</v>
      </c>
      <c r="D348" s="120">
        <v>709</v>
      </c>
      <c r="E348" s="94">
        <v>561.79999999999995</v>
      </c>
      <c r="F348" s="94">
        <v>536.79999999999995</v>
      </c>
      <c r="G348" s="95">
        <v>0.95550017799928799</v>
      </c>
    </row>
    <row r="349" spans="1:7" ht="31.5" x14ac:dyDescent="0.25">
      <c r="A349" s="119" t="s">
        <v>347</v>
      </c>
      <c r="B349" s="92" t="s">
        <v>348</v>
      </c>
      <c r="C349" s="93" t="s">
        <v>132</v>
      </c>
      <c r="D349" s="120">
        <v>0</v>
      </c>
      <c r="E349" s="94">
        <v>95091.5</v>
      </c>
      <c r="F349" s="94">
        <v>46952.800000000003</v>
      </c>
      <c r="G349" s="95">
        <v>0.493764426894097</v>
      </c>
    </row>
    <row r="350" spans="1:7" ht="47.25" x14ac:dyDescent="0.25">
      <c r="A350" s="119" t="s">
        <v>349</v>
      </c>
      <c r="B350" s="92" t="s">
        <v>350</v>
      </c>
      <c r="C350" s="93" t="s">
        <v>132</v>
      </c>
      <c r="D350" s="120">
        <v>0</v>
      </c>
      <c r="E350" s="94">
        <v>261.89999999999998</v>
      </c>
      <c r="F350" s="94">
        <v>261.89999999999998</v>
      </c>
      <c r="G350" s="95">
        <v>1</v>
      </c>
    </row>
    <row r="351" spans="1:7" x14ac:dyDescent="0.25">
      <c r="A351" s="119" t="s">
        <v>169</v>
      </c>
      <c r="B351" s="92" t="s">
        <v>350</v>
      </c>
      <c r="C351" s="93" t="s">
        <v>170</v>
      </c>
      <c r="D351" s="120">
        <v>0</v>
      </c>
      <c r="E351" s="94">
        <v>261.89999999999998</v>
      </c>
      <c r="F351" s="94">
        <v>261.89999999999998</v>
      </c>
      <c r="G351" s="95">
        <v>1</v>
      </c>
    </row>
    <row r="352" spans="1:7" x14ac:dyDescent="0.25">
      <c r="A352" s="119" t="s">
        <v>206</v>
      </c>
      <c r="B352" s="92" t="s">
        <v>350</v>
      </c>
      <c r="C352" s="93" t="s">
        <v>170</v>
      </c>
      <c r="D352" s="120">
        <v>113</v>
      </c>
      <c r="E352" s="94">
        <v>261.89999999999998</v>
      </c>
      <c r="F352" s="94">
        <v>261.89999999999998</v>
      </c>
      <c r="G352" s="95">
        <v>1</v>
      </c>
    </row>
    <row r="353" spans="1:7" ht="113.25" customHeight="1" x14ac:dyDescent="0.25">
      <c r="A353" s="119" t="s">
        <v>351</v>
      </c>
      <c r="B353" s="92" t="s">
        <v>352</v>
      </c>
      <c r="C353" s="93" t="s">
        <v>132</v>
      </c>
      <c r="D353" s="120">
        <v>0</v>
      </c>
      <c r="E353" s="94">
        <v>10782.8</v>
      </c>
      <c r="F353" s="94">
        <v>5195.2</v>
      </c>
      <c r="G353" s="95">
        <v>0.48180435508402297</v>
      </c>
    </row>
    <row r="354" spans="1:7" ht="31.5" x14ac:dyDescent="0.25">
      <c r="A354" s="119" t="s">
        <v>163</v>
      </c>
      <c r="B354" s="92" t="s">
        <v>352</v>
      </c>
      <c r="C354" s="93" t="s">
        <v>164</v>
      </c>
      <c r="D354" s="120">
        <v>0</v>
      </c>
      <c r="E354" s="94">
        <v>10782.8</v>
      </c>
      <c r="F354" s="94">
        <v>5195.2</v>
      </c>
      <c r="G354" s="95">
        <v>0.48180435508402297</v>
      </c>
    </row>
    <row r="355" spans="1:7" x14ac:dyDescent="0.25">
      <c r="A355" s="119" t="s">
        <v>353</v>
      </c>
      <c r="B355" s="92" t="s">
        <v>352</v>
      </c>
      <c r="C355" s="93" t="s">
        <v>164</v>
      </c>
      <c r="D355" s="120">
        <v>1001</v>
      </c>
      <c r="E355" s="94">
        <v>10782.8</v>
      </c>
      <c r="F355" s="94">
        <v>5195.2</v>
      </c>
      <c r="G355" s="95">
        <v>0.48180435508402297</v>
      </c>
    </row>
    <row r="356" spans="1:7" ht="31.5" x14ac:dyDescent="0.25">
      <c r="A356" s="119" t="s">
        <v>167</v>
      </c>
      <c r="B356" s="92" t="s">
        <v>354</v>
      </c>
      <c r="C356" s="93" t="s">
        <v>132</v>
      </c>
      <c r="D356" s="120">
        <v>0</v>
      </c>
      <c r="E356" s="94">
        <v>77325.2</v>
      </c>
      <c r="F356" s="94">
        <v>38165.599999999999</v>
      </c>
      <c r="G356" s="95">
        <v>0.49357259987688401</v>
      </c>
    </row>
    <row r="357" spans="1:7" ht="78.75" x14ac:dyDescent="0.25">
      <c r="A357" s="119" t="s">
        <v>148</v>
      </c>
      <c r="B357" s="92" t="s">
        <v>354</v>
      </c>
      <c r="C357" s="93" t="s">
        <v>149</v>
      </c>
      <c r="D357" s="120">
        <v>0</v>
      </c>
      <c r="E357" s="94">
        <v>74140</v>
      </c>
      <c r="F357" s="94">
        <v>36710.199999999997</v>
      </c>
      <c r="G357" s="95">
        <v>0.495147019152954</v>
      </c>
    </row>
    <row r="358" spans="1:7" ht="47.25" x14ac:dyDescent="0.25">
      <c r="A358" s="119" t="s">
        <v>355</v>
      </c>
      <c r="B358" s="92" t="s">
        <v>354</v>
      </c>
      <c r="C358" s="93" t="s">
        <v>149</v>
      </c>
      <c r="D358" s="120">
        <v>102</v>
      </c>
      <c r="E358" s="94">
        <v>3916.1</v>
      </c>
      <c r="F358" s="94">
        <v>1882.9</v>
      </c>
      <c r="G358" s="95">
        <v>0.48080998953039999</v>
      </c>
    </row>
    <row r="359" spans="1:7" ht="63" x14ac:dyDescent="0.25">
      <c r="A359" s="119" t="s">
        <v>356</v>
      </c>
      <c r="B359" s="92" t="s">
        <v>354</v>
      </c>
      <c r="C359" s="93" t="s">
        <v>149</v>
      </c>
      <c r="D359" s="120">
        <v>104</v>
      </c>
      <c r="E359" s="94">
        <v>52497.4</v>
      </c>
      <c r="F359" s="94">
        <v>26284.3</v>
      </c>
      <c r="G359" s="95">
        <v>0.500678128821618</v>
      </c>
    </row>
    <row r="360" spans="1:7" ht="47.25" x14ac:dyDescent="0.25">
      <c r="A360" s="119" t="s">
        <v>355</v>
      </c>
      <c r="B360" s="92" t="s">
        <v>354</v>
      </c>
      <c r="C360" s="93" t="s">
        <v>149</v>
      </c>
      <c r="D360" s="120">
        <v>102</v>
      </c>
      <c r="E360" s="94">
        <v>50</v>
      </c>
      <c r="F360" s="94">
        <v>0</v>
      </c>
      <c r="G360" s="95">
        <v>0</v>
      </c>
    </row>
    <row r="361" spans="1:7" ht="63" x14ac:dyDescent="0.25">
      <c r="A361" s="119" t="s">
        <v>356</v>
      </c>
      <c r="B361" s="92" t="s">
        <v>354</v>
      </c>
      <c r="C361" s="93" t="s">
        <v>149</v>
      </c>
      <c r="D361" s="120">
        <v>104</v>
      </c>
      <c r="E361" s="94">
        <v>53.9</v>
      </c>
      <c r="F361" s="94">
        <v>45.6</v>
      </c>
      <c r="G361" s="95">
        <v>0.84601113172541798</v>
      </c>
    </row>
    <row r="362" spans="1:7" ht="47.25" x14ac:dyDescent="0.25">
      <c r="A362" s="119" t="s">
        <v>355</v>
      </c>
      <c r="B362" s="92" t="s">
        <v>354</v>
      </c>
      <c r="C362" s="93" t="s">
        <v>149</v>
      </c>
      <c r="D362" s="120">
        <v>102</v>
      </c>
      <c r="E362" s="94">
        <v>853.8</v>
      </c>
      <c r="F362" s="94">
        <v>569.29999999999995</v>
      </c>
      <c r="G362" s="95">
        <v>0.66678379011478095</v>
      </c>
    </row>
    <row r="363" spans="1:7" ht="63" x14ac:dyDescent="0.25">
      <c r="A363" s="119" t="s">
        <v>356</v>
      </c>
      <c r="B363" s="92" t="s">
        <v>354</v>
      </c>
      <c r="C363" s="93" t="s">
        <v>149</v>
      </c>
      <c r="D363" s="120">
        <v>104</v>
      </c>
      <c r="E363" s="94">
        <v>16768.8</v>
      </c>
      <c r="F363" s="94">
        <v>7928.1</v>
      </c>
      <c r="G363" s="95">
        <v>0.47278875053671099</v>
      </c>
    </row>
    <row r="364" spans="1:7" ht="31.5" x14ac:dyDescent="0.25">
      <c r="A364" s="119" t="s">
        <v>137</v>
      </c>
      <c r="B364" s="92" t="s">
        <v>354</v>
      </c>
      <c r="C364" s="93" t="s">
        <v>138</v>
      </c>
      <c r="D364" s="120">
        <v>0</v>
      </c>
      <c r="E364" s="94">
        <v>3009.8</v>
      </c>
      <c r="F364" s="94">
        <v>1350.5</v>
      </c>
      <c r="G364" s="95">
        <v>0.448700910359492</v>
      </c>
    </row>
    <row r="365" spans="1:7" ht="63" x14ac:dyDescent="0.25">
      <c r="A365" s="119" t="s">
        <v>356</v>
      </c>
      <c r="B365" s="92" t="s">
        <v>354</v>
      </c>
      <c r="C365" s="93" t="s">
        <v>138</v>
      </c>
      <c r="D365" s="120">
        <v>104</v>
      </c>
      <c r="E365" s="94">
        <v>1629.6</v>
      </c>
      <c r="F365" s="94">
        <v>545.9</v>
      </c>
      <c r="G365" s="95">
        <v>0.33499018163966598</v>
      </c>
    </row>
    <row r="366" spans="1:7" ht="31.5" x14ac:dyDescent="0.25">
      <c r="A366" s="119" t="s">
        <v>175</v>
      </c>
      <c r="B366" s="92" t="s">
        <v>354</v>
      </c>
      <c r="C366" s="93" t="s">
        <v>138</v>
      </c>
      <c r="D366" s="120">
        <v>705</v>
      </c>
      <c r="E366" s="94">
        <v>19</v>
      </c>
      <c r="F366" s="94">
        <v>0</v>
      </c>
      <c r="G366" s="95">
        <v>0</v>
      </c>
    </row>
    <row r="367" spans="1:7" ht="63" x14ac:dyDescent="0.25">
      <c r="A367" s="119" t="s">
        <v>356</v>
      </c>
      <c r="B367" s="92" t="s">
        <v>354</v>
      </c>
      <c r="C367" s="93" t="s">
        <v>138</v>
      </c>
      <c r="D367" s="120">
        <v>104</v>
      </c>
      <c r="E367" s="94">
        <v>1361.2</v>
      </c>
      <c r="F367" s="94">
        <v>804.6</v>
      </c>
      <c r="G367" s="95">
        <v>0.59109609168380794</v>
      </c>
    </row>
    <row r="368" spans="1:7" ht="31.5" x14ac:dyDescent="0.25">
      <c r="A368" s="119" t="s">
        <v>163</v>
      </c>
      <c r="B368" s="92" t="s">
        <v>354</v>
      </c>
      <c r="C368" s="93" t="s">
        <v>164</v>
      </c>
      <c r="D368" s="120">
        <v>0</v>
      </c>
      <c r="E368" s="94">
        <v>25</v>
      </c>
      <c r="F368" s="94">
        <v>25</v>
      </c>
      <c r="G368" s="95">
        <v>1</v>
      </c>
    </row>
    <row r="369" spans="1:7" ht="63" x14ac:dyDescent="0.25">
      <c r="A369" s="119" t="s">
        <v>356</v>
      </c>
      <c r="B369" s="92" t="s">
        <v>354</v>
      </c>
      <c r="C369" s="93" t="s">
        <v>164</v>
      </c>
      <c r="D369" s="120">
        <v>104</v>
      </c>
      <c r="E369" s="94">
        <v>25</v>
      </c>
      <c r="F369" s="94">
        <v>25</v>
      </c>
      <c r="G369" s="95">
        <v>1</v>
      </c>
    </row>
    <row r="370" spans="1:7" x14ac:dyDescent="0.25">
      <c r="A370" s="119" t="s">
        <v>169</v>
      </c>
      <c r="B370" s="92" t="s">
        <v>354</v>
      </c>
      <c r="C370" s="93" t="s">
        <v>170</v>
      </c>
      <c r="D370" s="120">
        <v>0</v>
      </c>
      <c r="E370" s="94">
        <v>150.4</v>
      </c>
      <c r="F370" s="94">
        <v>79.900000000000006</v>
      </c>
      <c r="G370" s="95">
        <v>0.53125</v>
      </c>
    </row>
    <row r="371" spans="1:7" ht="63" x14ac:dyDescent="0.25">
      <c r="A371" s="119" t="s">
        <v>356</v>
      </c>
      <c r="B371" s="92" t="s">
        <v>354</v>
      </c>
      <c r="C371" s="93" t="s">
        <v>170</v>
      </c>
      <c r="D371" s="120">
        <v>104</v>
      </c>
      <c r="E371" s="94">
        <v>150.4</v>
      </c>
      <c r="F371" s="94">
        <v>79.900000000000006</v>
      </c>
      <c r="G371" s="95">
        <v>0.53125</v>
      </c>
    </row>
    <row r="372" spans="1:7" ht="63" x14ac:dyDescent="0.25">
      <c r="A372" s="119" t="s">
        <v>357</v>
      </c>
      <c r="B372" s="92" t="s">
        <v>358</v>
      </c>
      <c r="C372" s="93" t="s">
        <v>132</v>
      </c>
      <c r="D372" s="120">
        <v>0</v>
      </c>
      <c r="E372" s="94">
        <v>131.69999999999999</v>
      </c>
      <c r="F372" s="94">
        <v>131.69999999999999</v>
      </c>
      <c r="G372" s="95">
        <v>1</v>
      </c>
    </row>
    <row r="373" spans="1:7" ht="31.5" x14ac:dyDescent="0.25">
      <c r="A373" s="119" t="s">
        <v>137</v>
      </c>
      <c r="B373" s="92" t="s">
        <v>358</v>
      </c>
      <c r="C373" s="93" t="s">
        <v>138</v>
      </c>
      <c r="D373" s="120">
        <v>0</v>
      </c>
      <c r="E373" s="94">
        <v>131.69999999999999</v>
      </c>
      <c r="F373" s="94">
        <v>131.69999999999999</v>
      </c>
      <c r="G373" s="95">
        <v>1</v>
      </c>
    </row>
    <row r="374" spans="1:7" x14ac:dyDescent="0.25">
      <c r="A374" s="119" t="s">
        <v>359</v>
      </c>
      <c r="B374" s="92" t="s">
        <v>358</v>
      </c>
      <c r="C374" s="93" t="s">
        <v>138</v>
      </c>
      <c r="D374" s="120">
        <v>105</v>
      </c>
      <c r="E374" s="94">
        <v>131.69999999999999</v>
      </c>
      <c r="F374" s="94">
        <v>131.69999999999999</v>
      </c>
      <c r="G374" s="95">
        <v>1</v>
      </c>
    </row>
    <row r="375" spans="1:7" ht="111.75" customHeight="1" x14ac:dyDescent="0.25">
      <c r="A375" s="119" t="s">
        <v>360</v>
      </c>
      <c r="B375" s="92" t="s">
        <v>361</v>
      </c>
      <c r="C375" s="93" t="s">
        <v>132</v>
      </c>
      <c r="D375" s="120">
        <v>0</v>
      </c>
      <c r="E375" s="94">
        <v>0.6</v>
      </c>
      <c r="F375" s="94">
        <v>0</v>
      </c>
      <c r="G375" s="95">
        <v>0</v>
      </c>
    </row>
    <row r="376" spans="1:7" ht="31.5" x14ac:dyDescent="0.25">
      <c r="A376" s="119" t="s">
        <v>137</v>
      </c>
      <c r="B376" s="92" t="s">
        <v>361</v>
      </c>
      <c r="C376" s="93" t="s">
        <v>138</v>
      </c>
      <c r="D376" s="120">
        <v>0</v>
      </c>
      <c r="E376" s="94">
        <v>0.6</v>
      </c>
      <c r="F376" s="94">
        <v>0</v>
      </c>
      <c r="G376" s="95">
        <v>0</v>
      </c>
    </row>
    <row r="377" spans="1:7" ht="63" x14ac:dyDescent="0.25">
      <c r="A377" s="119" t="s">
        <v>356</v>
      </c>
      <c r="B377" s="92" t="s">
        <v>361</v>
      </c>
      <c r="C377" s="93" t="s">
        <v>138</v>
      </c>
      <c r="D377" s="120">
        <v>104</v>
      </c>
      <c r="E377" s="94">
        <v>0.6</v>
      </c>
      <c r="F377" s="94">
        <v>0</v>
      </c>
      <c r="G377" s="95">
        <v>0</v>
      </c>
    </row>
    <row r="378" spans="1:7" ht="31.5" x14ac:dyDescent="0.25">
      <c r="A378" s="119" t="s">
        <v>362</v>
      </c>
      <c r="B378" s="92" t="s">
        <v>363</v>
      </c>
      <c r="C378" s="93" t="s">
        <v>132</v>
      </c>
      <c r="D378" s="120">
        <v>0</v>
      </c>
      <c r="E378" s="94">
        <v>1105</v>
      </c>
      <c r="F378" s="94">
        <v>409.5</v>
      </c>
      <c r="G378" s="95">
        <v>0.370588235294118</v>
      </c>
    </row>
    <row r="379" spans="1:7" ht="78.75" x14ac:dyDescent="0.25">
      <c r="A379" s="119" t="s">
        <v>148</v>
      </c>
      <c r="B379" s="92" t="s">
        <v>363</v>
      </c>
      <c r="C379" s="93" t="s">
        <v>149</v>
      </c>
      <c r="D379" s="120">
        <v>0</v>
      </c>
      <c r="E379" s="94">
        <v>1071.7</v>
      </c>
      <c r="F379" s="94">
        <v>409.5</v>
      </c>
      <c r="G379" s="95">
        <v>0.38210320052253399</v>
      </c>
    </row>
    <row r="380" spans="1:7" ht="63" x14ac:dyDescent="0.25">
      <c r="A380" s="119" t="s">
        <v>356</v>
      </c>
      <c r="B380" s="92" t="s">
        <v>363</v>
      </c>
      <c r="C380" s="93" t="s">
        <v>149</v>
      </c>
      <c r="D380" s="120">
        <v>104</v>
      </c>
      <c r="E380" s="94">
        <v>1071.7</v>
      </c>
      <c r="F380" s="94">
        <v>409.5</v>
      </c>
      <c r="G380" s="95">
        <v>0.38210320052253399</v>
      </c>
    </row>
    <row r="381" spans="1:7" ht="31.5" x14ac:dyDescent="0.25">
      <c r="A381" s="119" t="s">
        <v>137</v>
      </c>
      <c r="B381" s="92" t="s">
        <v>363</v>
      </c>
      <c r="C381" s="93" t="s">
        <v>138</v>
      </c>
      <c r="D381" s="120">
        <v>0</v>
      </c>
      <c r="E381" s="94">
        <v>33.299999999999997</v>
      </c>
      <c r="F381" s="94">
        <v>0</v>
      </c>
      <c r="G381" s="95">
        <v>0</v>
      </c>
    </row>
    <row r="382" spans="1:7" ht="63" x14ac:dyDescent="0.25">
      <c r="A382" s="119" t="s">
        <v>356</v>
      </c>
      <c r="B382" s="92" t="s">
        <v>363</v>
      </c>
      <c r="C382" s="93" t="s">
        <v>138</v>
      </c>
      <c r="D382" s="120">
        <v>104</v>
      </c>
      <c r="E382" s="94">
        <v>33.299999999999997</v>
      </c>
      <c r="F382" s="94">
        <v>0</v>
      </c>
      <c r="G382" s="95">
        <v>0</v>
      </c>
    </row>
    <row r="383" spans="1:7" ht="67.5" customHeight="1" x14ac:dyDescent="0.25">
      <c r="A383" s="119" t="s">
        <v>364</v>
      </c>
      <c r="B383" s="92" t="s">
        <v>365</v>
      </c>
      <c r="C383" s="93" t="s">
        <v>132</v>
      </c>
      <c r="D383" s="120">
        <v>0</v>
      </c>
      <c r="E383" s="94">
        <v>2153.1</v>
      </c>
      <c r="F383" s="94">
        <v>1080.2</v>
      </c>
      <c r="G383" s="95">
        <v>0.50169523013329598</v>
      </c>
    </row>
    <row r="384" spans="1:7" ht="78.75" x14ac:dyDescent="0.25">
      <c r="A384" s="119" t="s">
        <v>148</v>
      </c>
      <c r="B384" s="92" t="s">
        <v>365</v>
      </c>
      <c r="C384" s="93" t="s">
        <v>149</v>
      </c>
      <c r="D384" s="120">
        <v>0</v>
      </c>
      <c r="E384" s="94">
        <v>1965.1</v>
      </c>
      <c r="F384" s="94">
        <v>992.9</v>
      </c>
      <c r="G384" s="95">
        <v>0.50526690753651204</v>
      </c>
    </row>
    <row r="385" spans="1:7" ht="63" x14ac:dyDescent="0.25">
      <c r="A385" s="119" t="s">
        <v>356</v>
      </c>
      <c r="B385" s="92" t="s">
        <v>365</v>
      </c>
      <c r="C385" s="93" t="s">
        <v>149</v>
      </c>
      <c r="D385" s="120">
        <v>104</v>
      </c>
      <c r="E385" s="94">
        <v>1965.1</v>
      </c>
      <c r="F385" s="94">
        <v>992.9</v>
      </c>
      <c r="G385" s="95">
        <v>0.50526690753651204</v>
      </c>
    </row>
    <row r="386" spans="1:7" ht="31.5" x14ac:dyDescent="0.25">
      <c r="A386" s="119" t="s">
        <v>137</v>
      </c>
      <c r="B386" s="92" t="s">
        <v>365</v>
      </c>
      <c r="C386" s="93" t="s">
        <v>138</v>
      </c>
      <c r="D386" s="120">
        <v>0</v>
      </c>
      <c r="E386" s="94">
        <v>188</v>
      </c>
      <c r="F386" s="94">
        <v>87.3</v>
      </c>
      <c r="G386" s="95">
        <v>0.46436170212765998</v>
      </c>
    </row>
    <row r="387" spans="1:7" ht="63" x14ac:dyDescent="0.25">
      <c r="A387" s="119" t="s">
        <v>356</v>
      </c>
      <c r="B387" s="92" t="s">
        <v>365</v>
      </c>
      <c r="C387" s="93" t="s">
        <v>138</v>
      </c>
      <c r="D387" s="120">
        <v>104</v>
      </c>
      <c r="E387" s="94">
        <v>188</v>
      </c>
      <c r="F387" s="94">
        <v>87.3</v>
      </c>
      <c r="G387" s="95">
        <v>0.46436170212765998</v>
      </c>
    </row>
    <row r="388" spans="1:7" ht="78.75" x14ac:dyDescent="0.25">
      <c r="A388" s="119" t="s">
        <v>366</v>
      </c>
      <c r="B388" s="92" t="s">
        <v>367</v>
      </c>
      <c r="C388" s="93" t="s">
        <v>132</v>
      </c>
      <c r="D388" s="120">
        <v>0</v>
      </c>
      <c r="E388" s="94">
        <v>2226.1</v>
      </c>
      <c r="F388" s="94">
        <v>1155.0999999999999</v>
      </c>
      <c r="G388" s="95">
        <v>0.51888953775661495</v>
      </c>
    </row>
    <row r="389" spans="1:7" ht="78.75" x14ac:dyDescent="0.25">
      <c r="A389" s="119" t="s">
        <v>148</v>
      </c>
      <c r="B389" s="92" t="s">
        <v>367</v>
      </c>
      <c r="C389" s="93" t="s">
        <v>149</v>
      </c>
      <c r="D389" s="120">
        <v>0</v>
      </c>
      <c r="E389" s="94">
        <v>2212.1999999999998</v>
      </c>
      <c r="F389" s="94">
        <v>1153.7</v>
      </c>
      <c r="G389" s="95">
        <v>0.521517041858783</v>
      </c>
    </row>
    <row r="390" spans="1:7" ht="63" x14ac:dyDescent="0.25">
      <c r="A390" s="119" t="s">
        <v>356</v>
      </c>
      <c r="B390" s="92" t="s">
        <v>367</v>
      </c>
      <c r="C390" s="93" t="s">
        <v>149</v>
      </c>
      <c r="D390" s="120">
        <v>104</v>
      </c>
      <c r="E390" s="94">
        <v>2212.1999999999998</v>
      </c>
      <c r="F390" s="94">
        <v>1153.7</v>
      </c>
      <c r="G390" s="95">
        <v>0.521517041858783</v>
      </c>
    </row>
    <row r="391" spans="1:7" ht="31.5" x14ac:dyDescent="0.25">
      <c r="A391" s="119" t="s">
        <v>137</v>
      </c>
      <c r="B391" s="92" t="s">
        <v>367</v>
      </c>
      <c r="C391" s="93" t="s">
        <v>138</v>
      </c>
      <c r="D391" s="120">
        <v>0</v>
      </c>
      <c r="E391" s="94">
        <v>13.9</v>
      </c>
      <c r="F391" s="94">
        <v>1.4</v>
      </c>
      <c r="G391" s="95">
        <v>0.100719424460432</v>
      </c>
    </row>
    <row r="392" spans="1:7" ht="63" x14ac:dyDescent="0.25">
      <c r="A392" s="119" t="s">
        <v>356</v>
      </c>
      <c r="B392" s="92" t="s">
        <v>367</v>
      </c>
      <c r="C392" s="93" t="s">
        <v>138</v>
      </c>
      <c r="D392" s="120">
        <v>104</v>
      </c>
      <c r="E392" s="94">
        <v>13.9</v>
      </c>
      <c r="F392" s="94">
        <v>1.4</v>
      </c>
      <c r="G392" s="95">
        <v>0.100719424460432</v>
      </c>
    </row>
    <row r="393" spans="1:7" ht="63" x14ac:dyDescent="0.25">
      <c r="A393" s="119" t="s">
        <v>368</v>
      </c>
      <c r="B393" s="92" t="s">
        <v>369</v>
      </c>
      <c r="C393" s="93" t="s">
        <v>132</v>
      </c>
      <c r="D393" s="120">
        <v>0</v>
      </c>
      <c r="E393" s="94">
        <v>1105.0999999999999</v>
      </c>
      <c r="F393" s="94">
        <v>553.6</v>
      </c>
      <c r="G393" s="95">
        <v>0.50095014025880003</v>
      </c>
    </row>
    <row r="394" spans="1:7" ht="78.75" x14ac:dyDescent="0.25">
      <c r="A394" s="119" t="s">
        <v>148</v>
      </c>
      <c r="B394" s="92" t="s">
        <v>369</v>
      </c>
      <c r="C394" s="93" t="s">
        <v>149</v>
      </c>
      <c r="D394" s="120">
        <v>0</v>
      </c>
      <c r="E394" s="94">
        <v>1103.2</v>
      </c>
      <c r="F394" s="94">
        <v>553.6</v>
      </c>
      <c r="G394" s="95">
        <v>0.50181290790427802</v>
      </c>
    </row>
    <row r="395" spans="1:7" ht="63" x14ac:dyDescent="0.25">
      <c r="A395" s="119" t="s">
        <v>356</v>
      </c>
      <c r="B395" s="92" t="s">
        <v>369</v>
      </c>
      <c r="C395" s="93" t="s">
        <v>149</v>
      </c>
      <c r="D395" s="120">
        <v>104</v>
      </c>
      <c r="E395" s="94">
        <v>1103.2</v>
      </c>
      <c r="F395" s="94">
        <v>553.6</v>
      </c>
      <c r="G395" s="95">
        <v>0.50181290790427802</v>
      </c>
    </row>
    <row r="396" spans="1:7" ht="31.5" x14ac:dyDescent="0.25">
      <c r="A396" s="119" t="s">
        <v>137</v>
      </c>
      <c r="B396" s="92" t="s">
        <v>369</v>
      </c>
      <c r="C396" s="93" t="s">
        <v>138</v>
      </c>
      <c r="D396" s="120">
        <v>0</v>
      </c>
      <c r="E396" s="94">
        <v>1.9</v>
      </c>
      <c r="F396" s="94">
        <v>0</v>
      </c>
      <c r="G396" s="95">
        <v>0</v>
      </c>
    </row>
    <row r="397" spans="1:7" ht="63" x14ac:dyDescent="0.25">
      <c r="A397" s="119" t="s">
        <v>356</v>
      </c>
      <c r="B397" s="92" t="s">
        <v>369</v>
      </c>
      <c r="C397" s="93" t="s">
        <v>138</v>
      </c>
      <c r="D397" s="120">
        <v>104</v>
      </c>
      <c r="E397" s="94">
        <v>1.9</v>
      </c>
      <c r="F397" s="94">
        <v>0</v>
      </c>
      <c r="G397" s="95">
        <v>0</v>
      </c>
    </row>
    <row r="398" spans="1:7" ht="31.5" x14ac:dyDescent="0.25">
      <c r="A398" s="119" t="s">
        <v>370</v>
      </c>
      <c r="B398" s="92" t="s">
        <v>371</v>
      </c>
      <c r="C398" s="93" t="s">
        <v>132</v>
      </c>
      <c r="D398" s="120">
        <v>0</v>
      </c>
      <c r="E398" s="94">
        <v>12</v>
      </c>
      <c r="F398" s="94">
        <v>0</v>
      </c>
      <c r="G398" s="95">
        <v>0</v>
      </c>
    </row>
    <row r="399" spans="1:7" ht="18.75" customHeight="1" x14ac:dyDescent="0.25">
      <c r="A399" s="119" t="s">
        <v>372</v>
      </c>
      <c r="B399" s="92" t="s">
        <v>373</v>
      </c>
      <c r="C399" s="93" t="s">
        <v>132</v>
      </c>
      <c r="D399" s="120">
        <v>0</v>
      </c>
      <c r="E399" s="94">
        <v>12</v>
      </c>
      <c r="F399" s="94">
        <v>0</v>
      </c>
      <c r="G399" s="95">
        <v>0</v>
      </c>
    </row>
    <row r="400" spans="1:7" ht="31.5" x14ac:dyDescent="0.25">
      <c r="A400" s="119" t="s">
        <v>137</v>
      </c>
      <c r="B400" s="92" t="s">
        <v>373</v>
      </c>
      <c r="C400" s="93" t="s">
        <v>138</v>
      </c>
      <c r="D400" s="120">
        <v>0</v>
      </c>
      <c r="E400" s="94">
        <v>12</v>
      </c>
      <c r="F400" s="94">
        <v>0</v>
      </c>
      <c r="G400" s="95">
        <v>0</v>
      </c>
    </row>
    <row r="401" spans="1:7" x14ac:dyDescent="0.25">
      <c r="A401" s="119" t="s">
        <v>206</v>
      </c>
      <c r="B401" s="92" t="s">
        <v>373</v>
      </c>
      <c r="C401" s="93" t="s">
        <v>138</v>
      </c>
      <c r="D401" s="120">
        <v>113</v>
      </c>
      <c r="E401" s="94">
        <v>12</v>
      </c>
      <c r="F401" s="94">
        <v>0</v>
      </c>
      <c r="G401" s="95">
        <v>0</v>
      </c>
    </row>
    <row r="402" spans="1:7" ht="47.25" x14ac:dyDescent="0.25">
      <c r="A402" s="117" t="s">
        <v>374</v>
      </c>
      <c r="B402" s="85" t="s">
        <v>375</v>
      </c>
      <c r="C402" s="86" t="s">
        <v>132</v>
      </c>
      <c r="D402" s="118">
        <v>0</v>
      </c>
      <c r="E402" s="87">
        <v>96707.9</v>
      </c>
      <c r="F402" s="87">
        <v>7712.2</v>
      </c>
      <c r="G402" s="88">
        <v>7.97473629351894E-2</v>
      </c>
    </row>
    <row r="403" spans="1:7" ht="47.25" x14ac:dyDescent="0.25">
      <c r="A403" s="119" t="s">
        <v>376</v>
      </c>
      <c r="B403" s="92" t="s">
        <v>377</v>
      </c>
      <c r="C403" s="93" t="s">
        <v>132</v>
      </c>
      <c r="D403" s="120">
        <v>0</v>
      </c>
      <c r="E403" s="94">
        <v>34273.800000000003</v>
      </c>
      <c r="F403" s="94">
        <v>111.2</v>
      </c>
      <c r="G403" s="95">
        <v>3.2444607834555802E-3</v>
      </c>
    </row>
    <row r="404" spans="1:7" ht="31.5" x14ac:dyDescent="0.25">
      <c r="A404" s="119" t="s">
        <v>378</v>
      </c>
      <c r="B404" s="92" t="s">
        <v>379</v>
      </c>
      <c r="C404" s="93" t="s">
        <v>132</v>
      </c>
      <c r="D404" s="120">
        <v>0</v>
      </c>
      <c r="E404" s="94">
        <v>500</v>
      </c>
      <c r="F404" s="94">
        <v>0</v>
      </c>
      <c r="G404" s="95">
        <v>0</v>
      </c>
    </row>
    <row r="405" spans="1:7" ht="31.5" x14ac:dyDescent="0.25">
      <c r="A405" s="119" t="s">
        <v>137</v>
      </c>
      <c r="B405" s="92" t="s">
        <v>379</v>
      </c>
      <c r="C405" s="93" t="s">
        <v>138</v>
      </c>
      <c r="D405" s="120">
        <v>0</v>
      </c>
      <c r="E405" s="94">
        <v>500</v>
      </c>
      <c r="F405" s="94">
        <v>0</v>
      </c>
      <c r="G405" s="95">
        <v>0</v>
      </c>
    </row>
    <row r="406" spans="1:7" x14ac:dyDescent="0.25">
      <c r="A406" s="119" t="s">
        <v>380</v>
      </c>
      <c r="B406" s="92" t="s">
        <v>379</v>
      </c>
      <c r="C406" s="93" t="s">
        <v>138</v>
      </c>
      <c r="D406" s="120">
        <v>409</v>
      </c>
      <c r="E406" s="94">
        <v>500</v>
      </c>
      <c r="F406" s="94">
        <v>0</v>
      </c>
      <c r="G406" s="95">
        <v>0</v>
      </c>
    </row>
    <row r="407" spans="1:7" ht="63" x14ac:dyDescent="0.25">
      <c r="A407" s="119" t="s">
        <v>381</v>
      </c>
      <c r="B407" s="92" t="s">
        <v>382</v>
      </c>
      <c r="C407" s="93" t="s">
        <v>132</v>
      </c>
      <c r="D407" s="120">
        <v>0</v>
      </c>
      <c r="E407" s="94">
        <v>111.1</v>
      </c>
      <c r="F407" s="94">
        <v>111.2</v>
      </c>
      <c r="G407" s="95">
        <v>1.0009000900089999</v>
      </c>
    </row>
    <row r="408" spans="1:7" ht="31.5" x14ac:dyDescent="0.25">
      <c r="A408" s="119" t="s">
        <v>137</v>
      </c>
      <c r="B408" s="92" t="s">
        <v>382</v>
      </c>
      <c r="C408" s="93" t="s">
        <v>138</v>
      </c>
      <c r="D408" s="120">
        <v>0</v>
      </c>
      <c r="E408" s="94">
        <v>111.1</v>
      </c>
      <c r="F408" s="94">
        <v>111.2</v>
      </c>
      <c r="G408" s="95">
        <v>1.0009000900089999</v>
      </c>
    </row>
    <row r="409" spans="1:7" x14ac:dyDescent="0.25">
      <c r="A409" s="119" t="s">
        <v>380</v>
      </c>
      <c r="B409" s="92" t="s">
        <v>382</v>
      </c>
      <c r="C409" s="93" t="s">
        <v>138</v>
      </c>
      <c r="D409" s="120">
        <v>409</v>
      </c>
      <c r="E409" s="94">
        <v>111.1</v>
      </c>
      <c r="F409" s="94">
        <v>111.2</v>
      </c>
      <c r="G409" s="95">
        <v>1.0009000900089999</v>
      </c>
    </row>
    <row r="410" spans="1:7" ht="47.25" x14ac:dyDescent="0.25">
      <c r="A410" s="119" t="s">
        <v>383</v>
      </c>
      <c r="B410" s="92" t="s">
        <v>384</v>
      </c>
      <c r="C410" s="93" t="s">
        <v>132</v>
      </c>
      <c r="D410" s="120">
        <v>0</v>
      </c>
      <c r="E410" s="94">
        <v>132</v>
      </c>
      <c r="F410" s="94">
        <v>0</v>
      </c>
      <c r="G410" s="95">
        <v>0</v>
      </c>
    </row>
    <row r="411" spans="1:7" ht="31.5" x14ac:dyDescent="0.25">
      <c r="A411" s="119" t="s">
        <v>137</v>
      </c>
      <c r="B411" s="92" t="s">
        <v>384</v>
      </c>
      <c r="C411" s="93" t="s">
        <v>138</v>
      </c>
      <c r="D411" s="120">
        <v>0</v>
      </c>
      <c r="E411" s="94">
        <v>132</v>
      </c>
      <c r="F411" s="94">
        <v>0</v>
      </c>
      <c r="G411" s="95">
        <v>0</v>
      </c>
    </row>
    <row r="412" spans="1:7" x14ac:dyDescent="0.25">
      <c r="A412" s="119" t="s">
        <v>380</v>
      </c>
      <c r="B412" s="92" t="s">
        <v>384</v>
      </c>
      <c r="C412" s="93" t="s">
        <v>138</v>
      </c>
      <c r="D412" s="120">
        <v>409</v>
      </c>
      <c r="E412" s="94">
        <v>132</v>
      </c>
      <c r="F412" s="94">
        <v>0</v>
      </c>
      <c r="G412" s="95">
        <v>0</v>
      </c>
    </row>
    <row r="413" spans="1:7" ht="78.75" x14ac:dyDescent="0.25">
      <c r="A413" s="119" t="s">
        <v>385</v>
      </c>
      <c r="B413" s="92" t="s">
        <v>386</v>
      </c>
      <c r="C413" s="93" t="s">
        <v>132</v>
      </c>
      <c r="D413" s="120">
        <v>0</v>
      </c>
      <c r="E413" s="94">
        <v>33530.699999999997</v>
      </c>
      <c r="F413" s="94">
        <v>0</v>
      </c>
      <c r="G413" s="95">
        <v>0</v>
      </c>
    </row>
    <row r="414" spans="1:7" ht="31.5" x14ac:dyDescent="0.25">
      <c r="A414" s="119" t="s">
        <v>137</v>
      </c>
      <c r="B414" s="92" t="s">
        <v>386</v>
      </c>
      <c r="C414" s="93" t="s">
        <v>138</v>
      </c>
      <c r="D414" s="120">
        <v>0</v>
      </c>
      <c r="E414" s="94">
        <v>33530.699999999997</v>
      </c>
      <c r="F414" s="94">
        <v>0</v>
      </c>
      <c r="G414" s="95">
        <v>0</v>
      </c>
    </row>
    <row r="415" spans="1:7" x14ac:dyDescent="0.25">
      <c r="A415" s="119" t="s">
        <v>380</v>
      </c>
      <c r="B415" s="92" t="s">
        <v>386</v>
      </c>
      <c r="C415" s="93" t="s">
        <v>138</v>
      </c>
      <c r="D415" s="120">
        <v>409</v>
      </c>
      <c r="E415" s="94">
        <v>33530.699999999997</v>
      </c>
      <c r="F415" s="94">
        <v>0</v>
      </c>
      <c r="G415" s="95">
        <v>0</v>
      </c>
    </row>
    <row r="416" spans="1:7" ht="50.25" customHeight="1" x14ac:dyDescent="0.25">
      <c r="A416" s="119" t="s">
        <v>387</v>
      </c>
      <c r="B416" s="92" t="s">
        <v>388</v>
      </c>
      <c r="C416" s="93" t="s">
        <v>132</v>
      </c>
      <c r="D416" s="120">
        <v>0</v>
      </c>
      <c r="E416" s="94">
        <v>50763.6</v>
      </c>
      <c r="F416" s="94">
        <v>1891.7</v>
      </c>
      <c r="G416" s="95">
        <v>3.7264890590895799E-2</v>
      </c>
    </row>
    <row r="417" spans="1:7" ht="47.25" x14ac:dyDescent="0.25">
      <c r="A417" s="119" t="s">
        <v>389</v>
      </c>
      <c r="B417" s="92" t="s">
        <v>390</v>
      </c>
      <c r="C417" s="93" t="s">
        <v>132</v>
      </c>
      <c r="D417" s="120">
        <v>0</v>
      </c>
      <c r="E417" s="94">
        <v>50763.6</v>
      </c>
      <c r="F417" s="94">
        <v>1891.7</v>
      </c>
      <c r="G417" s="95">
        <v>3.7264890590895799E-2</v>
      </c>
    </row>
    <row r="418" spans="1:7" ht="31.5" x14ac:dyDescent="0.25">
      <c r="A418" s="119" t="s">
        <v>137</v>
      </c>
      <c r="B418" s="92" t="s">
        <v>390</v>
      </c>
      <c r="C418" s="93" t="s">
        <v>138</v>
      </c>
      <c r="D418" s="120">
        <v>0</v>
      </c>
      <c r="E418" s="94">
        <v>40763.599999999999</v>
      </c>
      <c r="F418" s="94">
        <v>1746.9</v>
      </c>
      <c r="G418" s="95">
        <v>4.2854409325967298E-2</v>
      </c>
    </row>
    <row r="419" spans="1:7" x14ac:dyDescent="0.25">
      <c r="A419" s="119" t="s">
        <v>380</v>
      </c>
      <c r="B419" s="92" t="s">
        <v>390</v>
      </c>
      <c r="C419" s="93" t="s">
        <v>138</v>
      </c>
      <c r="D419" s="120">
        <v>409</v>
      </c>
      <c r="E419" s="94">
        <v>40763.599999999999</v>
      </c>
      <c r="F419" s="94">
        <v>1746.9</v>
      </c>
      <c r="G419" s="95">
        <v>4.2854409325967298E-2</v>
      </c>
    </row>
    <row r="420" spans="1:7" ht="35.25" customHeight="1" x14ac:dyDescent="0.25">
      <c r="A420" s="119" t="s">
        <v>271</v>
      </c>
      <c r="B420" s="92" t="s">
        <v>390</v>
      </c>
      <c r="C420" s="93" t="s">
        <v>272</v>
      </c>
      <c r="D420" s="120">
        <v>0</v>
      </c>
      <c r="E420" s="94">
        <v>10000</v>
      </c>
      <c r="F420" s="94">
        <v>144.9</v>
      </c>
      <c r="G420" s="95">
        <v>1.4489999999999999E-2</v>
      </c>
    </row>
    <row r="421" spans="1:7" x14ac:dyDescent="0.25">
      <c r="A421" s="119" t="s">
        <v>380</v>
      </c>
      <c r="B421" s="92" t="s">
        <v>390</v>
      </c>
      <c r="C421" s="93" t="s">
        <v>272</v>
      </c>
      <c r="D421" s="120">
        <v>409</v>
      </c>
      <c r="E421" s="94">
        <v>10000</v>
      </c>
      <c r="F421" s="94">
        <v>144.9</v>
      </c>
      <c r="G421" s="95">
        <v>1.4489999999999999E-2</v>
      </c>
    </row>
    <row r="422" spans="1:7" ht="47.25" x14ac:dyDescent="0.25">
      <c r="A422" s="119" t="s">
        <v>391</v>
      </c>
      <c r="B422" s="92" t="s">
        <v>392</v>
      </c>
      <c r="C422" s="93" t="s">
        <v>132</v>
      </c>
      <c r="D422" s="120">
        <v>0</v>
      </c>
      <c r="E422" s="94">
        <v>11598</v>
      </c>
      <c r="F422" s="94">
        <v>5709.3</v>
      </c>
      <c r="G422" s="95">
        <v>0.49226590791515801</v>
      </c>
    </row>
    <row r="423" spans="1:7" ht="47.25" x14ac:dyDescent="0.25">
      <c r="A423" s="119" t="s">
        <v>393</v>
      </c>
      <c r="B423" s="92" t="s">
        <v>394</v>
      </c>
      <c r="C423" s="93" t="s">
        <v>132</v>
      </c>
      <c r="D423" s="120">
        <v>0</v>
      </c>
      <c r="E423" s="94">
        <v>870</v>
      </c>
      <c r="F423" s="94">
        <v>0</v>
      </c>
      <c r="G423" s="95">
        <v>0</v>
      </c>
    </row>
    <row r="424" spans="1:7" ht="31.5" x14ac:dyDescent="0.25">
      <c r="A424" s="119" t="s">
        <v>137</v>
      </c>
      <c r="B424" s="92" t="s">
        <v>394</v>
      </c>
      <c r="C424" s="93" t="s">
        <v>138</v>
      </c>
      <c r="D424" s="120">
        <v>0</v>
      </c>
      <c r="E424" s="94">
        <v>870</v>
      </c>
      <c r="F424" s="94">
        <v>0</v>
      </c>
      <c r="G424" s="95">
        <v>0</v>
      </c>
    </row>
    <row r="425" spans="1:7" ht="31.5" x14ac:dyDescent="0.25">
      <c r="A425" s="119" t="s">
        <v>395</v>
      </c>
      <c r="B425" s="92" t="s">
        <v>394</v>
      </c>
      <c r="C425" s="93" t="s">
        <v>138</v>
      </c>
      <c r="D425" s="120">
        <v>314</v>
      </c>
      <c r="E425" s="94">
        <v>870</v>
      </c>
      <c r="F425" s="94">
        <v>0</v>
      </c>
      <c r="G425" s="95">
        <v>0</v>
      </c>
    </row>
    <row r="426" spans="1:7" ht="31.5" x14ac:dyDescent="0.25">
      <c r="A426" s="119" t="s">
        <v>171</v>
      </c>
      <c r="B426" s="92" t="s">
        <v>396</v>
      </c>
      <c r="C426" s="93" t="s">
        <v>132</v>
      </c>
      <c r="D426" s="120">
        <v>0</v>
      </c>
      <c r="E426" s="94">
        <v>10728</v>
      </c>
      <c r="F426" s="94">
        <v>5709.3</v>
      </c>
      <c r="G426" s="95">
        <v>0.53218680089485504</v>
      </c>
    </row>
    <row r="427" spans="1:7" ht="78.75" x14ac:dyDescent="0.25">
      <c r="A427" s="119" t="s">
        <v>148</v>
      </c>
      <c r="B427" s="92" t="s">
        <v>396</v>
      </c>
      <c r="C427" s="93" t="s">
        <v>149</v>
      </c>
      <c r="D427" s="120">
        <v>0</v>
      </c>
      <c r="E427" s="94">
        <v>10520.6</v>
      </c>
      <c r="F427" s="94">
        <v>5648.1</v>
      </c>
      <c r="G427" s="95">
        <v>0.53686101553143395</v>
      </c>
    </row>
    <row r="428" spans="1:7" ht="31.5" x14ac:dyDescent="0.25">
      <c r="A428" s="119" t="s">
        <v>395</v>
      </c>
      <c r="B428" s="92" t="s">
        <v>396</v>
      </c>
      <c r="C428" s="93" t="s">
        <v>149</v>
      </c>
      <c r="D428" s="120">
        <v>314</v>
      </c>
      <c r="E428" s="94">
        <v>10520.6</v>
      </c>
      <c r="F428" s="94">
        <v>5648.1</v>
      </c>
      <c r="G428" s="95">
        <v>0.53686101553143395</v>
      </c>
    </row>
    <row r="429" spans="1:7" ht="31.5" x14ac:dyDescent="0.25">
      <c r="A429" s="119" t="s">
        <v>137</v>
      </c>
      <c r="B429" s="92" t="s">
        <v>396</v>
      </c>
      <c r="C429" s="93" t="s">
        <v>138</v>
      </c>
      <c r="D429" s="120">
        <v>0</v>
      </c>
      <c r="E429" s="94">
        <v>206.8</v>
      </c>
      <c r="F429" s="94">
        <v>61.1</v>
      </c>
      <c r="G429" s="95">
        <v>0.29545454545454503</v>
      </c>
    </row>
    <row r="430" spans="1:7" ht="31.5" x14ac:dyDescent="0.25">
      <c r="A430" s="119" t="s">
        <v>395</v>
      </c>
      <c r="B430" s="92" t="s">
        <v>396</v>
      </c>
      <c r="C430" s="93" t="s">
        <v>138</v>
      </c>
      <c r="D430" s="120">
        <v>314</v>
      </c>
      <c r="E430" s="94">
        <v>197.8</v>
      </c>
      <c r="F430" s="94">
        <v>61.1</v>
      </c>
      <c r="G430" s="95">
        <v>0.308897876643074</v>
      </c>
    </row>
    <row r="431" spans="1:7" ht="31.5" x14ac:dyDescent="0.25">
      <c r="A431" s="119" t="s">
        <v>175</v>
      </c>
      <c r="B431" s="92" t="s">
        <v>396</v>
      </c>
      <c r="C431" s="93" t="s">
        <v>138</v>
      </c>
      <c r="D431" s="120">
        <v>705</v>
      </c>
      <c r="E431" s="94">
        <v>9</v>
      </c>
      <c r="F431" s="94">
        <v>0</v>
      </c>
      <c r="G431" s="95">
        <v>0</v>
      </c>
    </row>
    <row r="432" spans="1:7" x14ac:dyDescent="0.25">
      <c r="A432" s="119" t="s">
        <v>169</v>
      </c>
      <c r="B432" s="92" t="s">
        <v>396</v>
      </c>
      <c r="C432" s="93" t="s">
        <v>170</v>
      </c>
      <c r="D432" s="120">
        <v>0</v>
      </c>
      <c r="E432" s="94">
        <v>0.6</v>
      </c>
      <c r="F432" s="94">
        <v>0</v>
      </c>
      <c r="G432" s="95">
        <v>0</v>
      </c>
    </row>
    <row r="433" spans="1:7" ht="31.5" x14ac:dyDescent="0.25">
      <c r="A433" s="119" t="s">
        <v>395</v>
      </c>
      <c r="B433" s="92" t="s">
        <v>396</v>
      </c>
      <c r="C433" s="93" t="s">
        <v>170</v>
      </c>
      <c r="D433" s="120">
        <v>314</v>
      </c>
      <c r="E433" s="94">
        <v>0.6</v>
      </c>
      <c r="F433" s="94">
        <v>0</v>
      </c>
      <c r="G433" s="95">
        <v>0</v>
      </c>
    </row>
    <row r="434" spans="1:7" ht="47.25" x14ac:dyDescent="0.25">
      <c r="A434" s="119" t="s">
        <v>397</v>
      </c>
      <c r="B434" s="92" t="s">
        <v>398</v>
      </c>
      <c r="C434" s="93" t="s">
        <v>132</v>
      </c>
      <c r="D434" s="120">
        <v>0</v>
      </c>
      <c r="E434" s="94">
        <v>35</v>
      </c>
      <c r="F434" s="94">
        <v>0</v>
      </c>
      <c r="G434" s="95">
        <v>0</v>
      </c>
    </row>
    <row r="435" spans="1:7" ht="31.5" x14ac:dyDescent="0.25">
      <c r="A435" s="119" t="s">
        <v>399</v>
      </c>
      <c r="B435" s="92" t="s">
        <v>400</v>
      </c>
      <c r="C435" s="93" t="s">
        <v>132</v>
      </c>
      <c r="D435" s="120">
        <v>0</v>
      </c>
      <c r="E435" s="94">
        <v>35</v>
      </c>
      <c r="F435" s="94">
        <v>0</v>
      </c>
      <c r="G435" s="95">
        <v>0</v>
      </c>
    </row>
    <row r="436" spans="1:7" ht="31.5" x14ac:dyDescent="0.25">
      <c r="A436" s="119" t="s">
        <v>137</v>
      </c>
      <c r="B436" s="92" t="s">
        <v>400</v>
      </c>
      <c r="C436" s="93" t="s">
        <v>138</v>
      </c>
      <c r="D436" s="120">
        <v>0</v>
      </c>
      <c r="E436" s="94">
        <v>35</v>
      </c>
      <c r="F436" s="94">
        <v>0</v>
      </c>
      <c r="G436" s="95">
        <v>0</v>
      </c>
    </row>
    <row r="437" spans="1:7" x14ac:dyDescent="0.25">
      <c r="A437" s="119" t="s">
        <v>206</v>
      </c>
      <c r="B437" s="92" t="s">
        <v>400</v>
      </c>
      <c r="C437" s="93" t="s">
        <v>138</v>
      </c>
      <c r="D437" s="120">
        <v>113</v>
      </c>
      <c r="E437" s="94">
        <v>35</v>
      </c>
      <c r="F437" s="94">
        <v>0</v>
      </c>
      <c r="G437" s="95">
        <v>0</v>
      </c>
    </row>
    <row r="438" spans="1:7" ht="47.25" x14ac:dyDescent="0.25">
      <c r="A438" s="119" t="s">
        <v>401</v>
      </c>
      <c r="B438" s="92" t="s">
        <v>402</v>
      </c>
      <c r="C438" s="93" t="s">
        <v>132</v>
      </c>
      <c r="D438" s="120">
        <v>0</v>
      </c>
      <c r="E438" s="94">
        <v>17.5</v>
      </c>
      <c r="F438" s="94">
        <v>0</v>
      </c>
      <c r="G438" s="95">
        <v>0</v>
      </c>
    </row>
    <row r="439" spans="1:7" ht="47.25" x14ac:dyDescent="0.25">
      <c r="A439" s="119" t="s">
        <v>403</v>
      </c>
      <c r="B439" s="92" t="s">
        <v>404</v>
      </c>
      <c r="C439" s="93" t="s">
        <v>132</v>
      </c>
      <c r="D439" s="120">
        <v>0</v>
      </c>
      <c r="E439" s="94">
        <v>12.5</v>
      </c>
      <c r="F439" s="94">
        <v>0</v>
      </c>
      <c r="G439" s="95">
        <v>0</v>
      </c>
    </row>
    <row r="440" spans="1:7" ht="31.5" x14ac:dyDescent="0.25">
      <c r="A440" s="119" t="s">
        <v>137</v>
      </c>
      <c r="B440" s="92" t="s">
        <v>404</v>
      </c>
      <c r="C440" s="93" t="s">
        <v>138</v>
      </c>
      <c r="D440" s="120">
        <v>0</v>
      </c>
      <c r="E440" s="94">
        <v>12.5</v>
      </c>
      <c r="F440" s="94">
        <v>0</v>
      </c>
      <c r="G440" s="95">
        <v>0</v>
      </c>
    </row>
    <row r="441" spans="1:7" x14ac:dyDescent="0.25">
      <c r="A441" s="119" t="s">
        <v>206</v>
      </c>
      <c r="B441" s="92" t="s">
        <v>404</v>
      </c>
      <c r="C441" s="93" t="s">
        <v>138</v>
      </c>
      <c r="D441" s="120">
        <v>113</v>
      </c>
      <c r="E441" s="94">
        <v>12.5</v>
      </c>
      <c r="F441" s="94">
        <v>0</v>
      </c>
      <c r="G441" s="95">
        <v>0</v>
      </c>
    </row>
    <row r="442" spans="1:7" ht="94.5" x14ac:dyDescent="0.25">
      <c r="A442" s="119" t="s">
        <v>405</v>
      </c>
      <c r="B442" s="92" t="s">
        <v>406</v>
      </c>
      <c r="C442" s="93" t="s">
        <v>132</v>
      </c>
      <c r="D442" s="120">
        <v>0</v>
      </c>
      <c r="E442" s="94">
        <v>5</v>
      </c>
      <c r="F442" s="94">
        <v>0</v>
      </c>
      <c r="G442" s="95">
        <v>0</v>
      </c>
    </row>
    <row r="443" spans="1:7" ht="31.5" x14ac:dyDescent="0.25">
      <c r="A443" s="119" t="s">
        <v>137</v>
      </c>
      <c r="B443" s="92" t="s">
        <v>406</v>
      </c>
      <c r="C443" s="93" t="s">
        <v>138</v>
      </c>
      <c r="D443" s="120">
        <v>0</v>
      </c>
      <c r="E443" s="94">
        <v>5</v>
      </c>
      <c r="F443" s="94">
        <v>0</v>
      </c>
      <c r="G443" s="95">
        <v>0</v>
      </c>
    </row>
    <row r="444" spans="1:7" x14ac:dyDescent="0.25">
      <c r="A444" s="119" t="s">
        <v>206</v>
      </c>
      <c r="B444" s="92" t="s">
        <v>406</v>
      </c>
      <c r="C444" s="93" t="s">
        <v>138</v>
      </c>
      <c r="D444" s="120">
        <v>113</v>
      </c>
      <c r="E444" s="94">
        <v>5</v>
      </c>
      <c r="F444" s="94">
        <v>0</v>
      </c>
      <c r="G444" s="95">
        <v>0</v>
      </c>
    </row>
    <row r="445" spans="1:7" ht="63" x14ac:dyDescent="0.25">
      <c r="A445" s="119" t="s">
        <v>407</v>
      </c>
      <c r="B445" s="92" t="s">
        <v>408</v>
      </c>
      <c r="C445" s="93" t="s">
        <v>132</v>
      </c>
      <c r="D445" s="120">
        <v>0</v>
      </c>
      <c r="E445" s="94">
        <v>20</v>
      </c>
      <c r="F445" s="94">
        <v>0</v>
      </c>
      <c r="G445" s="95">
        <v>0</v>
      </c>
    </row>
    <row r="446" spans="1:7" ht="47.25" x14ac:dyDescent="0.25">
      <c r="A446" s="119" t="s">
        <v>409</v>
      </c>
      <c r="B446" s="92" t="s">
        <v>410</v>
      </c>
      <c r="C446" s="93" t="s">
        <v>132</v>
      </c>
      <c r="D446" s="120">
        <v>0</v>
      </c>
      <c r="E446" s="94">
        <v>5</v>
      </c>
      <c r="F446" s="94">
        <v>0</v>
      </c>
      <c r="G446" s="95">
        <v>0</v>
      </c>
    </row>
    <row r="447" spans="1:7" ht="31.5" x14ac:dyDescent="0.25">
      <c r="A447" s="119" t="s">
        <v>137</v>
      </c>
      <c r="B447" s="92" t="s">
        <v>410</v>
      </c>
      <c r="C447" s="93" t="s">
        <v>138</v>
      </c>
      <c r="D447" s="120">
        <v>0</v>
      </c>
      <c r="E447" s="94">
        <v>5</v>
      </c>
      <c r="F447" s="94">
        <v>0</v>
      </c>
      <c r="G447" s="95">
        <v>0</v>
      </c>
    </row>
    <row r="448" spans="1:7" x14ac:dyDescent="0.25">
      <c r="A448" s="119" t="s">
        <v>211</v>
      </c>
      <c r="B448" s="92" t="s">
        <v>410</v>
      </c>
      <c r="C448" s="93" t="s">
        <v>138</v>
      </c>
      <c r="D448" s="120">
        <v>801</v>
      </c>
      <c r="E448" s="94">
        <v>5</v>
      </c>
      <c r="F448" s="94">
        <v>0</v>
      </c>
      <c r="G448" s="95">
        <v>0</v>
      </c>
    </row>
    <row r="449" spans="1:7" ht="47.25" x14ac:dyDescent="0.25">
      <c r="A449" s="119" t="s">
        <v>411</v>
      </c>
      <c r="B449" s="92" t="s">
        <v>412</v>
      </c>
      <c r="C449" s="93" t="s">
        <v>132</v>
      </c>
      <c r="D449" s="120">
        <v>0</v>
      </c>
      <c r="E449" s="94">
        <v>10</v>
      </c>
      <c r="F449" s="94">
        <v>0</v>
      </c>
      <c r="G449" s="95">
        <v>0</v>
      </c>
    </row>
    <row r="450" spans="1:7" ht="31.5" x14ac:dyDescent="0.25">
      <c r="A450" s="119" t="s">
        <v>137</v>
      </c>
      <c r="B450" s="92" t="s">
        <v>412</v>
      </c>
      <c r="C450" s="93" t="s">
        <v>138</v>
      </c>
      <c r="D450" s="120">
        <v>0</v>
      </c>
      <c r="E450" s="94">
        <v>10</v>
      </c>
      <c r="F450" s="94">
        <v>0</v>
      </c>
      <c r="G450" s="95">
        <v>0</v>
      </c>
    </row>
    <row r="451" spans="1:7" x14ac:dyDescent="0.25">
      <c r="A451" s="119" t="s">
        <v>211</v>
      </c>
      <c r="B451" s="92" t="s">
        <v>412</v>
      </c>
      <c r="C451" s="93" t="s">
        <v>138</v>
      </c>
      <c r="D451" s="120">
        <v>801</v>
      </c>
      <c r="E451" s="94">
        <v>10</v>
      </c>
      <c r="F451" s="94">
        <v>0</v>
      </c>
      <c r="G451" s="95">
        <v>0</v>
      </c>
    </row>
    <row r="452" spans="1:7" ht="63" x14ac:dyDescent="0.25">
      <c r="A452" s="119" t="s">
        <v>413</v>
      </c>
      <c r="B452" s="92" t="s">
        <v>414</v>
      </c>
      <c r="C452" s="93" t="s">
        <v>132</v>
      </c>
      <c r="D452" s="120">
        <v>0</v>
      </c>
      <c r="E452" s="94">
        <v>5</v>
      </c>
      <c r="F452" s="94">
        <v>0</v>
      </c>
      <c r="G452" s="95">
        <v>0</v>
      </c>
    </row>
    <row r="453" spans="1:7" ht="31.5" x14ac:dyDescent="0.25">
      <c r="A453" s="119" t="s">
        <v>137</v>
      </c>
      <c r="B453" s="92" t="s">
        <v>414</v>
      </c>
      <c r="C453" s="93" t="s">
        <v>138</v>
      </c>
      <c r="D453" s="120">
        <v>0</v>
      </c>
      <c r="E453" s="94">
        <v>5</v>
      </c>
      <c r="F453" s="94">
        <v>0</v>
      </c>
      <c r="G453" s="95">
        <v>0</v>
      </c>
    </row>
    <row r="454" spans="1:7" x14ac:dyDescent="0.25">
      <c r="A454" s="119" t="s">
        <v>211</v>
      </c>
      <c r="B454" s="92" t="s">
        <v>414</v>
      </c>
      <c r="C454" s="93" t="s">
        <v>138</v>
      </c>
      <c r="D454" s="120">
        <v>801</v>
      </c>
      <c r="E454" s="94">
        <v>5</v>
      </c>
      <c r="F454" s="94">
        <v>0</v>
      </c>
      <c r="G454" s="95">
        <v>0</v>
      </c>
    </row>
    <row r="455" spans="1:7" ht="63" x14ac:dyDescent="0.25">
      <c r="A455" s="117" t="s">
        <v>415</v>
      </c>
      <c r="B455" s="85" t="s">
        <v>416</v>
      </c>
      <c r="C455" s="86" t="s">
        <v>132</v>
      </c>
      <c r="D455" s="118">
        <v>0</v>
      </c>
      <c r="E455" s="87">
        <v>7529.5</v>
      </c>
      <c r="F455" s="87">
        <v>3146.7</v>
      </c>
      <c r="G455" s="88">
        <v>0.41791619629457499</v>
      </c>
    </row>
    <row r="456" spans="1:7" ht="31.5" x14ac:dyDescent="0.25">
      <c r="A456" s="119" t="s">
        <v>417</v>
      </c>
      <c r="B456" s="92" t="s">
        <v>418</v>
      </c>
      <c r="C456" s="93" t="s">
        <v>132</v>
      </c>
      <c r="D456" s="120">
        <v>0</v>
      </c>
      <c r="E456" s="94">
        <v>4401</v>
      </c>
      <c r="F456" s="94">
        <v>136.6</v>
      </c>
      <c r="G456" s="95">
        <v>3.1038400363553698E-2</v>
      </c>
    </row>
    <row r="457" spans="1:7" ht="31.5" x14ac:dyDescent="0.25">
      <c r="A457" s="119" t="s">
        <v>419</v>
      </c>
      <c r="B457" s="92" t="s">
        <v>420</v>
      </c>
      <c r="C457" s="93" t="s">
        <v>132</v>
      </c>
      <c r="D457" s="120">
        <v>0</v>
      </c>
      <c r="E457" s="94">
        <v>366</v>
      </c>
      <c r="F457" s="94">
        <v>50</v>
      </c>
      <c r="G457" s="95">
        <v>0.13661202185792401</v>
      </c>
    </row>
    <row r="458" spans="1:7" ht="31.5" x14ac:dyDescent="0.25">
      <c r="A458" s="119" t="s">
        <v>137</v>
      </c>
      <c r="B458" s="92" t="s">
        <v>420</v>
      </c>
      <c r="C458" s="93" t="s">
        <v>138</v>
      </c>
      <c r="D458" s="120">
        <v>0</v>
      </c>
      <c r="E458" s="94">
        <v>366</v>
      </c>
      <c r="F458" s="94">
        <v>50</v>
      </c>
      <c r="G458" s="95">
        <v>0.13661202185792401</v>
      </c>
    </row>
    <row r="459" spans="1:7" x14ac:dyDescent="0.25">
      <c r="A459" s="119" t="s">
        <v>421</v>
      </c>
      <c r="B459" s="92" t="s">
        <v>420</v>
      </c>
      <c r="C459" s="93" t="s">
        <v>138</v>
      </c>
      <c r="D459" s="120">
        <v>1101</v>
      </c>
      <c r="E459" s="94">
        <v>366</v>
      </c>
      <c r="F459" s="94">
        <v>50</v>
      </c>
      <c r="G459" s="95">
        <v>0.13661202185792401</v>
      </c>
    </row>
    <row r="460" spans="1:7" ht="63" x14ac:dyDescent="0.25">
      <c r="A460" s="119" t="s">
        <v>422</v>
      </c>
      <c r="B460" s="92" t="s">
        <v>423</v>
      </c>
      <c r="C460" s="93" t="s">
        <v>132</v>
      </c>
      <c r="D460" s="120">
        <v>0</v>
      </c>
      <c r="E460" s="94">
        <v>50</v>
      </c>
      <c r="F460" s="94">
        <v>0</v>
      </c>
      <c r="G460" s="95">
        <v>0</v>
      </c>
    </row>
    <row r="461" spans="1:7" ht="31.5" x14ac:dyDescent="0.25">
      <c r="A461" s="119" t="s">
        <v>137</v>
      </c>
      <c r="B461" s="92" t="s">
        <v>423</v>
      </c>
      <c r="C461" s="93" t="s">
        <v>138</v>
      </c>
      <c r="D461" s="120">
        <v>0</v>
      </c>
      <c r="E461" s="94">
        <v>50</v>
      </c>
      <c r="F461" s="94">
        <v>0</v>
      </c>
      <c r="G461" s="95">
        <v>0</v>
      </c>
    </row>
    <row r="462" spans="1:7" x14ac:dyDescent="0.25">
      <c r="A462" s="119" t="s">
        <v>421</v>
      </c>
      <c r="B462" s="92" t="s">
        <v>423</v>
      </c>
      <c r="C462" s="93" t="s">
        <v>138</v>
      </c>
      <c r="D462" s="120">
        <v>1101</v>
      </c>
      <c r="E462" s="94">
        <v>50</v>
      </c>
      <c r="F462" s="94">
        <v>0</v>
      </c>
      <c r="G462" s="95">
        <v>0</v>
      </c>
    </row>
    <row r="463" spans="1:7" ht="63" x14ac:dyDescent="0.25">
      <c r="A463" s="119" t="s">
        <v>424</v>
      </c>
      <c r="B463" s="92" t="s">
        <v>425</v>
      </c>
      <c r="C463" s="93" t="s">
        <v>132</v>
      </c>
      <c r="D463" s="120">
        <v>0</v>
      </c>
      <c r="E463" s="94">
        <v>100</v>
      </c>
      <c r="F463" s="94">
        <v>86.6</v>
      </c>
      <c r="G463" s="95">
        <v>0.86599999999999999</v>
      </c>
    </row>
    <row r="464" spans="1:7" ht="31.5" x14ac:dyDescent="0.25">
      <c r="A464" s="119" t="s">
        <v>163</v>
      </c>
      <c r="B464" s="92" t="s">
        <v>425</v>
      </c>
      <c r="C464" s="93" t="s">
        <v>164</v>
      </c>
      <c r="D464" s="120">
        <v>0</v>
      </c>
      <c r="E464" s="94">
        <v>100</v>
      </c>
      <c r="F464" s="94">
        <v>86.6</v>
      </c>
      <c r="G464" s="95">
        <v>0.86599999999999999</v>
      </c>
    </row>
    <row r="465" spans="1:7" x14ac:dyDescent="0.25">
      <c r="A465" s="119" t="s">
        <v>421</v>
      </c>
      <c r="B465" s="92" t="s">
        <v>425</v>
      </c>
      <c r="C465" s="93" t="s">
        <v>164</v>
      </c>
      <c r="D465" s="120">
        <v>1101</v>
      </c>
      <c r="E465" s="94">
        <v>100</v>
      </c>
      <c r="F465" s="94">
        <v>86.6</v>
      </c>
      <c r="G465" s="95">
        <v>0.86599999999999999</v>
      </c>
    </row>
    <row r="466" spans="1:7" ht="162" customHeight="1" x14ac:dyDescent="0.25">
      <c r="A466" s="119" t="s">
        <v>426</v>
      </c>
      <c r="B466" s="92" t="s">
        <v>427</v>
      </c>
      <c r="C466" s="93" t="s">
        <v>132</v>
      </c>
      <c r="D466" s="120">
        <v>0</v>
      </c>
      <c r="E466" s="94">
        <v>3885</v>
      </c>
      <c r="F466" s="94">
        <v>0</v>
      </c>
      <c r="G466" s="95">
        <v>0</v>
      </c>
    </row>
    <row r="467" spans="1:7" ht="31.5" x14ac:dyDescent="0.25">
      <c r="A467" s="119" t="s">
        <v>137</v>
      </c>
      <c r="B467" s="92" t="s">
        <v>427</v>
      </c>
      <c r="C467" s="93" t="s">
        <v>138</v>
      </c>
      <c r="D467" s="120">
        <v>0</v>
      </c>
      <c r="E467" s="94">
        <v>3885</v>
      </c>
      <c r="F467" s="94">
        <v>0</v>
      </c>
      <c r="G467" s="95">
        <v>0</v>
      </c>
    </row>
    <row r="468" spans="1:7" x14ac:dyDescent="0.25">
      <c r="A468" s="119" t="s">
        <v>421</v>
      </c>
      <c r="B468" s="92" t="s">
        <v>427</v>
      </c>
      <c r="C468" s="93" t="s">
        <v>138</v>
      </c>
      <c r="D468" s="120">
        <v>1101</v>
      </c>
      <c r="E468" s="94">
        <v>3885</v>
      </c>
      <c r="F468" s="94">
        <v>0</v>
      </c>
      <c r="G468" s="95">
        <v>0</v>
      </c>
    </row>
    <row r="469" spans="1:7" ht="31.5" x14ac:dyDescent="0.25">
      <c r="A469" s="119" t="s">
        <v>428</v>
      </c>
      <c r="B469" s="92" t="s">
        <v>429</v>
      </c>
      <c r="C469" s="93" t="s">
        <v>132</v>
      </c>
      <c r="D469" s="120">
        <v>0</v>
      </c>
      <c r="E469" s="94">
        <v>3010.1</v>
      </c>
      <c r="F469" s="94">
        <v>3010.1</v>
      </c>
      <c r="G469" s="95">
        <v>1</v>
      </c>
    </row>
    <row r="470" spans="1:7" ht="31.5" x14ac:dyDescent="0.25">
      <c r="A470" s="119" t="s">
        <v>430</v>
      </c>
      <c r="B470" s="92" t="s">
        <v>431</v>
      </c>
      <c r="C470" s="93" t="s">
        <v>132</v>
      </c>
      <c r="D470" s="120">
        <v>0</v>
      </c>
      <c r="E470" s="94">
        <v>3010.1</v>
      </c>
      <c r="F470" s="94">
        <v>3010.1</v>
      </c>
      <c r="G470" s="95">
        <v>1</v>
      </c>
    </row>
    <row r="471" spans="1:7" ht="31.5" x14ac:dyDescent="0.25">
      <c r="A471" s="119" t="s">
        <v>163</v>
      </c>
      <c r="B471" s="92" t="s">
        <v>431</v>
      </c>
      <c r="C471" s="93" t="s">
        <v>164</v>
      </c>
      <c r="D471" s="120">
        <v>0</v>
      </c>
      <c r="E471" s="94">
        <v>3010.1</v>
      </c>
      <c r="F471" s="94">
        <v>3010.1</v>
      </c>
      <c r="G471" s="95">
        <v>1</v>
      </c>
    </row>
    <row r="472" spans="1:7" x14ac:dyDescent="0.25">
      <c r="A472" s="119" t="s">
        <v>432</v>
      </c>
      <c r="B472" s="92" t="s">
        <v>431</v>
      </c>
      <c r="C472" s="93" t="s">
        <v>164</v>
      </c>
      <c r="D472" s="120">
        <v>1003</v>
      </c>
      <c r="E472" s="94">
        <v>3010.1</v>
      </c>
      <c r="F472" s="94">
        <v>3010.1</v>
      </c>
      <c r="G472" s="95">
        <v>1</v>
      </c>
    </row>
    <row r="473" spans="1:7" ht="31.5" x14ac:dyDescent="0.25">
      <c r="A473" s="119" t="s">
        <v>433</v>
      </c>
      <c r="B473" s="92" t="s">
        <v>434</v>
      </c>
      <c r="C473" s="93" t="s">
        <v>132</v>
      </c>
      <c r="D473" s="120">
        <v>0</v>
      </c>
      <c r="E473" s="94">
        <v>35</v>
      </c>
      <c r="F473" s="94">
        <v>0</v>
      </c>
      <c r="G473" s="95">
        <v>0</v>
      </c>
    </row>
    <row r="474" spans="1:7" ht="78.75" x14ac:dyDescent="0.25">
      <c r="A474" s="119" t="s">
        <v>435</v>
      </c>
      <c r="B474" s="92" t="s">
        <v>436</v>
      </c>
      <c r="C474" s="93" t="s">
        <v>132</v>
      </c>
      <c r="D474" s="120">
        <v>0</v>
      </c>
      <c r="E474" s="94">
        <v>20</v>
      </c>
      <c r="F474" s="94">
        <v>0</v>
      </c>
      <c r="G474" s="95">
        <v>0</v>
      </c>
    </row>
    <row r="475" spans="1:7" ht="31.5" x14ac:dyDescent="0.25">
      <c r="A475" s="119" t="s">
        <v>137</v>
      </c>
      <c r="B475" s="92" t="s">
        <v>436</v>
      </c>
      <c r="C475" s="93" t="s">
        <v>138</v>
      </c>
      <c r="D475" s="120">
        <v>0</v>
      </c>
      <c r="E475" s="94">
        <v>20</v>
      </c>
      <c r="F475" s="94">
        <v>0</v>
      </c>
      <c r="G475" s="95">
        <v>0</v>
      </c>
    </row>
    <row r="476" spans="1:7" x14ac:dyDescent="0.25">
      <c r="A476" s="119" t="s">
        <v>437</v>
      </c>
      <c r="B476" s="92" t="s">
        <v>436</v>
      </c>
      <c r="C476" s="93" t="s">
        <v>138</v>
      </c>
      <c r="D476" s="120">
        <v>707</v>
      </c>
      <c r="E476" s="94">
        <v>20</v>
      </c>
      <c r="F476" s="94">
        <v>0</v>
      </c>
      <c r="G476" s="95">
        <v>0</v>
      </c>
    </row>
    <row r="477" spans="1:7" ht="47.25" x14ac:dyDescent="0.25">
      <c r="A477" s="119" t="s">
        <v>438</v>
      </c>
      <c r="B477" s="92" t="s">
        <v>439</v>
      </c>
      <c r="C477" s="93" t="s">
        <v>132</v>
      </c>
      <c r="D477" s="120">
        <v>0</v>
      </c>
      <c r="E477" s="94">
        <v>15</v>
      </c>
      <c r="F477" s="94">
        <v>0</v>
      </c>
      <c r="G477" s="95">
        <v>0</v>
      </c>
    </row>
    <row r="478" spans="1:7" ht="31.5" x14ac:dyDescent="0.25">
      <c r="A478" s="119" t="s">
        <v>137</v>
      </c>
      <c r="B478" s="92" t="s">
        <v>439</v>
      </c>
      <c r="C478" s="93" t="s">
        <v>138</v>
      </c>
      <c r="D478" s="120">
        <v>0</v>
      </c>
      <c r="E478" s="94">
        <v>15</v>
      </c>
      <c r="F478" s="94">
        <v>0</v>
      </c>
      <c r="G478" s="95">
        <v>0</v>
      </c>
    </row>
    <row r="479" spans="1:7" x14ac:dyDescent="0.25">
      <c r="A479" s="119" t="s">
        <v>437</v>
      </c>
      <c r="B479" s="92" t="s">
        <v>439</v>
      </c>
      <c r="C479" s="93" t="s">
        <v>138</v>
      </c>
      <c r="D479" s="120">
        <v>707</v>
      </c>
      <c r="E479" s="94">
        <v>15</v>
      </c>
      <c r="F479" s="94">
        <v>0</v>
      </c>
      <c r="G479" s="95">
        <v>0</v>
      </c>
    </row>
    <row r="480" spans="1:7" ht="63" x14ac:dyDescent="0.25">
      <c r="A480" s="119" t="s">
        <v>440</v>
      </c>
      <c r="B480" s="92" t="s">
        <v>441</v>
      </c>
      <c r="C480" s="93" t="s">
        <v>132</v>
      </c>
      <c r="D480" s="120">
        <v>0</v>
      </c>
      <c r="E480" s="94">
        <v>63.4</v>
      </c>
      <c r="F480" s="94">
        <v>0</v>
      </c>
      <c r="G480" s="95">
        <v>0</v>
      </c>
    </row>
    <row r="481" spans="1:7" ht="31.5" x14ac:dyDescent="0.25">
      <c r="A481" s="119" t="s">
        <v>442</v>
      </c>
      <c r="B481" s="92" t="s">
        <v>443</v>
      </c>
      <c r="C481" s="93" t="s">
        <v>132</v>
      </c>
      <c r="D481" s="120">
        <v>0</v>
      </c>
      <c r="E481" s="94">
        <v>63.4</v>
      </c>
      <c r="F481" s="94">
        <v>0</v>
      </c>
      <c r="G481" s="95">
        <v>0</v>
      </c>
    </row>
    <row r="482" spans="1:7" ht="31.5" x14ac:dyDescent="0.25">
      <c r="A482" s="119" t="s">
        <v>137</v>
      </c>
      <c r="B482" s="92" t="s">
        <v>443</v>
      </c>
      <c r="C482" s="93" t="s">
        <v>138</v>
      </c>
      <c r="D482" s="120">
        <v>0</v>
      </c>
      <c r="E482" s="94">
        <v>63.4</v>
      </c>
      <c r="F482" s="94">
        <v>0</v>
      </c>
      <c r="G482" s="95">
        <v>0</v>
      </c>
    </row>
    <row r="483" spans="1:7" x14ac:dyDescent="0.25">
      <c r="A483" s="119" t="s">
        <v>437</v>
      </c>
      <c r="B483" s="92" t="s">
        <v>443</v>
      </c>
      <c r="C483" s="93" t="s">
        <v>138</v>
      </c>
      <c r="D483" s="120">
        <v>707</v>
      </c>
      <c r="E483" s="94">
        <v>63.4</v>
      </c>
      <c r="F483" s="94">
        <v>0</v>
      </c>
      <c r="G483" s="95">
        <v>0</v>
      </c>
    </row>
    <row r="484" spans="1:7" ht="31.5" x14ac:dyDescent="0.25">
      <c r="A484" s="119" t="s">
        <v>444</v>
      </c>
      <c r="B484" s="92" t="s">
        <v>445</v>
      </c>
      <c r="C484" s="93" t="s">
        <v>132</v>
      </c>
      <c r="D484" s="120">
        <v>0</v>
      </c>
      <c r="E484" s="94">
        <v>20</v>
      </c>
      <c r="F484" s="94">
        <v>0</v>
      </c>
      <c r="G484" s="95">
        <v>0</v>
      </c>
    </row>
    <row r="485" spans="1:7" ht="31.5" x14ac:dyDescent="0.25">
      <c r="A485" s="119" t="s">
        <v>446</v>
      </c>
      <c r="B485" s="92" t="s">
        <v>447</v>
      </c>
      <c r="C485" s="93" t="s">
        <v>132</v>
      </c>
      <c r="D485" s="120">
        <v>0</v>
      </c>
      <c r="E485" s="94">
        <v>20</v>
      </c>
      <c r="F485" s="94">
        <v>0</v>
      </c>
      <c r="G485" s="95">
        <v>0</v>
      </c>
    </row>
    <row r="486" spans="1:7" ht="31.5" x14ac:dyDescent="0.25">
      <c r="A486" s="119" t="s">
        <v>137</v>
      </c>
      <c r="B486" s="92" t="s">
        <v>447</v>
      </c>
      <c r="C486" s="93" t="s">
        <v>138</v>
      </c>
      <c r="D486" s="120">
        <v>0</v>
      </c>
      <c r="E486" s="94">
        <v>20</v>
      </c>
      <c r="F486" s="94">
        <v>0</v>
      </c>
      <c r="G486" s="95">
        <v>0</v>
      </c>
    </row>
    <row r="487" spans="1:7" ht="18.75" customHeight="1" x14ac:dyDescent="0.25">
      <c r="A487" s="119" t="s">
        <v>305</v>
      </c>
      <c r="B487" s="92" t="s">
        <v>447</v>
      </c>
      <c r="C487" s="93" t="s">
        <v>138</v>
      </c>
      <c r="D487" s="120">
        <v>412</v>
      </c>
      <c r="E487" s="94">
        <v>20</v>
      </c>
      <c r="F487" s="94">
        <v>0</v>
      </c>
      <c r="G487" s="95">
        <v>0</v>
      </c>
    </row>
    <row r="488" spans="1:7" ht="47.25" x14ac:dyDescent="0.25">
      <c r="A488" s="117" t="s">
        <v>448</v>
      </c>
      <c r="B488" s="85" t="s">
        <v>449</v>
      </c>
      <c r="C488" s="86" t="s">
        <v>132</v>
      </c>
      <c r="D488" s="118">
        <v>0</v>
      </c>
      <c r="E488" s="87">
        <v>367.2</v>
      </c>
      <c r="F488" s="87">
        <v>275.2</v>
      </c>
      <c r="G488" s="88">
        <v>0.749455337690632</v>
      </c>
    </row>
    <row r="489" spans="1:7" ht="31.5" x14ac:dyDescent="0.25">
      <c r="A489" s="119" t="s">
        <v>450</v>
      </c>
      <c r="B489" s="92" t="s">
        <v>451</v>
      </c>
      <c r="C489" s="93" t="s">
        <v>132</v>
      </c>
      <c r="D489" s="120">
        <v>0</v>
      </c>
      <c r="E489" s="94">
        <v>367.2</v>
      </c>
      <c r="F489" s="94">
        <v>275.2</v>
      </c>
      <c r="G489" s="95">
        <v>0.749455337690632</v>
      </c>
    </row>
    <row r="490" spans="1:7" ht="78.75" x14ac:dyDescent="0.25">
      <c r="A490" s="119" t="s">
        <v>452</v>
      </c>
      <c r="B490" s="92" t="s">
        <v>453</v>
      </c>
      <c r="C490" s="93" t="s">
        <v>132</v>
      </c>
      <c r="D490" s="120">
        <v>0</v>
      </c>
      <c r="E490" s="94">
        <v>23</v>
      </c>
      <c r="F490" s="94">
        <v>9.1</v>
      </c>
      <c r="G490" s="95">
        <v>0.39565217391304303</v>
      </c>
    </row>
    <row r="491" spans="1:7" ht="31.5" x14ac:dyDescent="0.25">
      <c r="A491" s="119" t="s">
        <v>137</v>
      </c>
      <c r="B491" s="92" t="s">
        <v>453</v>
      </c>
      <c r="C491" s="93" t="s">
        <v>138</v>
      </c>
      <c r="D491" s="120">
        <v>0</v>
      </c>
      <c r="E491" s="94">
        <v>23</v>
      </c>
      <c r="F491" s="94">
        <v>9.1</v>
      </c>
      <c r="G491" s="95">
        <v>0.39565217391304303</v>
      </c>
    </row>
    <row r="492" spans="1:7" x14ac:dyDescent="0.25">
      <c r="A492" s="119" t="s">
        <v>454</v>
      </c>
      <c r="B492" s="92" t="s">
        <v>453</v>
      </c>
      <c r="C492" s="93" t="s">
        <v>138</v>
      </c>
      <c r="D492" s="120">
        <v>909</v>
      </c>
      <c r="E492" s="94">
        <v>23</v>
      </c>
      <c r="F492" s="94">
        <v>9.1</v>
      </c>
      <c r="G492" s="95">
        <v>0.39565217391304303</v>
      </c>
    </row>
    <row r="493" spans="1:7" ht="33" customHeight="1" x14ac:dyDescent="0.25">
      <c r="A493" s="119" t="s">
        <v>455</v>
      </c>
      <c r="B493" s="92" t="s">
        <v>456</v>
      </c>
      <c r="C493" s="93" t="s">
        <v>132</v>
      </c>
      <c r="D493" s="120">
        <v>0</v>
      </c>
      <c r="E493" s="94">
        <v>252.2</v>
      </c>
      <c r="F493" s="94">
        <v>174.1</v>
      </c>
      <c r="G493" s="95">
        <v>0.69032513877874702</v>
      </c>
    </row>
    <row r="494" spans="1:7" ht="31.5" x14ac:dyDescent="0.25">
      <c r="A494" s="119" t="s">
        <v>137</v>
      </c>
      <c r="B494" s="92" t="s">
        <v>456</v>
      </c>
      <c r="C494" s="93" t="s">
        <v>138</v>
      </c>
      <c r="D494" s="120">
        <v>0</v>
      </c>
      <c r="E494" s="94">
        <v>252.2</v>
      </c>
      <c r="F494" s="94">
        <v>174.1</v>
      </c>
      <c r="G494" s="95">
        <v>0.69032513877874702</v>
      </c>
    </row>
    <row r="495" spans="1:7" x14ac:dyDescent="0.25">
      <c r="A495" s="119" t="s">
        <v>454</v>
      </c>
      <c r="B495" s="92" t="s">
        <v>456</v>
      </c>
      <c r="C495" s="93" t="s">
        <v>138</v>
      </c>
      <c r="D495" s="120">
        <v>909</v>
      </c>
      <c r="E495" s="94">
        <v>252.2</v>
      </c>
      <c r="F495" s="94">
        <v>174.1</v>
      </c>
      <c r="G495" s="95">
        <v>0.69032513877874702</v>
      </c>
    </row>
    <row r="496" spans="1:7" ht="47.25" x14ac:dyDescent="0.25">
      <c r="A496" s="119" t="s">
        <v>457</v>
      </c>
      <c r="B496" s="92" t="s">
        <v>458</v>
      </c>
      <c r="C496" s="93" t="s">
        <v>132</v>
      </c>
      <c r="D496" s="120">
        <v>0</v>
      </c>
      <c r="E496" s="94">
        <v>92</v>
      </c>
      <c r="F496" s="94">
        <v>92</v>
      </c>
      <c r="G496" s="95">
        <v>1</v>
      </c>
    </row>
    <row r="497" spans="1:7" ht="31.5" x14ac:dyDescent="0.25">
      <c r="A497" s="119" t="s">
        <v>163</v>
      </c>
      <c r="B497" s="92" t="s">
        <v>458</v>
      </c>
      <c r="C497" s="93" t="s">
        <v>164</v>
      </c>
      <c r="D497" s="120">
        <v>0</v>
      </c>
      <c r="E497" s="94">
        <v>92</v>
      </c>
      <c r="F497" s="94">
        <v>92</v>
      </c>
      <c r="G497" s="95">
        <v>1</v>
      </c>
    </row>
    <row r="498" spans="1:7" x14ac:dyDescent="0.25">
      <c r="A498" s="119" t="s">
        <v>454</v>
      </c>
      <c r="B498" s="92" t="s">
        <v>458</v>
      </c>
      <c r="C498" s="93" t="s">
        <v>164</v>
      </c>
      <c r="D498" s="120">
        <v>909</v>
      </c>
      <c r="E498" s="94">
        <v>92</v>
      </c>
      <c r="F498" s="94">
        <v>92</v>
      </c>
      <c r="G498" s="95">
        <v>1</v>
      </c>
    </row>
    <row r="499" spans="1:7" ht="47.25" x14ac:dyDescent="0.25">
      <c r="A499" s="117" t="s">
        <v>459</v>
      </c>
      <c r="B499" s="85" t="s">
        <v>460</v>
      </c>
      <c r="C499" s="86" t="s">
        <v>132</v>
      </c>
      <c r="D499" s="118">
        <v>0</v>
      </c>
      <c r="E499" s="87">
        <v>2372.4</v>
      </c>
      <c r="F499" s="87">
        <v>1120.5</v>
      </c>
      <c r="G499" s="88">
        <v>0.47230652503793602</v>
      </c>
    </row>
    <row r="500" spans="1:7" ht="31.5" x14ac:dyDescent="0.25">
      <c r="A500" s="119" t="s">
        <v>461</v>
      </c>
      <c r="B500" s="92" t="s">
        <v>462</v>
      </c>
      <c r="C500" s="93" t="s">
        <v>132</v>
      </c>
      <c r="D500" s="120">
        <v>0</v>
      </c>
      <c r="E500" s="94">
        <v>2372.4</v>
      </c>
      <c r="F500" s="94">
        <v>1120.5</v>
      </c>
      <c r="G500" s="95">
        <v>0.47230652503793602</v>
      </c>
    </row>
    <row r="501" spans="1:7" ht="31.5" x14ac:dyDescent="0.25">
      <c r="A501" s="119" t="s">
        <v>461</v>
      </c>
      <c r="B501" s="92" t="s">
        <v>463</v>
      </c>
      <c r="C501" s="93" t="s">
        <v>132</v>
      </c>
      <c r="D501" s="120">
        <v>0</v>
      </c>
      <c r="E501" s="94">
        <v>2372.4</v>
      </c>
      <c r="F501" s="94">
        <v>1120.5</v>
      </c>
      <c r="G501" s="95">
        <v>0.47230652503793602</v>
      </c>
    </row>
    <row r="502" spans="1:7" ht="31.5" x14ac:dyDescent="0.25">
      <c r="A502" s="119" t="s">
        <v>464</v>
      </c>
      <c r="B502" s="92" t="s">
        <v>465</v>
      </c>
      <c r="C502" s="93" t="s">
        <v>132</v>
      </c>
      <c r="D502" s="120">
        <v>0</v>
      </c>
      <c r="E502" s="94">
        <v>36</v>
      </c>
      <c r="F502" s="94">
        <v>0</v>
      </c>
      <c r="G502" s="95">
        <v>0</v>
      </c>
    </row>
    <row r="503" spans="1:7" ht="31.5" x14ac:dyDescent="0.25">
      <c r="A503" s="119" t="s">
        <v>137</v>
      </c>
      <c r="B503" s="92" t="s">
        <v>465</v>
      </c>
      <c r="C503" s="93" t="s">
        <v>138</v>
      </c>
      <c r="D503" s="120">
        <v>0</v>
      </c>
      <c r="E503" s="94">
        <v>36</v>
      </c>
      <c r="F503" s="94">
        <v>0</v>
      </c>
      <c r="G503" s="95">
        <v>0</v>
      </c>
    </row>
    <row r="504" spans="1:7" x14ac:dyDescent="0.25">
      <c r="A504" s="119" t="s">
        <v>466</v>
      </c>
      <c r="B504" s="92" t="s">
        <v>465</v>
      </c>
      <c r="C504" s="93" t="s">
        <v>138</v>
      </c>
      <c r="D504" s="120">
        <v>1006</v>
      </c>
      <c r="E504" s="94">
        <v>36</v>
      </c>
      <c r="F504" s="94">
        <v>0</v>
      </c>
      <c r="G504" s="95">
        <v>0</v>
      </c>
    </row>
    <row r="505" spans="1:7" ht="31.5" x14ac:dyDescent="0.25">
      <c r="A505" s="119" t="s">
        <v>467</v>
      </c>
      <c r="B505" s="92" t="s">
        <v>468</v>
      </c>
      <c r="C505" s="93" t="s">
        <v>132</v>
      </c>
      <c r="D505" s="120">
        <v>0</v>
      </c>
      <c r="E505" s="94">
        <v>27</v>
      </c>
      <c r="F505" s="94">
        <v>0</v>
      </c>
      <c r="G505" s="95">
        <v>0</v>
      </c>
    </row>
    <row r="506" spans="1:7" ht="31.5" x14ac:dyDescent="0.25">
      <c r="A506" s="119" t="s">
        <v>137</v>
      </c>
      <c r="B506" s="92" t="s">
        <v>468</v>
      </c>
      <c r="C506" s="93" t="s">
        <v>138</v>
      </c>
      <c r="D506" s="120">
        <v>0</v>
      </c>
      <c r="E506" s="94">
        <v>27</v>
      </c>
      <c r="F506" s="94">
        <v>0</v>
      </c>
      <c r="G506" s="95">
        <v>0</v>
      </c>
    </row>
    <row r="507" spans="1:7" x14ac:dyDescent="0.25">
      <c r="A507" s="119" t="s">
        <v>466</v>
      </c>
      <c r="B507" s="92" t="s">
        <v>468</v>
      </c>
      <c r="C507" s="93" t="s">
        <v>138</v>
      </c>
      <c r="D507" s="120">
        <v>1006</v>
      </c>
      <c r="E507" s="94">
        <v>27</v>
      </c>
      <c r="F507" s="94">
        <v>0</v>
      </c>
      <c r="G507" s="95">
        <v>0</v>
      </c>
    </row>
    <row r="508" spans="1:7" ht="31.5" x14ac:dyDescent="0.25">
      <c r="A508" s="119" t="s">
        <v>469</v>
      </c>
      <c r="B508" s="92" t="s">
        <v>470</v>
      </c>
      <c r="C508" s="93" t="s">
        <v>132</v>
      </c>
      <c r="D508" s="120">
        <v>0</v>
      </c>
      <c r="E508" s="94">
        <v>5</v>
      </c>
      <c r="F508" s="94">
        <v>0</v>
      </c>
      <c r="G508" s="95">
        <v>0</v>
      </c>
    </row>
    <row r="509" spans="1:7" ht="31.5" x14ac:dyDescent="0.25">
      <c r="A509" s="119" t="s">
        <v>137</v>
      </c>
      <c r="B509" s="92" t="s">
        <v>470</v>
      </c>
      <c r="C509" s="93" t="s">
        <v>138</v>
      </c>
      <c r="D509" s="120">
        <v>0</v>
      </c>
      <c r="E509" s="94">
        <v>5</v>
      </c>
      <c r="F509" s="94">
        <v>0</v>
      </c>
      <c r="G509" s="95">
        <v>0</v>
      </c>
    </row>
    <row r="510" spans="1:7" x14ac:dyDescent="0.25">
      <c r="A510" s="119" t="s">
        <v>466</v>
      </c>
      <c r="B510" s="92" t="s">
        <v>470</v>
      </c>
      <c r="C510" s="93" t="s">
        <v>138</v>
      </c>
      <c r="D510" s="120">
        <v>1006</v>
      </c>
      <c r="E510" s="94">
        <v>5</v>
      </c>
      <c r="F510" s="94">
        <v>0</v>
      </c>
      <c r="G510" s="95">
        <v>0</v>
      </c>
    </row>
    <row r="511" spans="1:7" ht="81.75" customHeight="1" x14ac:dyDescent="0.25">
      <c r="A511" s="119" t="s">
        <v>471</v>
      </c>
      <c r="B511" s="92" t="s">
        <v>472</v>
      </c>
      <c r="C511" s="93" t="s">
        <v>132</v>
      </c>
      <c r="D511" s="120">
        <v>0</v>
      </c>
      <c r="E511" s="94">
        <v>132</v>
      </c>
      <c r="F511" s="94">
        <v>132</v>
      </c>
      <c r="G511" s="95">
        <v>1</v>
      </c>
    </row>
    <row r="512" spans="1:7" ht="31.5" x14ac:dyDescent="0.25">
      <c r="A512" s="119" t="s">
        <v>137</v>
      </c>
      <c r="B512" s="92" t="s">
        <v>472</v>
      </c>
      <c r="C512" s="93" t="s">
        <v>138</v>
      </c>
      <c r="D512" s="120">
        <v>0</v>
      </c>
      <c r="E512" s="94">
        <v>132</v>
      </c>
      <c r="F512" s="94">
        <v>132</v>
      </c>
      <c r="G512" s="95">
        <v>1</v>
      </c>
    </row>
    <row r="513" spans="1:7" x14ac:dyDescent="0.25">
      <c r="A513" s="119" t="s">
        <v>466</v>
      </c>
      <c r="B513" s="92" t="s">
        <v>472</v>
      </c>
      <c r="C513" s="93" t="s">
        <v>138</v>
      </c>
      <c r="D513" s="120">
        <v>1006</v>
      </c>
      <c r="E513" s="94">
        <v>132</v>
      </c>
      <c r="F513" s="94">
        <v>132</v>
      </c>
      <c r="G513" s="95">
        <v>1</v>
      </c>
    </row>
    <row r="514" spans="1:7" ht="47.25" x14ac:dyDescent="0.25">
      <c r="A514" s="119" t="s">
        <v>473</v>
      </c>
      <c r="B514" s="92" t="s">
        <v>474</v>
      </c>
      <c r="C514" s="93" t="s">
        <v>132</v>
      </c>
      <c r="D514" s="120">
        <v>0</v>
      </c>
      <c r="E514" s="94">
        <v>2172.4</v>
      </c>
      <c r="F514" s="94">
        <v>988.5</v>
      </c>
      <c r="G514" s="95">
        <v>0.45502669858221301</v>
      </c>
    </row>
    <row r="515" spans="1:7" ht="31.5" x14ac:dyDescent="0.25">
      <c r="A515" s="119" t="s">
        <v>163</v>
      </c>
      <c r="B515" s="92" t="s">
        <v>474</v>
      </c>
      <c r="C515" s="93" t="s">
        <v>164</v>
      </c>
      <c r="D515" s="120">
        <v>0</v>
      </c>
      <c r="E515" s="94">
        <v>2172.4</v>
      </c>
      <c r="F515" s="94">
        <v>988.5</v>
      </c>
      <c r="G515" s="95">
        <v>0.45502669858221301</v>
      </c>
    </row>
    <row r="516" spans="1:7" x14ac:dyDescent="0.25">
      <c r="A516" s="119" t="s">
        <v>206</v>
      </c>
      <c r="B516" s="92" t="s">
        <v>474</v>
      </c>
      <c r="C516" s="93" t="s">
        <v>164</v>
      </c>
      <c r="D516" s="120">
        <v>113</v>
      </c>
      <c r="E516" s="94">
        <v>2172.4</v>
      </c>
      <c r="F516" s="94">
        <v>988.5</v>
      </c>
      <c r="G516" s="95">
        <v>0.45502669858221301</v>
      </c>
    </row>
    <row r="517" spans="1:7" ht="47.25" x14ac:dyDescent="0.25">
      <c r="A517" s="119" t="s">
        <v>475</v>
      </c>
      <c r="B517" s="92" t="s">
        <v>476</v>
      </c>
      <c r="C517" s="93" t="s">
        <v>132</v>
      </c>
      <c r="D517" s="120">
        <v>0</v>
      </c>
      <c r="E517" s="94">
        <v>13891.5</v>
      </c>
      <c r="F517" s="94">
        <v>1487.4</v>
      </c>
      <c r="G517" s="95">
        <v>0.107072670337976</v>
      </c>
    </row>
    <row r="518" spans="1:7" ht="50.25" customHeight="1" x14ac:dyDescent="0.25">
      <c r="A518" s="117" t="s">
        <v>477</v>
      </c>
      <c r="B518" s="85" t="s">
        <v>478</v>
      </c>
      <c r="C518" s="86" t="s">
        <v>132</v>
      </c>
      <c r="D518" s="118">
        <v>0</v>
      </c>
      <c r="E518" s="87">
        <v>9197.5</v>
      </c>
      <c r="F518" s="87">
        <v>13.3</v>
      </c>
      <c r="G518" s="88">
        <v>1.4460451209567799E-3</v>
      </c>
    </row>
    <row r="519" spans="1:7" ht="47.25" x14ac:dyDescent="0.25">
      <c r="A519" s="119" t="s">
        <v>477</v>
      </c>
      <c r="B519" s="92" t="s">
        <v>479</v>
      </c>
      <c r="C519" s="93" t="s">
        <v>132</v>
      </c>
      <c r="D519" s="120">
        <v>0</v>
      </c>
      <c r="E519" s="94">
        <v>9197.5</v>
      </c>
      <c r="F519" s="94">
        <v>13.3</v>
      </c>
      <c r="G519" s="95">
        <v>1.4460451209567799E-3</v>
      </c>
    </row>
    <row r="520" spans="1:7" ht="47.25" x14ac:dyDescent="0.25">
      <c r="A520" s="119" t="s">
        <v>480</v>
      </c>
      <c r="B520" s="92" t="s">
        <v>481</v>
      </c>
      <c r="C520" s="93" t="s">
        <v>132</v>
      </c>
      <c r="D520" s="120">
        <v>0</v>
      </c>
      <c r="E520" s="94">
        <v>122</v>
      </c>
      <c r="F520" s="94">
        <v>0</v>
      </c>
      <c r="G520" s="95">
        <v>0</v>
      </c>
    </row>
    <row r="521" spans="1:7" ht="31.5" x14ac:dyDescent="0.25">
      <c r="A521" s="119" t="s">
        <v>137</v>
      </c>
      <c r="B521" s="92" t="s">
        <v>481</v>
      </c>
      <c r="C521" s="93" t="s">
        <v>138</v>
      </c>
      <c r="D521" s="120">
        <v>0</v>
      </c>
      <c r="E521" s="94">
        <v>122</v>
      </c>
      <c r="F521" s="94">
        <v>0</v>
      </c>
      <c r="G521" s="95">
        <v>0</v>
      </c>
    </row>
    <row r="522" spans="1:7" ht="31.5" x14ac:dyDescent="0.25">
      <c r="A522" s="119" t="s">
        <v>482</v>
      </c>
      <c r="B522" s="92" t="s">
        <v>481</v>
      </c>
      <c r="C522" s="93" t="s">
        <v>138</v>
      </c>
      <c r="D522" s="120">
        <v>605</v>
      </c>
      <c r="E522" s="94">
        <v>122</v>
      </c>
      <c r="F522" s="94">
        <v>0</v>
      </c>
      <c r="G522" s="95">
        <v>0</v>
      </c>
    </row>
    <row r="523" spans="1:7" ht="78.75" x14ac:dyDescent="0.25">
      <c r="A523" s="119" t="s">
        <v>483</v>
      </c>
      <c r="B523" s="92" t="s">
        <v>484</v>
      </c>
      <c r="C523" s="93" t="s">
        <v>132</v>
      </c>
      <c r="D523" s="120">
        <v>0</v>
      </c>
      <c r="E523" s="94">
        <v>7645.5</v>
      </c>
      <c r="F523" s="94">
        <v>0</v>
      </c>
      <c r="G523" s="95">
        <v>0</v>
      </c>
    </row>
    <row r="524" spans="1:7" ht="31.5" x14ac:dyDescent="0.25">
      <c r="A524" s="119" t="s">
        <v>137</v>
      </c>
      <c r="B524" s="92" t="s">
        <v>484</v>
      </c>
      <c r="C524" s="93" t="s">
        <v>138</v>
      </c>
      <c r="D524" s="120">
        <v>0</v>
      </c>
      <c r="E524" s="94">
        <v>7645.5</v>
      </c>
      <c r="F524" s="94">
        <v>0</v>
      </c>
      <c r="G524" s="95">
        <v>0</v>
      </c>
    </row>
    <row r="525" spans="1:7" ht="31.5" x14ac:dyDescent="0.25">
      <c r="A525" s="119" t="s">
        <v>482</v>
      </c>
      <c r="B525" s="92" t="s">
        <v>484</v>
      </c>
      <c r="C525" s="93" t="s">
        <v>138</v>
      </c>
      <c r="D525" s="120">
        <v>605</v>
      </c>
      <c r="E525" s="94">
        <v>7645.5</v>
      </c>
      <c r="F525" s="94">
        <v>0</v>
      </c>
      <c r="G525" s="95">
        <v>0</v>
      </c>
    </row>
    <row r="526" spans="1:7" ht="31.5" x14ac:dyDescent="0.25">
      <c r="A526" s="119" t="s">
        <v>485</v>
      </c>
      <c r="B526" s="92" t="s">
        <v>486</v>
      </c>
      <c r="C526" s="93" t="s">
        <v>132</v>
      </c>
      <c r="D526" s="120">
        <v>0</v>
      </c>
      <c r="E526" s="94">
        <v>200</v>
      </c>
      <c r="F526" s="94">
        <v>13.3</v>
      </c>
      <c r="G526" s="95">
        <v>6.6500000000000004E-2</v>
      </c>
    </row>
    <row r="527" spans="1:7" ht="31.5" x14ac:dyDescent="0.25">
      <c r="A527" s="119" t="s">
        <v>137</v>
      </c>
      <c r="B527" s="92" t="s">
        <v>486</v>
      </c>
      <c r="C527" s="93" t="s">
        <v>138</v>
      </c>
      <c r="D527" s="120">
        <v>0</v>
      </c>
      <c r="E527" s="94">
        <v>200</v>
      </c>
      <c r="F527" s="94">
        <v>13.3</v>
      </c>
      <c r="G527" s="95">
        <v>6.6500000000000004E-2</v>
      </c>
    </row>
    <row r="528" spans="1:7" ht="31.5" x14ac:dyDescent="0.25">
      <c r="A528" s="119" t="s">
        <v>482</v>
      </c>
      <c r="B528" s="92" t="s">
        <v>486</v>
      </c>
      <c r="C528" s="93" t="s">
        <v>138</v>
      </c>
      <c r="D528" s="120">
        <v>605</v>
      </c>
      <c r="E528" s="94">
        <v>200</v>
      </c>
      <c r="F528" s="94">
        <v>13.3</v>
      </c>
      <c r="G528" s="95">
        <v>6.6500000000000004E-2</v>
      </c>
    </row>
    <row r="529" spans="1:7" x14ac:dyDescent="0.25">
      <c r="A529" s="119" t="s">
        <v>487</v>
      </c>
      <c r="B529" s="92" t="s">
        <v>488</v>
      </c>
      <c r="C529" s="93" t="s">
        <v>132</v>
      </c>
      <c r="D529" s="120">
        <v>0</v>
      </c>
      <c r="E529" s="94">
        <v>700</v>
      </c>
      <c r="F529" s="94">
        <v>0</v>
      </c>
      <c r="G529" s="95">
        <v>0</v>
      </c>
    </row>
    <row r="530" spans="1:7" ht="31.5" x14ac:dyDescent="0.25">
      <c r="A530" s="119" t="s">
        <v>137</v>
      </c>
      <c r="B530" s="92" t="s">
        <v>488</v>
      </c>
      <c r="C530" s="93" t="s">
        <v>138</v>
      </c>
      <c r="D530" s="120">
        <v>0</v>
      </c>
      <c r="E530" s="94">
        <v>700</v>
      </c>
      <c r="F530" s="94">
        <v>0</v>
      </c>
      <c r="G530" s="95">
        <v>0</v>
      </c>
    </row>
    <row r="531" spans="1:7" ht="31.5" x14ac:dyDescent="0.25">
      <c r="A531" s="119" t="s">
        <v>482</v>
      </c>
      <c r="B531" s="92" t="s">
        <v>488</v>
      </c>
      <c r="C531" s="93" t="s">
        <v>138</v>
      </c>
      <c r="D531" s="120">
        <v>605</v>
      </c>
      <c r="E531" s="94">
        <v>700</v>
      </c>
      <c r="F531" s="94">
        <v>0</v>
      </c>
      <c r="G531" s="95">
        <v>0</v>
      </c>
    </row>
    <row r="532" spans="1:7" ht="47.25" x14ac:dyDescent="0.25">
      <c r="A532" s="119" t="s">
        <v>489</v>
      </c>
      <c r="B532" s="92" t="s">
        <v>490</v>
      </c>
      <c r="C532" s="93" t="s">
        <v>132</v>
      </c>
      <c r="D532" s="120">
        <v>0</v>
      </c>
      <c r="E532" s="94">
        <v>530</v>
      </c>
      <c r="F532" s="94">
        <v>0</v>
      </c>
      <c r="G532" s="95">
        <v>0</v>
      </c>
    </row>
    <row r="533" spans="1:7" ht="31.5" x14ac:dyDescent="0.25">
      <c r="A533" s="119" t="s">
        <v>137</v>
      </c>
      <c r="B533" s="92" t="s">
        <v>490</v>
      </c>
      <c r="C533" s="93" t="s">
        <v>138</v>
      </c>
      <c r="D533" s="120">
        <v>0</v>
      </c>
      <c r="E533" s="94">
        <v>530</v>
      </c>
      <c r="F533" s="94">
        <v>0</v>
      </c>
      <c r="G533" s="95">
        <v>0</v>
      </c>
    </row>
    <row r="534" spans="1:7" x14ac:dyDescent="0.25">
      <c r="A534" s="119" t="s">
        <v>491</v>
      </c>
      <c r="B534" s="92" t="s">
        <v>490</v>
      </c>
      <c r="C534" s="93" t="s">
        <v>138</v>
      </c>
      <c r="D534" s="120">
        <v>406</v>
      </c>
      <c r="E534" s="94">
        <v>530</v>
      </c>
      <c r="F534" s="94">
        <v>0</v>
      </c>
      <c r="G534" s="95">
        <v>0</v>
      </c>
    </row>
    <row r="535" spans="1:7" ht="94.5" x14ac:dyDescent="0.25">
      <c r="A535" s="119" t="s">
        <v>492</v>
      </c>
      <c r="B535" s="92" t="s">
        <v>493</v>
      </c>
      <c r="C535" s="93" t="s">
        <v>132</v>
      </c>
      <c r="D535" s="120">
        <v>0</v>
      </c>
      <c r="E535" s="94">
        <v>4694</v>
      </c>
      <c r="F535" s="94">
        <v>1474.1</v>
      </c>
      <c r="G535" s="95">
        <v>0.314039198977418</v>
      </c>
    </row>
    <row r="536" spans="1:7" ht="94.5" x14ac:dyDescent="0.25">
      <c r="A536" s="119" t="s">
        <v>492</v>
      </c>
      <c r="B536" s="92" t="s">
        <v>494</v>
      </c>
      <c r="C536" s="93" t="s">
        <v>132</v>
      </c>
      <c r="D536" s="120">
        <v>0</v>
      </c>
      <c r="E536" s="94">
        <v>4694</v>
      </c>
      <c r="F536" s="94">
        <v>1474.1</v>
      </c>
      <c r="G536" s="95">
        <v>0.314039198977418</v>
      </c>
    </row>
    <row r="537" spans="1:7" ht="94.5" x14ac:dyDescent="0.25">
      <c r="A537" s="119" t="s">
        <v>495</v>
      </c>
      <c r="B537" s="92" t="s">
        <v>496</v>
      </c>
      <c r="C537" s="93" t="s">
        <v>132</v>
      </c>
      <c r="D537" s="120">
        <v>0</v>
      </c>
      <c r="E537" s="94">
        <v>1354.5</v>
      </c>
      <c r="F537" s="94">
        <v>677.3</v>
      </c>
      <c r="G537" s="95">
        <v>0.50003691399040195</v>
      </c>
    </row>
    <row r="538" spans="1:7" x14ac:dyDescent="0.25">
      <c r="A538" s="119" t="s">
        <v>264</v>
      </c>
      <c r="B538" s="92" t="s">
        <v>496</v>
      </c>
      <c r="C538" s="93" t="s">
        <v>265</v>
      </c>
      <c r="D538" s="120">
        <v>0</v>
      </c>
      <c r="E538" s="94">
        <v>1354.5</v>
      </c>
      <c r="F538" s="94">
        <v>677.3</v>
      </c>
      <c r="G538" s="95">
        <v>0.50003691399040195</v>
      </c>
    </row>
    <row r="539" spans="1:7" ht="31.5" x14ac:dyDescent="0.25">
      <c r="A539" s="119" t="s">
        <v>482</v>
      </c>
      <c r="B539" s="92" t="s">
        <v>496</v>
      </c>
      <c r="C539" s="93" t="s">
        <v>265</v>
      </c>
      <c r="D539" s="120">
        <v>605</v>
      </c>
      <c r="E539" s="94">
        <v>1354.5</v>
      </c>
      <c r="F539" s="94">
        <v>677.3</v>
      </c>
      <c r="G539" s="95">
        <v>0.50003691399040195</v>
      </c>
    </row>
    <row r="540" spans="1:7" ht="31.5" x14ac:dyDescent="0.25">
      <c r="A540" s="119" t="s">
        <v>497</v>
      </c>
      <c r="B540" s="92" t="s">
        <v>498</v>
      </c>
      <c r="C540" s="93" t="s">
        <v>132</v>
      </c>
      <c r="D540" s="120">
        <v>0</v>
      </c>
      <c r="E540" s="94">
        <v>1000</v>
      </c>
      <c r="F540" s="94">
        <v>0</v>
      </c>
      <c r="G540" s="95">
        <v>0</v>
      </c>
    </row>
    <row r="541" spans="1:7" ht="31.5" x14ac:dyDescent="0.25">
      <c r="A541" s="119" t="s">
        <v>137</v>
      </c>
      <c r="B541" s="92" t="s">
        <v>498</v>
      </c>
      <c r="C541" s="93" t="s">
        <v>138</v>
      </c>
      <c r="D541" s="120">
        <v>0</v>
      </c>
      <c r="E541" s="94">
        <v>1000</v>
      </c>
      <c r="F541" s="94">
        <v>0</v>
      </c>
      <c r="G541" s="95">
        <v>0</v>
      </c>
    </row>
    <row r="542" spans="1:7" x14ac:dyDescent="0.25">
      <c r="A542" s="119" t="s">
        <v>247</v>
      </c>
      <c r="B542" s="92" t="s">
        <v>498</v>
      </c>
      <c r="C542" s="93" t="s">
        <v>138</v>
      </c>
      <c r="D542" s="120">
        <v>502</v>
      </c>
      <c r="E542" s="94">
        <v>1000</v>
      </c>
      <c r="F542" s="94">
        <v>0</v>
      </c>
      <c r="G542" s="95">
        <v>0</v>
      </c>
    </row>
    <row r="543" spans="1:7" ht="31.5" x14ac:dyDescent="0.25">
      <c r="A543" s="119" t="s">
        <v>499</v>
      </c>
      <c r="B543" s="92" t="s">
        <v>500</v>
      </c>
      <c r="C543" s="93" t="s">
        <v>132</v>
      </c>
      <c r="D543" s="120">
        <v>0</v>
      </c>
      <c r="E543" s="94">
        <v>660.9</v>
      </c>
      <c r="F543" s="94">
        <v>0</v>
      </c>
      <c r="G543" s="95">
        <v>0</v>
      </c>
    </row>
    <row r="544" spans="1:7" ht="31.5" x14ac:dyDescent="0.25">
      <c r="A544" s="119" t="s">
        <v>137</v>
      </c>
      <c r="B544" s="92" t="s">
        <v>500</v>
      </c>
      <c r="C544" s="93" t="s">
        <v>138</v>
      </c>
      <c r="D544" s="120">
        <v>0</v>
      </c>
      <c r="E544" s="94">
        <v>660.9</v>
      </c>
      <c r="F544" s="94">
        <v>0</v>
      </c>
      <c r="G544" s="95">
        <v>0</v>
      </c>
    </row>
    <row r="545" spans="1:7" ht="31.5" x14ac:dyDescent="0.25">
      <c r="A545" s="119" t="s">
        <v>482</v>
      </c>
      <c r="B545" s="92" t="s">
        <v>500</v>
      </c>
      <c r="C545" s="93" t="s">
        <v>138</v>
      </c>
      <c r="D545" s="120">
        <v>605</v>
      </c>
      <c r="E545" s="94">
        <v>660.9</v>
      </c>
      <c r="F545" s="94">
        <v>0</v>
      </c>
      <c r="G545" s="95">
        <v>0</v>
      </c>
    </row>
    <row r="546" spans="1:7" ht="63" x14ac:dyDescent="0.25">
      <c r="A546" s="119" t="s">
        <v>501</v>
      </c>
      <c r="B546" s="92" t="s">
        <v>502</v>
      </c>
      <c r="C546" s="93" t="s">
        <v>132</v>
      </c>
      <c r="D546" s="120">
        <v>0</v>
      </c>
      <c r="E546" s="94">
        <v>1678.6</v>
      </c>
      <c r="F546" s="94">
        <v>796.8</v>
      </c>
      <c r="G546" s="95">
        <v>0.47468128202073201</v>
      </c>
    </row>
    <row r="547" spans="1:7" ht="78.75" x14ac:dyDescent="0.25">
      <c r="A547" s="119" t="s">
        <v>148</v>
      </c>
      <c r="B547" s="92" t="s">
        <v>502</v>
      </c>
      <c r="C547" s="93" t="s">
        <v>149</v>
      </c>
      <c r="D547" s="120">
        <v>0</v>
      </c>
      <c r="E547" s="94">
        <v>152.6</v>
      </c>
      <c r="F547" s="94">
        <v>0</v>
      </c>
      <c r="G547" s="95">
        <v>0</v>
      </c>
    </row>
    <row r="548" spans="1:7" ht="31.5" x14ac:dyDescent="0.25">
      <c r="A548" s="119" t="s">
        <v>269</v>
      </c>
      <c r="B548" s="92" t="s">
        <v>502</v>
      </c>
      <c r="C548" s="93" t="s">
        <v>149</v>
      </c>
      <c r="D548" s="120">
        <v>505</v>
      </c>
      <c r="E548" s="94">
        <v>152.6</v>
      </c>
      <c r="F548" s="94">
        <v>0</v>
      </c>
      <c r="G548" s="95">
        <v>0</v>
      </c>
    </row>
    <row r="549" spans="1:7" ht="31.5" x14ac:dyDescent="0.25">
      <c r="A549" s="119" t="s">
        <v>137</v>
      </c>
      <c r="B549" s="92" t="s">
        <v>502</v>
      </c>
      <c r="C549" s="93" t="s">
        <v>138</v>
      </c>
      <c r="D549" s="120">
        <v>0</v>
      </c>
      <c r="E549" s="94">
        <v>1526</v>
      </c>
      <c r="F549" s="94">
        <v>796.8</v>
      </c>
      <c r="G549" s="95">
        <v>0.52214941022280503</v>
      </c>
    </row>
    <row r="550" spans="1:7" x14ac:dyDescent="0.25">
      <c r="A550" s="119" t="s">
        <v>503</v>
      </c>
      <c r="B550" s="92" t="s">
        <v>502</v>
      </c>
      <c r="C550" s="93" t="s">
        <v>138</v>
      </c>
      <c r="D550" s="120">
        <v>405</v>
      </c>
      <c r="E550" s="94">
        <v>1526</v>
      </c>
      <c r="F550" s="94">
        <v>796.8</v>
      </c>
      <c r="G550" s="95">
        <v>0.52214941022280503</v>
      </c>
    </row>
    <row r="551" spans="1:7" x14ac:dyDescent="0.25">
      <c r="A551" s="117" t="s">
        <v>504</v>
      </c>
      <c r="B551" s="85" t="s">
        <v>505</v>
      </c>
      <c r="C551" s="86" t="s">
        <v>132</v>
      </c>
      <c r="D551" s="118">
        <v>0</v>
      </c>
      <c r="E551" s="87">
        <v>12298.3</v>
      </c>
      <c r="F551" s="87">
        <v>4866</v>
      </c>
      <c r="G551" s="88">
        <v>0.39566444142686402</v>
      </c>
    </row>
    <row r="552" spans="1:7" ht="31.5" x14ac:dyDescent="0.25">
      <c r="A552" s="119" t="s">
        <v>506</v>
      </c>
      <c r="B552" s="92" t="s">
        <v>507</v>
      </c>
      <c r="C552" s="93" t="s">
        <v>132</v>
      </c>
      <c r="D552" s="120">
        <v>0</v>
      </c>
      <c r="E552" s="94">
        <v>4145.3999999999996</v>
      </c>
      <c r="F552" s="94">
        <v>2016.9</v>
      </c>
      <c r="G552" s="95">
        <v>0.48653929656969203</v>
      </c>
    </row>
    <row r="553" spans="1:7" ht="47.25" x14ac:dyDescent="0.25">
      <c r="A553" s="119" t="s">
        <v>508</v>
      </c>
      <c r="B553" s="92" t="s">
        <v>509</v>
      </c>
      <c r="C553" s="93" t="s">
        <v>132</v>
      </c>
      <c r="D553" s="120">
        <v>0</v>
      </c>
      <c r="E553" s="94">
        <v>3340.4</v>
      </c>
      <c r="F553" s="94">
        <v>1614.7</v>
      </c>
      <c r="G553" s="95">
        <v>0.48338522332654799</v>
      </c>
    </row>
    <row r="554" spans="1:7" ht="31.5" x14ac:dyDescent="0.25">
      <c r="A554" s="119" t="s">
        <v>167</v>
      </c>
      <c r="B554" s="92" t="s">
        <v>510</v>
      </c>
      <c r="C554" s="93" t="s">
        <v>132</v>
      </c>
      <c r="D554" s="120">
        <v>0</v>
      </c>
      <c r="E554" s="94">
        <v>3340.4</v>
      </c>
      <c r="F554" s="94">
        <v>1614.7</v>
      </c>
      <c r="G554" s="95">
        <v>0.48338522332654799</v>
      </c>
    </row>
    <row r="555" spans="1:7" ht="78.75" x14ac:dyDescent="0.25">
      <c r="A555" s="119" t="s">
        <v>148</v>
      </c>
      <c r="B555" s="92" t="s">
        <v>510</v>
      </c>
      <c r="C555" s="93" t="s">
        <v>149</v>
      </c>
      <c r="D555" s="120">
        <v>0</v>
      </c>
      <c r="E555" s="94">
        <v>3340.4</v>
      </c>
      <c r="F555" s="94">
        <v>1614.7</v>
      </c>
      <c r="G555" s="95">
        <v>0.48338522332654799</v>
      </c>
    </row>
    <row r="556" spans="1:7" ht="63" x14ac:dyDescent="0.25">
      <c r="A556" s="119" t="s">
        <v>511</v>
      </c>
      <c r="B556" s="92" t="s">
        <v>510</v>
      </c>
      <c r="C556" s="93" t="s">
        <v>149</v>
      </c>
      <c r="D556" s="120">
        <v>103</v>
      </c>
      <c r="E556" s="94">
        <v>3340.4</v>
      </c>
      <c r="F556" s="94">
        <v>1614.7</v>
      </c>
      <c r="G556" s="95">
        <v>0.48338522332654799</v>
      </c>
    </row>
    <row r="557" spans="1:7" ht="31.5" x14ac:dyDescent="0.25">
      <c r="A557" s="119" t="s">
        <v>512</v>
      </c>
      <c r="B557" s="92" t="s">
        <v>513</v>
      </c>
      <c r="C557" s="93" t="s">
        <v>132</v>
      </c>
      <c r="D557" s="120">
        <v>0</v>
      </c>
      <c r="E557" s="94">
        <v>805</v>
      </c>
      <c r="F557" s="94">
        <v>402.1</v>
      </c>
      <c r="G557" s="95">
        <v>0.499503105590062</v>
      </c>
    </row>
    <row r="558" spans="1:7" ht="31.5" x14ac:dyDescent="0.25">
      <c r="A558" s="119" t="s">
        <v>167</v>
      </c>
      <c r="B558" s="92" t="s">
        <v>514</v>
      </c>
      <c r="C558" s="93" t="s">
        <v>132</v>
      </c>
      <c r="D558" s="120">
        <v>0</v>
      </c>
      <c r="E558" s="94">
        <v>805</v>
      </c>
      <c r="F558" s="94">
        <v>402.1</v>
      </c>
      <c r="G558" s="95">
        <v>0.499503105590062</v>
      </c>
    </row>
    <row r="559" spans="1:7" ht="78.75" x14ac:dyDescent="0.25">
      <c r="A559" s="119" t="s">
        <v>148</v>
      </c>
      <c r="B559" s="92" t="s">
        <v>514</v>
      </c>
      <c r="C559" s="93" t="s">
        <v>149</v>
      </c>
      <c r="D559" s="120">
        <v>0</v>
      </c>
      <c r="E559" s="94">
        <v>797.7</v>
      </c>
      <c r="F559" s="94">
        <v>399</v>
      </c>
      <c r="G559" s="95">
        <v>0.50018804061677302</v>
      </c>
    </row>
    <row r="560" spans="1:7" ht="63" x14ac:dyDescent="0.25">
      <c r="A560" s="119" t="s">
        <v>511</v>
      </c>
      <c r="B560" s="92" t="s">
        <v>514</v>
      </c>
      <c r="C560" s="93" t="s">
        <v>149</v>
      </c>
      <c r="D560" s="120">
        <v>103</v>
      </c>
      <c r="E560" s="94">
        <v>797.7</v>
      </c>
      <c r="F560" s="94">
        <v>399</v>
      </c>
      <c r="G560" s="95">
        <v>0.50018804061677302</v>
      </c>
    </row>
    <row r="561" spans="1:7" ht="31.5" x14ac:dyDescent="0.25">
      <c r="A561" s="119" t="s">
        <v>137</v>
      </c>
      <c r="B561" s="92" t="s">
        <v>514</v>
      </c>
      <c r="C561" s="93" t="s">
        <v>138</v>
      </c>
      <c r="D561" s="120">
        <v>0</v>
      </c>
      <c r="E561" s="94">
        <v>6.7</v>
      </c>
      <c r="F561" s="94">
        <v>3.1</v>
      </c>
      <c r="G561" s="95">
        <v>0.462686567164179</v>
      </c>
    </row>
    <row r="562" spans="1:7" ht="63" x14ac:dyDescent="0.25">
      <c r="A562" s="119" t="s">
        <v>511</v>
      </c>
      <c r="B562" s="92" t="s">
        <v>514</v>
      </c>
      <c r="C562" s="93" t="s">
        <v>138</v>
      </c>
      <c r="D562" s="120">
        <v>103</v>
      </c>
      <c r="E562" s="94">
        <v>6.7</v>
      </c>
      <c r="F562" s="94">
        <v>3.1</v>
      </c>
      <c r="G562" s="95">
        <v>0.462686567164179</v>
      </c>
    </row>
    <row r="563" spans="1:7" x14ac:dyDescent="0.25">
      <c r="A563" s="119" t="s">
        <v>169</v>
      </c>
      <c r="B563" s="92" t="s">
        <v>514</v>
      </c>
      <c r="C563" s="93" t="s">
        <v>170</v>
      </c>
      <c r="D563" s="120">
        <v>0</v>
      </c>
      <c r="E563" s="94">
        <v>0.6</v>
      </c>
      <c r="F563" s="94">
        <v>0</v>
      </c>
      <c r="G563" s="95">
        <v>0</v>
      </c>
    </row>
    <row r="564" spans="1:7" ht="63" x14ac:dyDescent="0.25">
      <c r="A564" s="119" t="s">
        <v>511</v>
      </c>
      <c r="B564" s="92" t="s">
        <v>514</v>
      </c>
      <c r="C564" s="93" t="s">
        <v>170</v>
      </c>
      <c r="D564" s="120">
        <v>103</v>
      </c>
      <c r="E564" s="94">
        <v>0.6</v>
      </c>
      <c r="F564" s="94">
        <v>0</v>
      </c>
      <c r="G564" s="95">
        <v>0</v>
      </c>
    </row>
    <row r="565" spans="1:7" ht="47.25" x14ac:dyDescent="0.25">
      <c r="A565" s="119" t="s">
        <v>515</v>
      </c>
      <c r="B565" s="92" t="s">
        <v>516</v>
      </c>
      <c r="C565" s="93" t="s">
        <v>132</v>
      </c>
      <c r="D565" s="120">
        <v>0</v>
      </c>
      <c r="E565" s="94">
        <v>5928.9</v>
      </c>
      <c r="F565" s="94">
        <v>2829.6</v>
      </c>
      <c r="G565" s="95">
        <v>0.47725547740727597</v>
      </c>
    </row>
    <row r="566" spans="1:7" ht="47.25" x14ac:dyDescent="0.25">
      <c r="A566" s="119" t="s">
        <v>517</v>
      </c>
      <c r="B566" s="92" t="s">
        <v>518</v>
      </c>
      <c r="C566" s="93" t="s">
        <v>132</v>
      </c>
      <c r="D566" s="120">
        <v>0</v>
      </c>
      <c r="E566" s="94">
        <v>3150</v>
      </c>
      <c r="F566" s="94">
        <v>1529.4</v>
      </c>
      <c r="G566" s="95">
        <v>0.48552380952381002</v>
      </c>
    </row>
    <row r="567" spans="1:7" ht="31.5" x14ac:dyDescent="0.25">
      <c r="A567" s="119" t="s">
        <v>167</v>
      </c>
      <c r="B567" s="92" t="s">
        <v>519</v>
      </c>
      <c r="C567" s="93" t="s">
        <v>132</v>
      </c>
      <c r="D567" s="120">
        <v>0</v>
      </c>
      <c r="E567" s="94">
        <v>3150</v>
      </c>
      <c r="F567" s="94">
        <v>1529.4</v>
      </c>
      <c r="G567" s="95">
        <v>0.48552380952381002</v>
      </c>
    </row>
    <row r="568" spans="1:7" ht="78.75" x14ac:dyDescent="0.25">
      <c r="A568" s="119" t="s">
        <v>148</v>
      </c>
      <c r="B568" s="92" t="s">
        <v>519</v>
      </c>
      <c r="C568" s="93" t="s">
        <v>149</v>
      </c>
      <c r="D568" s="120">
        <v>0</v>
      </c>
      <c r="E568" s="94">
        <v>3150</v>
      </c>
      <c r="F568" s="94">
        <v>1529.4</v>
      </c>
      <c r="G568" s="95">
        <v>0.48552380952381002</v>
      </c>
    </row>
    <row r="569" spans="1:7" ht="47.25" x14ac:dyDescent="0.25">
      <c r="A569" s="119" t="s">
        <v>283</v>
      </c>
      <c r="B569" s="92" t="s">
        <v>519</v>
      </c>
      <c r="C569" s="93" t="s">
        <v>149</v>
      </c>
      <c r="D569" s="120">
        <v>106</v>
      </c>
      <c r="E569" s="94">
        <v>3150</v>
      </c>
      <c r="F569" s="94">
        <v>1529.4</v>
      </c>
      <c r="G569" s="95">
        <v>0.48552380952381002</v>
      </c>
    </row>
    <row r="570" spans="1:7" ht="47.25" x14ac:dyDescent="0.25">
      <c r="A570" s="119" t="s">
        <v>520</v>
      </c>
      <c r="B570" s="92" t="s">
        <v>521</v>
      </c>
      <c r="C570" s="93" t="s">
        <v>132</v>
      </c>
      <c r="D570" s="120">
        <v>0</v>
      </c>
      <c r="E570" s="94">
        <v>2778.9</v>
      </c>
      <c r="F570" s="94">
        <v>1300.2</v>
      </c>
      <c r="G570" s="95">
        <v>0.467882975277988</v>
      </c>
    </row>
    <row r="571" spans="1:7" ht="31.5" x14ac:dyDescent="0.25">
      <c r="A571" s="119" t="s">
        <v>167</v>
      </c>
      <c r="B571" s="92" t="s">
        <v>522</v>
      </c>
      <c r="C571" s="93" t="s">
        <v>132</v>
      </c>
      <c r="D571" s="120">
        <v>0</v>
      </c>
      <c r="E571" s="94">
        <v>1375</v>
      </c>
      <c r="F571" s="94">
        <v>733.2</v>
      </c>
      <c r="G571" s="95">
        <v>0.53323636363636395</v>
      </c>
    </row>
    <row r="572" spans="1:7" ht="78.75" x14ac:dyDescent="0.25">
      <c r="A572" s="119" t="s">
        <v>148</v>
      </c>
      <c r="B572" s="92" t="s">
        <v>522</v>
      </c>
      <c r="C572" s="93" t="s">
        <v>149</v>
      </c>
      <c r="D572" s="120">
        <v>0</v>
      </c>
      <c r="E572" s="94">
        <v>1373.9</v>
      </c>
      <c r="F572" s="94">
        <v>733.2</v>
      </c>
      <c r="G572" s="95">
        <v>0.53366329427178105</v>
      </c>
    </row>
    <row r="573" spans="1:7" ht="47.25" x14ac:dyDescent="0.25">
      <c r="A573" s="119" t="s">
        <v>283</v>
      </c>
      <c r="B573" s="92" t="s">
        <v>522</v>
      </c>
      <c r="C573" s="93" t="s">
        <v>149</v>
      </c>
      <c r="D573" s="120">
        <v>106</v>
      </c>
      <c r="E573" s="94">
        <v>1373.9</v>
      </c>
      <c r="F573" s="94">
        <v>733.2</v>
      </c>
      <c r="G573" s="95">
        <v>0.53366329427178105</v>
      </c>
    </row>
    <row r="574" spans="1:7" ht="31.5" x14ac:dyDescent="0.25">
      <c r="A574" s="119" t="s">
        <v>137</v>
      </c>
      <c r="B574" s="92" t="s">
        <v>522</v>
      </c>
      <c r="C574" s="93" t="s">
        <v>138</v>
      </c>
      <c r="D574" s="120">
        <v>0</v>
      </c>
      <c r="E574" s="94">
        <v>0.9</v>
      </c>
      <c r="F574" s="94">
        <v>0</v>
      </c>
      <c r="G574" s="95">
        <v>0</v>
      </c>
    </row>
    <row r="575" spans="1:7" ht="47.25" x14ac:dyDescent="0.25">
      <c r="A575" s="119" t="s">
        <v>283</v>
      </c>
      <c r="B575" s="92" t="s">
        <v>522</v>
      </c>
      <c r="C575" s="93" t="s">
        <v>138</v>
      </c>
      <c r="D575" s="120">
        <v>106</v>
      </c>
      <c r="E575" s="94">
        <v>0.9</v>
      </c>
      <c r="F575" s="94">
        <v>0</v>
      </c>
      <c r="G575" s="95">
        <v>0</v>
      </c>
    </row>
    <row r="576" spans="1:7" x14ac:dyDescent="0.25">
      <c r="A576" s="119" t="s">
        <v>169</v>
      </c>
      <c r="B576" s="92" t="s">
        <v>522</v>
      </c>
      <c r="C576" s="93" t="s">
        <v>170</v>
      </c>
      <c r="D576" s="120">
        <v>0</v>
      </c>
      <c r="E576" s="94">
        <v>0.2</v>
      </c>
      <c r="F576" s="94">
        <v>0</v>
      </c>
      <c r="G576" s="95">
        <v>0</v>
      </c>
    </row>
    <row r="577" spans="1:7" ht="47.25" x14ac:dyDescent="0.25">
      <c r="A577" s="119" t="s">
        <v>283</v>
      </c>
      <c r="B577" s="92" t="s">
        <v>522</v>
      </c>
      <c r="C577" s="93" t="s">
        <v>170</v>
      </c>
      <c r="D577" s="120">
        <v>106</v>
      </c>
      <c r="E577" s="94">
        <v>0.2</v>
      </c>
      <c r="F577" s="94">
        <v>0</v>
      </c>
      <c r="G577" s="95">
        <v>0</v>
      </c>
    </row>
    <row r="578" spans="1:7" ht="34.5" customHeight="1" x14ac:dyDescent="0.25">
      <c r="A578" s="119" t="s">
        <v>523</v>
      </c>
      <c r="B578" s="92" t="s">
        <v>524</v>
      </c>
      <c r="C578" s="93" t="s">
        <v>132</v>
      </c>
      <c r="D578" s="120">
        <v>0</v>
      </c>
      <c r="E578" s="94">
        <v>1403.9</v>
      </c>
      <c r="F578" s="94">
        <v>567</v>
      </c>
      <c r="G578" s="95">
        <v>0.40387491986608698</v>
      </c>
    </row>
    <row r="579" spans="1:7" ht="78.75" x14ac:dyDescent="0.25">
      <c r="A579" s="119" t="s">
        <v>148</v>
      </c>
      <c r="B579" s="92" t="s">
        <v>524</v>
      </c>
      <c r="C579" s="93" t="s">
        <v>149</v>
      </c>
      <c r="D579" s="120">
        <v>0</v>
      </c>
      <c r="E579" s="94">
        <v>1395.8</v>
      </c>
      <c r="F579" s="94">
        <v>563.1</v>
      </c>
      <c r="G579" s="95">
        <v>0.40342455939246302</v>
      </c>
    </row>
    <row r="580" spans="1:7" ht="47.25" x14ac:dyDescent="0.25">
      <c r="A580" s="119" t="s">
        <v>283</v>
      </c>
      <c r="B580" s="92" t="s">
        <v>524</v>
      </c>
      <c r="C580" s="93" t="s">
        <v>149</v>
      </c>
      <c r="D580" s="120">
        <v>106</v>
      </c>
      <c r="E580" s="94">
        <v>1395.8</v>
      </c>
      <c r="F580" s="94">
        <v>563.1</v>
      </c>
      <c r="G580" s="95">
        <v>0.40342455939246302</v>
      </c>
    </row>
    <row r="581" spans="1:7" ht="31.5" x14ac:dyDescent="0.25">
      <c r="A581" s="119" t="s">
        <v>137</v>
      </c>
      <c r="B581" s="92" t="s">
        <v>524</v>
      </c>
      <c r="C581" s="93" t="s">
        <v>138</v>
      </c>
      <c r="D581" s="120">
        <v>0</v>
      </c>
      <c r="E581" s="94">
        <v>8.1</v>
      </c>
      <c r="F581" s="94">
        <v>3.9</v>
      </c>
      <c r="G581" s="95">
        <v>0.48148148148148201</v>
      </c>
    </row>
    <row r="582" spans="1:7" ht="47.25" x14ac:dyDescent="0.25">
      <c r="A582" s="119" t="s">
        <v>283</v>
      </c>
      <c r="B582" s="92" t="s">
        <v>524</v>
      </c>
      <c r="C582" s="93" t="s">
        <v>138</v>
      </c>
      <c r="D582" s="120">
        <v>106</v>
      </c>
      <c r="E582" s="94">
        <v>8.1</v>
      </c>
      <c r="F582" s="94">
        <v>3.9</v>
      </c>
      <c r="G582" s="95">
        <v>0.48148148148148201</v>
      </c>
    </row>
    <row r="583" spans="1:7" ht="47.25" x14ac:dyDescent="0.25">
      <c r="A583" s="119" t="s">
        <v>525</v>
      </c>
      <c r="B583" s="92" t="s">
        <v>526</v>
      </c>
      <c r="C583" s="93" t="s">
        <v>132</v>
      </c>
      <c r="D583" s="120">
        <v>0</v>
      </c>
      <c r="E583" s="94">
        <v>2224</v>
      </c>
      <c r="F583" s="94">
        <v>19.5</v>
      </c>
      <c r="G583" s="95">
        <v>8.7679856115107906E-3</v>
      </c>
    </row>
    <row r="584" spans="1:7" x14ac:dyDescent="0.25">
      <c r="A584" s="119" t="s">
        <v>527</v>
      </c>
      <c r="B584" s="92" t="s">
        <v>528</v>
      </c>
      <c r="C584" s="93" t="s">
        <v>132</v>
      </c>
      <c r="D584" s="120">
        <v>0</v>
      </c>
      <c r="E584" s="94">
        <v>300</v>
      </c>
      <c r="F584" s="94">
        <v>0</v>
      </c>
      <c r="G584" s="95">
        <v>0</v>
      </c>
    </row>
    <row r="585" spans="1:7" ht="31.5" x14ac:dyDescent="0.25">
      <c r="A585" s="119" t="s">
        <v>529</v>
      </c>
      <c r="B585" s="92" t="s">
        <v>530</v>
      </c>
      <c r="C585" s="93" t="s">
        <v>132</v>
      </c>
      <c r="D585" s="120">
        <v>0</v>
      </c>
      <c r="E585" s="94">
        <v>300</v>
      </c>
      <c r="F585" s="94">
        <v>0</v>
      </c>
      <c r="G585" s="95">
        <v>0</v>
      </c>
    </row>
    <row r="586" spans="1:7" x14ac:dyDescent="0.25">
      <c r="A586" s="119" t="s">
        <v>169</v>
      </c>
      <c r="B586" s="92" t="s">
        <v>530</v>
      </c>
      <c r="C586" s="93" t="s">
        <v>170</v>
      </c>
      <c r="D586" s="120">
        <v>0</v>
      </c>
      <c r="E586" s="94">
        <v>300</v>
      </c>
      <c r="F586" s="94">
        <v>0</v>
      </c>
      <c r="G586" s="95">
        <v>0</v>
      </c>
    </row>
    <row r="587" spans="1:7" x14ac:dyDescent="0.25">
      <c r="A587" s="119" t="s">
        <v>531</v>
      </c>
      <c r="B587" s="92" t="s">
        <v>530</v>
      </c>
      <c r="C587" s="93" t="s">
        <v>170</v>
      </c>
      <c r="D587" s="120">
        <v>111</v>
      </c>
      <c r="E587" s="94">
        <v>300</v>
      </c>
      <c r="F587" s="94">
        <v>0</v>
      </c>
      <c r="G587" s="95">
        <v>0</v>
      </c>
    </row>
    <row r="588" spans="1:7" ht="31.5" x14ac:dyDescent="0.25">
      <c r="A588" s="119" t="s">
        <v>532</v>
      </c>
      <c r="B588" s="92" t="s">
        <v>533</v>
      </c>
      <c r="C588" s="93" t="s">
        <v>132</v>
      </c>
      <c r="D588" s="120">
        <v>0</v>
      </c>
      <c r="E588" s="94">
        <v>270</v>
      </c>
      <c r="F588" s="94">
        <v>10.8</v>
      </c>
      <c r="G588" s="95">
        <v>0.04</v>
      </c>
    </row>
    <row r="589" spans="1:7" ht="78.75" x14ac:dyDescent="0.25">
      <c r="A589" s="119" t="s">
        <v>534</v>
      </c>
      <c r="B589" s="92" t="s">
        <v>535</v>
      </c>
      <c r="C589" s="93" t="s">
        <v>132</v>
      </c>
      <c r="D589" s="120">
        <v>0</v>
      </c>
      <c r="E589" s="94">
        <v>270</v>
      </c>
      <c r="F589" s="94">
        <v>10.8</v>
      </c>
      <c r="G589" s="95">
        <v>0.04</v>
      </c>
    </row>
    <row r="590" spans="1:7" ht="31.5" x14ac:dyDescent="0.25">
      <c r="A590" s="119" t="s">
        <v>137</v>
      </c>
      <c r="B590" s="92" t="s">
        <v>535</v>
      </c>
      <c r="C590" s="93" t="s">
        <v>138</v>
      </c>
      <c r="D590" s="120">
        <v>0</v>
      </c>
      <c r="E590" s="94">
        <v>270</v>
      </c>
      <c r="F590" s="94">
        <v>10.8</v>
      </c>
      <c r="G590" s="95">
        <v>0.04</v>
      </c>
    </row>
    <row r="591" spans="1:7" x14ac:dyDescent="0.25">
      <c r="A591" s="119" t="s">
        <v>536</v>
      </c>
      <c r="B591" s="92" t="s">
        <v>535</v>
      </c>
      <c r="C591" s="93" t="s">
        <v>138</v>
      </c>
      <c r="D591" s="120">
        <v>204</v>
      </c>
      <c r="E591" s="94">
        <v>270</v>
      </c>
      <c r="F591" s="94">
        <v>10.8</v>
      </c>
      <c r="G591" s="95">
        <v>0.04</v>
      </c>
    </row>
    <row r="592" spans="1:7" ht="31.5" x14ac:dyDescent="0.25">
      <c r="A592" s="119" t="s">
        <v>537</v>
      </c>
      <c r="B592" s="92" t="s">
        <v>538</v>
      </c>
      <c r="C592" s="93" t="s">
        <v>132</v>
      </c>
      <c r="D592" s="120">
        <v>0</v>
      </c>
      <c r="E592" s="94">
        <v>422</v>
      </c>
      <c r="F592" s="94">
        <v>8.6999999999999993</v>
      </c>
      <c r="G592" s="95">
        <v>2.0616113744075799E-2</v>
      </c>
    </row>
    <row r="593" spans="1:7" ht="63" x14ac:dyDescent="0.25">
      <c r="A593" s="119" t="s">
        <v>539</v>
      </c>
      <c r="B593" s="92" t="s">
        <v>540</v>
      </c>
      <c r="C593" s="93" t="s">
        <v>132</v>
      </c>
      <c r="D593" s="120">
        <v>0</v>
      </c>
      <c r="E593" s="94">
        <v>422</v>
      </c>
      <c r="F593" s="94">
        <v>8.6999999999999993</v>
      </c>
      <c r="G593" s="95">
        <v>2.0616113744075799E-2</v>
      </c>
    </row>
    <row r="594" spans="1:7" ht="31.5" x14ac:dyDescent="0.25">
      <c r="A594" s="119" t="s">
        <v>137</v>
      </c>
      <c r="B594" s="92" t="s">
        <v>540</v>
      </c>
      <c r="C594" s="93" t="s">
        <v>138</v>
      </c>
      <c r="D594" s="120">
        <v>0</v>
      </c>
      <c r="E594" s="94">
        <v>422</v>
      </c>
      <c r="F594" s="94">
        <v>8.6999999999999993</v>
      </c>
      <c r="G594" s="95">
        <v>2.0616113744075799E-2</v>
      </c>
    </row>
    <row r="595" spans="1:7" x14ac:dyDescent="0.25">
      <c r="A595" s="119" t="s">
        <v>206</v>
      </c>
      <c r="B595" s="92" t="s">
        <v>540</v>
      </c>
      <c r="C595" s="93" t="s">
        <v>138</v>
      </c>
      <c r="D595" s="120">
        <v>113</v>
      </c>
      <c r="E595" s="94">
        <v>422</v>
      </c>
      <c r="F595" s="94">
        <v>8.6999999999999993</v>
      </c>
      <c r="G595" s="95">
        <v>2.0616113744075799E-2</v>
      </c>
    </row>
    <row r="596" spans="1:7" ht="47.25" x14ac:dyDescent="0.25">
      <c r="A596" s="119" t="s">
        <v>541</v>
      </c>
      <c r="B596" s="92" t="s">
        <v>542</v>
      </c>
      <c r="C596" s="93" t="s">
        <v>132</v>
      </c>
      <c r="D596" s="120">
        <v>0</v>
      </c>
      <c r="E596" s="94">
        <v>1232</v>
      </c>
      <c r="F596" s="94">
        <v>0</v>
      </c>
      <c r="G596" s="95">
        <v>0</v>
      </c>
    </row>
    <row r="597" spans="1:7" ht="78.75" x14ac:dyDescent="0.25">
      <c r="A597" s="119" t="s">
        <v>543</v>
      </c>
      <c r="B597" s="92" t="s">
        <v>544</v>
      </c>
      <c r="C597" s="93" t="s">
        <v>132</v>
      </c>
      <c r="D597" s="120">
        <v>0</v>
      </c>
      <c r="E597" s="94">
        <v>1232</v>
      </c>
      <c r="F597" s="94">
        <v>0</v>
      </c>
      <c r="G597" s="95">
        <v>0</v>
      </c>
    </row>
    <row r="598" spans="1:7" x14ac:dyDescent="0.25">
      <c r="A598" s="119" t="s">
        <v>169</v>
      </c>
      <c r="B598" s="92" t="s">
        <v>544</v>
      </c>
      <c r="C598" s="93" t="s">
        <v>170</v>
      </c>
      <c r="D598" s="120">
        <v>0</v>
      </c>
      <c r="E598" s="94">
        <v>1232</v>
      </c>
      <c r="F598" s="94">
        <v>0</v>
      </c>
      <c r="G598" s="95">
        <v>0</v>
      </c>
    </row>
    <row r="599" spans="1:7" x14ac:dyDescent="0.25">
      <c r="A599" s="119" t="s">
        <v>206</v>
      </c>
      <c r="B599" s="92" t="s">
        <v>544</v>
      </c>
      <c r="C599" s="93" t="s">
        <v>170</v>
      </c>
      <c r="D599" s="120">
        <v>113</v>
      </c>
      <c r="E599" s="94">
        <v>1232</v>
      </c>
      <c r="F599" s="94">
        <v>0</v>
      </c>
      <c r="G599" s="95">
        <v>0</v>
      </c>
    </row>
    <row r="600" spans="1:7" x14ac:dyDescent="0.25">
      <c r="A600" s="194" t="s">
        <v>545</v>
      </c>
      <c r="B600" s="195"/>
      <c r="C600" s="195"/>
      <c r="D600" s="196"/>
      <c r="E600" s="87">
        <v>2099855.9</v>
      </c>
      <c r="F600" s="87">
        <v>1274246.8999999999</v>
      </c>
      <c r="G600" s="88">
        <v>0.60682587790905096</v>
      </c>
    </row>
    <row r="604" spans="1:7" x14ac:dyDescent="0.25">
      <c r="A604" s="96" t="s">
        <v>123</v>
      </c>
      <c r="B604" s="76"/>
      <c r="C604" s="76"/>
      <c r="D604" s="76"/>
      <c r="E604" s="97"/>
      <c r="F604" s="197" t="s">
        <v>124</v>
      </c>
      <c r="G604" s="197"/>
    </row>
  </sheetData>
  <autoFilter ref="A13:U600" xr:uid="{00000000-0009-0000-0000-000001000000}"/>
  <mergeCells count="8">
    <mergeCell ref="A9:G9"/>
    <mergeCell ref="B11:D11"/>
    <mergeCell ref="A600:D600"/>
    <mergeCell ref="F604:G604"/>
    <mergeCell ref="A11:A12"/>
    <mergeCell ref="E11:E12"/>
    <mergeCell ref="F11:F12"/>
    <mergeCell ref="G11:G12"/>
  </mergeCells>
  <pageMargins left="1.1811023622047201" right="0.39370078740157499" top="0.78740157480314998" bottom="0.78740157480314998" header="0.511811023622047" footer="0.511811023622047"/>
  <pageSetup paperSize="9" scale="73" fitToHeight="0" orientation="portrait" r:id="rId1"/>
  <headerFooter differentFirst="1" alignWithMargins="0">
    <oddHeader>&amp;C&amp;P</oddHead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G68"/>
  <sheetViews>
    <sheetView showGridLines="0" view="pageBreakPreview" zoomScaleNormal="100" workbookViewId="0">
      <selection activeCell="J12" sqref="J12"/>
    </sheetView>
  </sheetViews>
  <sheetFormatPr defaultColWidth="9.140625" defaultRowHeight="15.75" x14ac:dyDescent="0.25"/>
  <cols>
    <col min="1" max="1" width="58" style="63" customWidth="1"/>
    <col min="2" max="2" width="7.85546875" style="63" customWidth="1"/>
    <col min="3" max="3" width="11.7109375" style="63" customWidth="1"/>
    <col min="4" max="4" width="13" style="63" customWidth="1"/>
    <col min="5" max="5" width="13.28515625" style="63" customWidth="1"/>
    <col min="6" max="6" width="12.28515625" style="63" customWidth="1"/>
    <col min="7" max="235" width="9.42578125" style="63" customWidth="1"/>
    <col min="236" max="16384" width="9.140625" style="63"/>
  </cols>
  <sheetData>
    <row r="8" spans="1:6" ht="25.5" customHeight="1" x14ac:dyDescent="0.25"/>
    <row r="9" spans="1:6" ht="35.450000000000003" customHeight="1" x14ac:dyDescent="0.25">
      <c r="A9" s="201" t="s">
        <v>637</v>
      </c>
      <c r="B9" s="201"/>
      <c r="C9" s="201"/>
      <c r="D9" s="201"/>
      <c r="E9" s="201"/>
      <c r="F9" s="201"/>
    </row>
    <row r="10" spans="1:6" ht="13.15" customHeight="1" x14ac:dyDescent="0.25">
      <c r="A10" s="98"/>
      <c r="B10" s="98"/>
      <c r="C10" s="98"/>
      <c r="D10" s="98"/>
      <c r="E10" s="98"/>
      <c r="F10" s="98"/>
    </row>
    <row r="11" spans="1:6" ht="16.5" customHeight="1" x14ac:dyDescent="0.25">
      <c r="A11" s="99"/>
      <c r="B11" s="99"/>
      <c r="C11" s="99"/>
      <c r="D11" s="99"/>
      <c r="E11" s="99"/>
      <c r="F11" s="100"/>
    </row>
    <row r="12" spans="1:6" ht="19.899999999999999" customHeight="1" x14ac:dyDescent="0.25">
      <c r="A12" s="202" t="s">
        <v>0</v>
      </c>
      <c r="B12" s="202" t="s">
        <v>125</v>
      </c>
      <c r="C12" s="202"/>
      <c r="D12" s="199" t="s">
        <v>126</v>
      </c>
      <c r="E12" s="200" t="s">
        <v>3</v>
      </c>
      <c r="F12" s="200" t="s">
        <v>4</v>
      </c>
    </row>
    <row r="13" spans="1:6" x14ac:dyDescent="0.25">
      <c r="A13" s="202"/>
      <c r="B13" s="101" t="s">
        <v>546</v>
      </c>
      <c r="C13" s="101" t="s">
        <v>547</v>
      </c>
      <c r="D13" s="199"/>
      <c r="E13" s="200"/>
      <c r="F13" s="200"/>
    </row>
    <row r="14" spans="1:6" ht="12.75" customHeight="1" x14ac:dyDescent="0.25">
      <c r="A14" s="102">
        <v>1</v>
      </c>
      <c r="B14" s="102">
        <v>2</v>
      </c>
      <c r="C14" s="102">
        <v>3</v>
      </c>
      <c r="D14" s="102">
        <v>4</v>
      </c>
      <c r="E14" s="103">
        <v>5</v>
      </c>
      <c r="F14" s="103">
        <v>6</v>
      </c>
    </row>
    <row r="15" spans="1:6" x14ac:dyDescent="0.25">
      <c r="A15" s="104" t="s">
        <v>548</v>
      </c>
      <c r="B15" s="105">
        <v>1</v>
      </c>
      <c r="C15" s="105">
        <v>0</v>
      </c>
      <c r="D15" s="106">
        <v>240179.8</v>
      </c>
      <c r="E15" s="106">
        <v>118307.3</v>
      </c>
      <c r="F15" s="107">
        <v>0.49257806026984802</v>
      </c>
    </row>
    <row r="16" spans="1:6" ht="34.5" customHeight="1" x14ac:dyDescent="0.25">
      <c r="A16" s="108" t="s">
        <v>355</v>
      </c>
      <c r="B16" s="109">
        <v>1</v>
      </c>
      <c r="C16" s="109">
        <v>2</v>
      </c>
      <c r="D16" s="110">
        <v>4819.8999999999996</v>
      </c>
      <c r="E16" s="110">
        <v>2452.1999999999998</v>
      </c>
      <c r="F16" s="111">
        <v>0.50876574202784297</v>
      </c>
    </row>
    <row r="17" spans="1:6" ht="47.25" customHeight="1" x14ac:dyDescent="0.25">
      <c r="A17" s="108" t="s">
        <v>511</v>
      </c>
      <c r="B17" s="109">
        <v>1</v>
      </c>
      <c r="C17" s="109">
        <v>3</v>
      </c>
      <c r="D17" s="110">
        <v>4145.3999999999996</v>
      </c>
      <c r="E17" s="110">
        <v>2016.9</v>
      </c>
      <c r="F17" s="111">
        <v>0.48653929656969203</v>
      </c>
    </row>
    <row r="18" spans="1:6" ht="47.25" x14ac:dyDescent="0.25">
      <c r="A18" s="108" t="s">
        <v>356</v>
      </c>
      <c r="B18" s="109">
        <v>1</v>
      </c>
      <c r="C18" s="109">
        <v>4</v>
      </c>
      <c r="D18" s="110">
        <v>79076.3</v>
      </c>
      <c r="E18" s="110">
        <v>38911.9</v>
      </c>
      <c r="F18" s="111">
        <v>0.492080433707697</v>
      </c>
    </row>
    <row r="19" spans="1:6" x14ac:dyDescent="0.25">
      <c r="A19" s="108" t="s">
        <v>359</v>
      </c>
      <c r="B19" s="109">
        <v>1</v>
      </c>
      <c r="C19" s="109">
        <v>5</v>
      </c>
      <c r="D19" s="110">
        <v>131.69999999999999</v>
      </c>
      <c r="E19" s="110">
        <v>131.69999999999999</v>
      </c>
      <c r="F19" s="111">
        <v>1</v>
      </c>
    </row>
    <row r="20" spans="1:6" ht="47.25" x14ac:dyDescent="0.25">
      <c r="A20" s="108" t="s">
        <v>283</v>
      </c>
      <c r="B20" s="109">
        <v>1</v>
      </c>
      <c r="C20" s="109">
        <v>6</v>
      </c>
      <c r="D20" s="110">
        <v>29052.9</v>
      </c>
      <c r="E20" s="110">
        <v>14614.9</v>
      </c>
      <c r="F20" s="111">
        <v>0.50304444650964297</v>
      </c>
    </row>
    <row r="21" spans="1:6" x14ac:dyDescent="0.25">
      <c r="A21" s="108" t="s">
        <v>531</v>
      </c>
      <c r="B21" s="109">
        <v>1</v>
      </c>
      <c r="C21" s="109">
        <v>11</v>
      </c>
      <c r="D21" s="110">
        <v>300</v>
      </c>
      <c r="E21" s="110">
        <v>0</v>
      </c>
      <c r="F21" s="111">
        <v>0</v>
      </c>
    </row>
    <row r="22" spans="1:6" x14ac:dyDescent="0.25">
      <c r="A22" s="108" t="s">
        <v>206</v>
      </c>
      <c r="B22" s="109">
        <v>1</v>
      </c>
      <c r="C22" s="109">
        <v>13</v>
      </c>
      <c r="D22" s="110">
        <v>122653.6</v>
      </c>
      <c r="E22" s="110">
        <v>60179.7</v>
      </c>
      <c r="F22" s="111">
        <v>0.49064764507523601</v>
      </c>
    </row>
    <row r="23" spans="1:6" x14ac:dyDescent="0.25">
      <c r="A23" s="104" t="s">
        <v>549</v>
      </c>
      <c r="B23" s="105">
        <v>2</v>
      </c>
      <c r="C23" s="105">
        <v>0</v>
      </c>
      <c r="D23" s="106">
        <v>270</v>
      </c>
      <c r="E23" s="106">
        <v>10.8</v>
      </c>
      <c r="F23" s="107">
        <v>0.04</v>
      </c>
    </row>
    <row r="24" spans="1:6" x14ac:dyDescent="0.25">
      <c r="A24" s="108" t="s">
        <v>536</v>
      </c>
      <c r="B24" s="109">
        <v>2</v>
      </c>
      <c r="C24" s="109">
        <v>4</v>
      </c>
      <c r="D24" s="110">
        <v>270</v>
      </c>
      <c r="E24" s="110">
        <v>10.8</v>
      </c>
      <c r="F24" s="111">
        <v>0.04</v>
      </c>
    </row>
    <row r="25" spans="1:6" ht="31.5" x14ac:dyDescent="0.25">
      <c r="A25" s="104" t="s">
        <v>550</v>
      </c>
      <c r="B25" s="105">
        <v>3</v>
      </c>
      <c r="C25" s="105">
        <v>0</v>
      </c>
      <c r="D25" s="106">
        <v>11589</v>
      </c>
      <c r="E25" s="106">
        <v>5709.3</v>
      </c>
      <c r="F25" s="107">
        <v>0.49264820088014499</v>
      </c>
    </row>
    <row r="26" spans="1:6" ht="31.5" x14ac:dyDescent="0.25">
      <c r="A26" s="108" t="s">
        <v>395</v>
      </c>
      <c r="B26" s="109">
        <v>3</v>
      </c>
      <c r="C26" s="109">
        <v>14</v>
      </c>
      <c r="D26" s="110">
        <v>11589</v>
      </c>
      <c r="E26" s="110">
        <v>5709.3</v>
      </c>
      <c r="F26" s="111">
        <v>0.49264820088014499</v>
      </c>
    </row>
    <row r="27" spans="1:6" x14ac:dyDescent="0.25">
      <c r="A27" s="104" t="s">
        <v>551</v>
      </c>
      <c r="B27" s="105">
        <v>4</v>
      </c>
      <c r="C27" s="105">
        <v>0</v>
      </c>
      <c r="D27" s="106">
        <v>87353.4</v>
      </c>
      <c r="E27" s="106">
        <v>2799.7</v>
      </c>
      <c r="F27" s="107">
        <v>3.2050269365588503E-2</v>
      </c>
    </row>
    <row r="28" spans="1:6" x14ac:dyDescent="0.25">
      <c r="A28" s="108" t="s">
        <v>503</v>
      </c>
      <c r="B28" s="109">
        <v>4</v>
      </c>
      <c r="C28" s="109">
        <v>5</v>
      </c>
      <c r="D28" s="110">
        <v>1526</v>
      </c>
      <c r="E28" s="110">
        <v>796.8</v>
      </c>
      <c r="F28" s="111">
        <v>0.52214941022280503</v>
      </c>
    </row>
    <row r="29" spans="1:6" x14ac:dyDescent="0.25">
      <c r="A29" s="108" t="s">
        <v>491</v>
      </c>
      <c r="B29" s="109">
        <v>4</v>
      </c>
      <c r="C29" s="109">
        <v>6</v>
      </c>
      <c r="D29" s="110">
        <v>530</v>
      </c>
      <c r="E29" s="110">
        <v>0</v>
      </c>
      <c r="F29" s="111">
        <v>0</v>
      </c>
    </row>
    <row r="30" spans="1:6" x14ac:dyDescent="0.25">
      <c r="A30" s="108" t="s">
        <v>380</v>
      </c>
      <c r="B30" s="109">
        <v>4</v>
      </c>
      <c r="C30" s="109">
        <v>9</v>
      </c>
      <c r="D30" s="110">
        <v>85037.4</v>
      </c>
      <c r="E30" s="110">
        <v>2002.9</v>
      </c>
      <c r="F30" s="111">
        <v>2.3553166018716501E-2</v>
      </c>
    </row>
    <row r="31" spans="1:6" x14ac:dyDescent="0.25">
      <c r="A31" s="108" t="s">
        <v>305</v>
      </c>
      <c r="B31" s="109">
        <v>4</v>
      </c>
      <c r="C31" s="109">
        <v>12</v>
      </c>
      <c r="D31" s="110">
        <v>260</v>
      </c>
      <c r="E31" s="110">
        <v>0</v>
      </c>
      <c r="F31" s="111">
        <v>0</v>
      </c>
    </row>
    <row r="32" spans="1:6" x14ac:dyDescent="0.25">
      <c r="A32" s="104" t="s">
        <v>552</v>
      </c>
      <c r="B32" s="105">
        <v>5</v>
      </c>
      <c r="C32" s="105">
        <v>0</v>
      </c>
      <c r="D32" s="106">
        <v>29899.7</v>
      </c>
      <c r="E32" s="106">
        <v>10361</v>
      </c>
      <c r="F32" s="107">
        <v>0.34652521597206698</v>
      </c>
    </row>
    <row r="33" spans="1:6" x14ac:dyDescent="0.25">
      <c r="A33" s="108" t="s">
        <v>308</v>
      </c>
      <c r="B33" s="109">
        <v>5</v>
      </c>
      <c r="C33" s="109">
        <v>1</v>
      </c>
      <c r="D33" s="110">
        <v>108.7</v>
      </c>
      <c r="E33" s="110">
        <v>40.700000000000003</v>
      </c>
      <c r="F33" s="111">
        <v>0.37442502299907998</v>
      </c>
    </row>
    <row r="34" spans="1:6" x14ac:dyDescent="0.25">
      <c r="A34" s="108" t="s">
        <v>247</v>
      </c>
      <c r="B34" s="109">
        <v>5</v>
      </c>
      <c r="C34" s="109">
        <v>2</v>
      </c>
      <c r="D34" s="110">
        <v>17332.3</v>
      </c>
      <c r="E34" s="110">
        <v>4338.2</v>
      </c>
      <c r="F34" s="111">
        <v>0.25029569070463797</v>
      </c>
    </row>
    <row r="35" spans="1:6" ht="31.5" x14ac:dyDescent="0.25">
      <c r="A35" s="108" t="s">
        <v>269</v>
      </c>
      <c r="B35" s="109">
        <v>5</v>
      </c>
      <c r="C35" s="109">
        <v>5</v>
      </c>
      <c r="D35" s="110">
        <v>12458.7</v>
      </c>
      <c r="E35" s="110">
        <v>5982.1</v>
      </c>
      <c r="F35" s="111">
        <v>0.48015443023750498</v>
      </c>
    </row>
    <row r="36" spans="1:6" x14ac:dyDescent="0.25">
      <c r="A36" s="104" t="s">
        <v>553</v>
      </c>
      <c r="B36" s="105">
        <v>6</v>
      </c>
      <c r="C36" s="105">
        <v>0</v>
      </c>
      <c r="D36" s="106">
        <v>10683</v>
      </c>
      <c r="E36" s="106">
        <v>690.6</v>
      </c>
      <c r="F36" s="107">
        <v>6.4644762707104703E-2</v>
      </c>
    </row>
    <row r="37" spans="1:6" x14ac:dyDescent="0.25">
      <c r="A37" s="108" t="s">
        <v>482</v>
      </c>
      <c r="B37" s="109">
        <v>6</v>
      </c>
      <c r="C37" s="109">
        <v>5</v>
      </c>
      <c r="D37" s="110">
        <v>10683</v>
      </c>
      <c r="E37" s="110">
        <v>690.6</v>
      </c>
      <c r="F37" s="111">
        <v>6.4644762707104703E-2</v>
      </c>
    </row>
    <row r="38" spans="1:6" x14ac:dyDescent="0.25">
      <c r="A38" s="104" t="s">
        <v>554</v>
      </c>
      <c r="B38" s="105">
        <v>7</v>
      </c>
      <c r="C38" s="105">
        <v>0</v>
      </c>
      <c r="D38" s="106">
        <v>1367506.9</v>
      </c>
      <c r="E38" s="106">
        <v>951176.4</v>
      </c>
      <c r="F38" s="107">
        <v>0.69555510103824703</v>
      </c>
    </row>
    <row r="39" spans="1:6" x14ac:dyDescent="0.25">
      <c r="A39" s="108" t="s">
        <v>156</v>
      </c>
      <c r="B39" s="109">
        <v>7</v>
      </c>
      <c r="C39" s="109">
        <v>1</v>
      </c>
      <c r="D39" s="110">
        <v>330609</v>
      </c>
      <c r="E39" s="110">
        <v>239914.1</v>
      </c>
      <c r="F39" s="111">
        <v>0.72567322728661399</v>
      </c>
    </row>
    <row r="40" spans="1:6" x14ac:dyDescent="0.25">
      <c r="A40" s="108" t="s">
        <v>139</v>
      </c>
      <c r="B40" s="109">
        <v>7</v>
      </c>
      <c r="C40" s="109">
        <v>2</v>
      </c>
      <c r="D40" s="110">
        <v>870047.9</v>
      </c>
      <c r="E40" s="110">
        <v>623877.5</v>
      </c>
      <c r="F40" s="111">
        <v>0.717061095142003</v>
      </c>
    </row>
    <row r="41" spans="1:6" x14ac:dyDescent="0.25">
      <c r="A41" s="108" t="s">
        <v>162</v>
      </c>
      <c r="B41" s="109">
        <v>7</v>
      </c>
      <c r="C41" s="109">
        <v>3</v>
      </c>
      <c r="D41" s="110">
        <v>115178.9</v>
      </c>
      <c r="E41" s="110">
        <v>64707.8</v>
      </c>
      <c r="F41" s="111">
        <v>0.56180255237721499</v>
      </c>
    </row>
    <row r="42" spans="1:6" ht="31.5" x14ac:dyDescent="0.25">
      <c r="A42" s="108" t="s">
        <v>175</v>
      </c>
      <c r="B42" s="109">
        <v>7</v>
      </c>
      <c r="C42" s="109">
        <v>5</v>
      </c>
      <c r="D42" s="110">
        <v>1094.2</v>
      </c>
      <c r="E42" s="110">
        <v>0</v>
      </c>
      <c r="F42" s="111">
        <v>0</v>
      </c>
    </row>
    <row r="43" spans="1:6" x14ac:dyDescent="0.25">
      <c r="A43" s="108" t="s">
        <v>437</v>
      </c>
      <c r="B43" s="109">
        <v>7</v>
      </c>
      <c r="C43" s="109">
        <v>7</v>
      </c>
      <c r="D43" s="110">
        <v>98.4</v>
      </c>
      <c r="E43" s="110">
        <v>0</v>
      </c>
      <c r="F43" s="111">
        <v>0</v>
      </c>
    </row>
    <row r="44" spans="1:6" x14ac:dyDescent="0.25">
      <c r="A44" s="108" t="s">
        <v>159</v>
      </c>
      <c r="B44" s="109">
        <v>7</v>
      </c>
      <c r="C44" s="109">
        <v>9</v>
      </c>
      <c r="D44" s="110">
        <v>50478.5</v>
      </c>
      <c r="E44" s="110">
        <v>22677</v>
      </c>
      <c r="F44" s="111">
        <v>0.44924076587061801</v>
      </c>
    </row>
    <row r="45" spans="1:6" x14ac:dyDescent="0.25">
      <c r="A45" s="104" t="s">
        <v>555</v>
      </c>
      <c r="B45" s="105">
        <v>8</v>
      </c>
      <c r="C45" s="105">
        <v>0</v>
      </c>
      <c r="D45" s="106">
        <v>89294.1</v>
      </c>
      <c r="E45" s="106">
        <v>50253.2</v>
      </c>
      <c r="F45" s="107">
        <v>0.56278298342219701</v>
      </c>
    </row>
    <row r="46" spans="1:6" x14ac:dyDescent="0.25">
      <c r="A46" s="108" t="s">
        <v>211</v>
      </c>
      <c r="B46" s="109">
        <v>8</v>
      </c>
      <c r="C46" s="109">
        <v>1</v>
      </c>
      <c r="D46" s="110">
        <v>86473.2</v>
      </c>
      <c r="E46" s="110">
        <v>48760.6</v>
      </c>
      <c r="F46" s="111">
        <v>0.56388106372841496</v>
      </c>
    </row>
    <row r="47" spans="1:6" x14ac:dyDescent="0.25">
      <c r="A47" s="108" t="s">
        <v>240</v>
      </c>
      <c r="B47" s="109">
        <v>8</v>
      </c>
      <c r="C47" s="109">
        <v>4</v>
      </c>
      <c r="D47" s="110">
        <v>2820.9</v>
      </c>
      <c r="E47" s="110">
        <v>1492.6</v>
      </c>
      <c r="F47" s="111">
        <v>0.52912191144670095</v>
      </c>
    </row>
    <row r="48" spans="1:6" x14ac:dyDescent="0.25">
      <c r="A48" s="104" t="s">
        <v>556</v>
      </c>
      <c r="B48" s="105">
        <v>9</v>
      </c>
      <c r="C48" s="105">
        <v>0</v>
      </c>
      <c r="D48" s="106">
        <v>367.2</v>
      </c>
      <c r="E48" s="106">
        <v>275.2</v>
      </c>
      <c r="F48" s="107">
        <v>0.749455337690632</v>
      </c>
    </row>
    <row r="49" spans="1:6" x14ac:dyDescent="0.25">
      <c r="A49" s="108" t="s">
        <v>454</v>
      </c>
      <c r="B49" s="109">
        <v>9</v>
      </c>
      <c r="C49" s="109">
        <v>9</v>
      </c>
      <c r="D49" s="110">
        <v>367.2</v>
      </c>
      <c r="E49" s="110">
        <v>275.2</v>
      </c>
      <c r="F49" s="111">
        <v>0.749455337690632</v>
      </c>
    </row>
    <row r="50" spans="1:6" x14ac:dyDescent="0.25">
      <c r="A50" s="104" t="s">
        <v>557</v>
      </c>
      <c r="B50" s="105">
        <v>10</v>
      </c>
      <c r="C50" s="105">
        <v>0</v>
      </c>
      <c r="D50" s="106">
        <v>27548.6</v>
      </c>
      <c r="E50" s="106">
        <v>16557.3</v>
      </c>
      <c r="F50" s="107">
        <v>0.60102146751559105</v>
      </c>
    </row>
    <row r="51" spans="1:6" x14ac:dyDescent="0.25">
      <c r="A51" s="108" t="s">
        <v>353</v>
      </c>
      <c r="B51" s="109">
        <v>10</v>
      </c>
      <c r="C51" s="109">
        <v>1</v>
      </c>
      <c r="D51" s="110">
        <v>10782.8</v>
      </c>
      <c r="E51" s="110">
        <v>5195.2</v>
      </c>
      <c r="F51" s="111">
        <v>0.48180435508402297</v>
      </c>
    </row>
    <row r="52" spans="1:6" x14ac:dyDescent="0.25">
      <c r="A52" s="108" t="s">
        <v>432</v>
      </c>
      <c r="B52" s="109">
        <v>10</v>
      </c>
      <c r="C52" s="109">
        <v>3</v>
      </c>
      <c r="D52" s="110">
        <v>3010.1</v>
      </c>
      <c r="E52" s="110">
        <v>3010.1</v>
      </c>
      <c r="F52" s="111">
        <v>1</v>
      </c>
    </row>
    <row r="53" spans="1:6" x14ac:dyDescent="0.25">
      <c r="A53" s="108" t="s">
        <v>180</v>
      </c>
      <c r="B53" s="109">
        <v>10</v>
      </c>
      <c r="C53" s="109">
        <v>4</v>
      </c>
      <c r="D53" s="110">
        <v>13555.7</v>
      </c>
      <c r="E53" s="110">
        <v>8220</v>
      </c>
      <c r="F53" s="111">
        <v>0.60638698112233202</v>
      </c>
    </row>
    <row r="54" spans="1:6" x14ac:dyDescent="0.25">
      <c r="A54" s="108" t="s">
        <v>466</v>
      </c>
      <c r="B54" s="109">
        <v>10</v>
      </c>
      <c r="C54" s="109">
        <v>6</v>
      </c>
      <c r="D54" s="110">
        <v>200</v>
      </c>
      <c r="E54" s="110">
        <v>132</v>
      </c>
      <c r="F54" s="111">
        <v>0.66</v>
      </c>
    </row>
    <row r="55" spans="1:6" x14ac:dyDescent="0.25">
      <c r="A55" s="104" t="s">
        <v>558</v>
      </c>
      <c r="B55" s="105">
        <v>11</v>
      </c>
      <c r="C55" s="105">
        <v>0</v>
      </c>
      <c r="D55" s="106">
        <v>4401</v>
      </c>
      <c r="E55" s="106">
        <v>136.5</v>
      </c>
      <c r="F55" s="107">
        <v>3.10156782549421E-2</v>
      </c>
    </row>
    <row r="56" spans="1:6" x14ac:dyDescent="0.25">
      <c r="A56" s="108" t="s">
        <v>421</v>
      </c>
      <c r="B56" s="109">
        <v>11</v>
      </c>
      <c r="C56" s="109">
        <v>1</v>
      </c>
      <c r="D56" s="110">
        <v>4401</v>
      </c>
      <c r="E56" s="110">
        <v>136.5</v>
      </c>
      <c r="F56" s="111">
        <v>3.10156782549421E-2</v>
      </c>
    </row>
    <row r="57" spans="1:6" x14ac:dyDescent="0.25">
      <c r="A57" s="104" t="s">
        <v>559</v>
      </c>
      <c r="B57" s="105">
        <v>12</v>
      </c>
      <c r="C57" s="105">
        <v>0</v>
      </c>
      <c r="D57" s="106">
        <v>6843.9</v>
      </c>
      <c r="E57" s="106">
        <v>3599.3</v>
      </c>
      <c r="F57" s="107">
        <v>0.52591358728210502</v>
      </c>
    </row>
    <row r="58" spans="1:6" x14ac:dyDescent="0.25">
      <c r="A58" s="108" t="s">
        <v>317</v>
      </c>
      <c r="B58" s="109">
        <v>12</v>
      </c>
      <c r="C58" s="109">
        <v>2</v>
      </c>
      <c r="D58" s="110">
        <v>6843.9</v>
      </c>
      <c r="E58" s="110">
        <v>3599.3</v>
      </c>
      <c r="F58" s="111">
        <v>0.52591358728210502</v>
      </c>
    </row>
    <row r="59" spans="1:6" ht="31.5" x14ac:dyDescent="0.25">
      <c r="A59" s="104" t="s">
        <v>560</v>
      </c>
      <c r="B59" s="105">
        <v>13</v>
      </c>
      <c r="C59" s="105">
        <v>0</v>
      </c>
      <c r="D59" s="106">
        <v>101.2</v>
      </c>
      <c r="E59" s="106">
        <v>0</v>
      </c>
      <c r="F59" s="107">
        <v>0</v>
      </c>
    </row>
    <row r="60" spans="1:6" ht="31.5" x14ac:dyDescent="0.25">
      <c r="A60" s="108" t="s">
        <v>281</v>
      </c>
      <c r="B60" s="109">
        <v>13</v>
      </c>
      <c r="C60" s="109">
        <v>1</v>
      </c>
      <c r="D60" s="110">
        <v>101.2</v>
      </c>
      <c r="E60" s="110">
        <v>0</v>
      </c>
      <c r="F60" s="111">
        <v>0</v>
      </c>
    </row>
    <row r="61" spans="1:6" ht="47.25" x14ac:dyDescent="0.25">
      <c r="A61" s="104" t="s">
        <v>561</v>
      </c>
      <c r="B61" s="105">
        <v>14</v>
      </c>
      <c r="C61" s="105">
        <v>0</v>
      </c>
      <c r="D61" s="106">
        <v>223818.1</v>
      </c>
      <c r="E61" s="106">
        <v>114370.3</v>
      </c>
      <c r="F61" s="107">
        <v>0.51099665308569797</v>
      </c>
    </row>
    <row r="62" spans="1:6" ht="47.25" x14ac:dyDescent="0.25">
      <c r="A62" s="108" t="s">
        <v>289</v>
      </c>
      <c r="B62" s="109">
        <v>14</v>
      </c>
      <c r="C62" s="109">
        <v>1</v>
      </c>
      <c r="D62" s="110">
        <v>206818.1</v>
      </c>
      <c r="E62" s="110">
        <v>102191</v>
      </c>
      <c r="F62" s="111">
        <v>0.49411052514262499</v>
      </c>
    </row>
    <row r="63" spans="1:6" x14ac:dyDescent="0.25">
      <c r="A63" s="108" t="s">
        <v>292</v>
      </c>
      <c r="B63" s="109">
        <v>14</v>
      </c>
      <c r="C63" s="109">
        <v>3</v>
      </c>
      <c r="D63" s="110">
        <v>17000</v>
      </c>
      <c r="E63" s="110">
        <v>12179.3</v>
      </c>
      <c r="F63" s="111">
        <v>0.71642941176470598</v>
      </c>
    </row>
    <row r="64" spans="1:6" x14ac:dyDescent="0.25">
      <c r="A64" s="203" t="s">
        <v>545</v>
      </c>
      <c r="B64" s="204"/>
      <c r="C64" s="205"/>
      <c r="D64" s="106">
        <v>2099855.9</v>
      </c>
      <c r="E64" s="106">
        <v>1274246.8999999999</v>
      </c>
      <c r="F64" s="107">
        <v>0.60682587790905096</v>
      </c>
    </row>
    <row r="68" spans="1:7" x14ac:dyDescent="0.25">
      <c r="A68" s="96" t="s">
        <v>123</v>
      </c>
      <c r="B68" s="76"/>
      <c r="C68" s="76"/>
      <c r="D68" s="76"/>
      <c r="E68" s="197" t="s">
        <v>124</v>
      </c>
      <c r="F68" s="197"/>
      <c r="G68" s="72"/>
    </row>
  </sheetData>
  <autoFilter ref="B14:F64" xr:uid="{00000000-0009-0000-0000-000002000000}"/>
  <mergeCells count="8">
    <mergeCell ref="A9:F9"/>
    <mergeCell ref="B12:C12"/>
    <mergeCell ref="A64:C64"/>
    <mergeCell ref="E68:F68"/>
    <mergeCell ref="A12:A13"/>
    <mergeCell ref="D12:D13"/>
    <mergeCell ref="E12:E13"/>
    <mergeCell ref="F12:F13"/>
  </mergeCells>
  <pageMargins left="1.1811023622047201" right="0.39370078740157499" top="0.78740157480314998" bottom="0.78740157480314998" header="0.511811023622047" footer="0.511811023622047"/>
  <pageSetup paperSize="9" scale="74" fitToHeight="0" orientation="portrait" r:id="rId1"/>
  <headerFooter differentFirst="1"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92"/>
  <sheetViews>
    <sheetView showGridLines="0" view="pageBreakPreview" zoomScaleNormal="100" workbookViewId="0">
      <selection activeCell="L9" sqref="L9"/>
    </sheetView>
  </sheetViews>
  <sheetFormatPr defaultColWidth="9.140625" defaultRowHeight="15.75" x14ac:dyDescent="0.25"/>
  <cols>
    <col min="1" max="1" width="48.5703125" style="72" customWidth="1"/>
    <col min="2" max="2" width="5.7109375" style="73" customWidth="1"/>
    <col min="3" max="3" width="6.7109375" style="73" customWidth="1"/>
    <col min="4" max="4" width="9.42578125" style="73" customWidth="1"/>
    <col min="5" max="5" width="13" style="73" customWidth="1"/>
    <col min="6" max="6" width="7.42578125" style="73" customWidth="1"/>
    <col min="7" max="7" width="11.7109375" style="72" customWidth="1"/>
    <col min="8" max="8" width="12.42578125" style="72" customWidth="1"/>
    <col min="9" max="9" width="11.5703125" style="74" customWidth="1"/>
    <col min="10" max="236" width="9.140625" style="72" customWidth="1"/>
    <col min="237" max="16384" width="9.140625" style="72"/>
  </cols>
  <sheetData>
    <row r="1" spans="1:9" ht="12.75" customHeight="1" x14ac:dyDescent="0.25">
      <c r="A1" s="75"/>
      <c r="B1" s="76"/>
      <c r="C1" s="76"/>
      <c r="D1" s="76"/>
      <c r="E1" s="76"/>
      <c r="F1" s="76"/>
      <c r="G1" s="77"/>
      <c r="H1" s="77"/>
      <c r="I1" s="78"/>
    </row>
    <row r="2" spans="1:9" ht="12.75" customHeight="1" x14ac:dyDescent="0.25">
      <c r="A2" s="75"/>
      <c r="B2" s="76"/>
      <c r="C2" s="76"/>
      <c r="D2" s="76"/>
      <c r="E2" s="76"/>
      <c r="F2" s="76"/>
      <c r="G2" s="77"/>
      <c r="H2" s="77"/>
      <c r="I2" s="78"/>
    </row>
    <row r="3" spans="1:9" ht="12.75" customHeight="1" x14ac:dyDescent="0.25">
      <c r="A3" s="75"/>
      <c r="B3" s="76"/>
      <c r="C3" s="76"/>
      <c r="D3" s="76"/>
      <c r="E3" s="76"/>
      <c r="F3" s="76"/>
      <c r="G3" s="77"/>
      <c r="H3" s="77"/>
      <c r="I3" s="78"/>
    </row>
    <row r="4" spans="1:9" ht="12.75" customHeight="1" x14ac:dyDescent="0.25">
      <c r="A4" s="75"/>
      <c r="B4" s="76"/>
      <c r="C4" s="76"/>
      <c r="D4" s="76"/>
      <c r="E4" s="76"/>
      <c r="F4" s="76"/>
      <c r="G4" s="77"/>
      <c r="H4" s="77"/>
      <c r="I4" s="78"/>
    </row>
    <row r="5" spans="1:9" ht="12.75" customHeight="1" x14ac:dyDescent="0.25">
      <c r="A5" s="75"/>
      <c r="B5" s="76"/>
      <c r="C5" s="76"/>
      <c r="D5" s="76"/>
      <c r="E5" s="76"/>
      <c r="F5" s="76"/>
      <c r="G5" s="77"/>
      <c r="H5" s="77"/>
      <c r="I5" s="78"/>
    </row>
    <row r="6" spans="1:9" ht="12.75" customHeight="1" x14ac:dyDescent="0.25">
      <c r="A6" s="75"/>
      <c r="B6" s="76"/>
      <c r="C6" s="76"/>
      <c r="D6" s="76"/>
      <c r="E6" s="76"/>
      <c r="F6" s="76"/>
      <c r="G6" s="77"/>
      <c r="H6" s="77"/>
      <c r="I6" s="78"/>
    </row>
    <row r="7" spans="1:9" ht="12.75" customHeight="1" x14ac:dyDescent="0.25">
      <c r="A7" s="75"/>
      <c r="B7" s="76"/>
      <c r="C7" s="76"/>
      <c r="D7" s="76"/>
      <c r="E7" s="76"/>
      <c r="F7" s="76"/>
      <c r="G7" s="77"/>
      <c r="H7" s="77"/>
      <c r="I7" s="78"/>
    </row>
    <row r="8" spans="1:9" ht="20.25" customHeight="1" x14ac:dyDescent="0.25">
      <c r="A8" s="75"/>
      <c r="B8" s="76"/>
      <c r="C8" s="76"/>
      <c r="D8" s="76"/>
      <c r="E8" s="76"/>
      <c r="F8" s="76"/>
      <c r="G8" s="77"/>
      <c r="H8" s="77"/>
      <c r="I8" s="78"/>
    </row>
    <row r="9" spans="1:9" ht="36" customHeight="1" x14ac:dyDescent="0.25">
      <c r="A9" s="206" t="s">
        <v>638</v>
      </c>
      <c r="B9" s="206"/>
      <c r="C9" s="206"/>
      <c r="D9" s="206"/>
      <c r="E9" s="206"/>
      <c r="F9" s="206"/>
      <c r="G9" s="206"/>
      <c r="H9" s="206"/>
      <c r="I9" s="206"/>
    </row>
    <row r="10" spans="1:9" ht="16.5" customHeight="1" x14ac:dyDescent="0.25">
      <c r="A10" s="79"/>
      <c r="B10" s="76"/>
      <c r="C10" s="76"/>
      <c r="D10" s="76"/>
      <c r="E10" s="76"/>
      <c r="F10" s="76"/>
      <c r="G10" s="77"/>
      <c r="H10" s="77"/>
      <c r="I10" s="78"/>
    </row>
    <row r="11" spans="1:9" x14ac:dyDescent="0.25">
      <c r="A11" s="212" t="s">
        <v>0</v>
      </c>
      <c r="B11" s="207" t="s">
        <v>125</v>
      </c>
      <c r="C11" s="208"/>
      <c r="D11" s="208"/>
      <c r="E11" s="208"/>
      <c r="F11" s="208"/>
      <c r="G11" s="199" t="s">
        <v>126</v>
      </c>
      <c r="H11" s="200" t="s">
        <v>3</v>
      </c>
      <c r="I11" s="214" t="s">
        <v>4</v>
      </c>
    </row>
    <row r="12" spans="1:9" ht="36" x14ac:dyDescent="0.25">
      <c r="A12" s="213"/>
      <c r="B12" s="80" t="s">
        <v>562</v>
      </c>
      <c r="C12" s="80" t="s">
        <v>546</v>
      </c>
      <c r="D12" s="80" t="s">
        <v>547</v>
      </c>
      <c r="E12" s="80" t="s">
        <v>127</v>
      </c>
      <c r="F12" s="80" t="s">
        <v>128</v>
      </c>
      <c r="G12" s="199"/>
      <c r="H12" s="200"/>
      <c r="I12" s="214"/>
    </row>
    <row r="13" spans="1:9" ht="12.75" customHeight="1" x14ac:dyDescent="0.25">
      <c r="A13" s="81">
        <v>1</v>
      </c>
      <c r="B13" s="81">
        <v>2</v>
      </c>
      <c r="C13" s="81">
        <v>3</v>
      </c>
      <c r="D13" s="81">
        <v>4</v>
      </c>
      <c r="E13" s="81">
        <v>5</v>
      </c>
      <c r="F13" s="81">
        <v>6</v>
      </c>
      <c r="G13" s="81">
        <v>7</v>
      </c>
      <c r="H13" s="81">
        <v>8</v>
      </c>
      <c r="I13" s="81">
        <v>9</v>
      </c>
    </row>
    <row r="14" spans="1:9" ht="31.5" x14ac:dyDescent="0.25">
      <c r="A14" s="82" t="s">
        <v>563</v>
      </c>
      <c r="B14" s="83">
        <v>904</v>
      </c>
      <c r="C14" s="84">
        <v>0</v>
      </c>
      <c r="D14" s="84">
        <v>0</v>
      </c>
      <c r="E14" s="85" t="s">
        <v>132</v>
      </c>
      <c r="F14" s="86" t="s">
        <v>132</v>
      </c>
      <c r="G14" s="87">
        <v>99507.6</v>
      </c>
      <c r="H14" s="87">
        <v>52013.5</v>
      </c>
      <c r="I14" s="88">
        <v>0.52270881822091997</v>
      </c>
    </row>
    <row r="15" spans="1:9" x14ac:dyDescent="0.25">
      <c r="A15" s="89" t="s">
        <v>554</v>
      </c>
      <c r="B15" s="90">
        <v>904</v>
      </c>
      <c r="C15" s="91">
        <v>7</v>
      </c>
      <c r="D15" s="91">
        <v>0</v>
      </c>
      <c r="E15" s="92" t="s">
        <v>132</v>
      </c>
      <c r="F15" s="93" t="s">
        <v>132</v>
      </c>
      <c r="G15" s="94">
        <v>22412.799999999999</v>
      </c>
      <c r="H15" s="94">
        <v>13596</v>
      </c>
      <c r="I15" s="95">
        <v>0.60661764705882404</v>
      </c>
    </row>
    <row r="16" spans="1:9" x14ac:dyDescent="0.25">
      <c r="A16" s="89" t="s">
        <v>162</v>
      </c>
      <c r="B16" s="90">
        <v>904</v>
      </c>
      <c r="C16" s="91">
        <v>7</v>
      </c>
      <c r="D16" s="91">
        <v>3</v>
      </c>
      <c r="E16" s="92" t="s">
        <v>132</v>
      </c>
      <c r="F16" s="93" t="s">
        <v>132</v>
      </c>
      <c r="G16" s="94">
        <v>22384.799999999999</v>
      </c>
      <c r="H16" s="94">
        <v>13596</v>
      </c>
      <c r="I16" s="95">
        <v>0.60737643400879204</v>
      </c>
    </row>
    <row r="17" spans="1:9" ht="47.25" x14ac:dyDescent="0.25">
      <c r="A17" s="89" t="s">
        <v>200</v>
      </c>
      <c r="B17" s="90">
        <v>904</v>
      </c>
      <c r="C17" s="91">
        <v>7</v>
      </c>
      <c r="D17" s="91">
        <v>3</v>
      </c>
      <c r="E17" s="92" t="s">
        <v>201</v>
      </c>
      <c r="F17" s="93" t="s">
        <v>132</v>
      </c>
      <c r="G17" s="94">
        <v>22384.799999999999</v>
      </c>
      <c r="H17" s="94">
        <v>13596</v>
      </c>
      <c r="I17" s="95">
        <v>0.60737643400879204</v>
      </c>
    </row>
    <row r="18" spans="1:9" ht="31.5" x14ac:dyDescent="0.25">
      <c r="A18" s="89" t="s">
        <v>212</v>
      </c>
      <c r="B18" s="90">
        <v>904</v>
      </c>
      <c r="C18" s="91">
        <v>7</v>
      </c>
      <c r="D18" s="91">
        <v>3</v>
      </c>
      <c r="E18" s="92" t="s">
        <v>213</v>
      </c>
      <c r="F18" s="93" t="s">
        <v>132</v>
      </c>
      <c r="G18" s="94">
        <v>4809.3</v>
      </c>
      <c r="H18" s="94">
        <v>4809.3</v>
      </c>
      <c r="I18" s="95">
        <v>1</v>
      </c>
    </row>
    <row r="19" spans="1:9" ht="78.75" x14ac:dyDescent="0.25">
      <c r="A19" s="89" t="s">
        <v>214</v>
      </c>
      <c r="B19" s="90">
        <v>904</v>
      </c>
      <c r="C19" s="91">
        <v>7</v>
      </c>
      <c r="D19" s="91">
        <v>3</v>
      </c>
      <c r="E19" s="92" t="s">
        <v>215</v>
      </c>
      <c r="F19" s="93" t="s">
        <v>132</v>
      </c>
      <c r="G19" s="94">
        <v>4809.3</v>
      </c>
      <c r="H19" s="94">
        <v>4809.3</v>
      </c>
      <c r="I19" s="95">
        <v>1</v>
      </c>
    </row>
    <row r="20" spans="1:9" ht="31.5" x14ac:dyDescent="0.25">
      <c r="A20" s="89" t="s">
        <v>137</v>
      </c>
      <c r="B20" s="90">
        <v>904</v>
      </c>
      <c r="C20" s="91">
        <v>7</v>
      </c>
      <c r="D20" s="91">
        <v>3</v>
      </c>
      <c r="E20" s="92" t="s">
        <v>215</v>
      </c>
      <c r="F20" s="93" t="s">
        <v>138</v>
      </c>
      <c r="G20" s="94">
        <v>4809.3</v>
      </c>
      <c r="H20" s="94">
        <v>4809.3</v>
      </c>
      <c r="I20" s="95">
        <v>1</v>
      </c>
    </row>
    <row r="21" spans="1:9" ht="47.25" x14ac:dyDescent="0.25">
      <c r="A21" s="89" t="s">
        <v>216</v>
      </c>
      <c r="B21" s="90">
        <v>904</v>
      </c>
      <c r="C21" s="91">
        <v>7</v>
      </c>
      <c r="D21" s="91">
        <v>3</v>
      </c>
      <c r="E21" s="92" t="s">
        <v>217</v>
      </c>
      <c r="F21" s="93" t="s">
        <v>132</v>
      </c>
      <c r="G21" s="94">
        <v>17575.5</v>
      </c>
      <c r="H21" s="94">
        <v>8786.7000000000007</v>
      </c>
      <c r="I21" s="95">
        <v>0.49994025774515699</v>
      </c>
    </row>
    <row r="22" spans="1:9" ht="31.5" x14ac:dyDescent="0.25">
      <c r="A22" s="89" t="s">
        <v>222</v>
      </c>
      <c r="B22" s="90">
        <v>904</v>
      </c>
      <c r="C22" s="91">
        <v>7</v>
      </c>
      <c r="D22" s="91">
        <v>3</v>
      </c>
      <c r="E22" s="92" t="s">
        <v>223</v>
      </c>
      <c r="F22" s="93" t="s">
        <v>132</v>
      </c>
      <c r="G22" s="94">
        <v>21</v>
      </c>
      <c r="H22" s="94">
        <v>21</v>
      </c>
      <c r="I22" s="95">
        <v>1</v>
      </c>
    </row>
    <row r="23" spans="1:9" ht="31.5" x14ac:dyDescent="0.25">
      <c r="A23" s="89" t="s">
        <v>163</v>
      </c>
      <c r="B23" s="90">
        <v>904</v>
      </c>
      <c r="C23" s="91">
        <v>7</v>
      </c>
      <c r="D23" s="91">
        <v>3</v>
      </c>
      <c r="E23" s="92" t="s">
        <v>223</v>
      </c>
      <c r="F23" s="93" t="s">
        <v>164</v>
      </c>
      <c r="G23" s="94">
        <v>21</v>
      </c>
      <c r="H23" s="94">
        <v>21</v>
      </c>
      <c r="I23" s="95">
        <v>1</v>
      </c>
    </row>
    <row r="24" spans="1:9" ht="31.5" x14ac:dyDescent="0.25">
      <c r="A24" s="89" t="s">
        <v>171</v>
      </c>
      <c r="B24" s="90">
        <v>904</v>
      </c>
      <c r="C24" s="91">
        <v>7</v>
      </c>
      <c r="D24" s="91">
        <v>3</v>
      </c>
      <c r="E24" s="92" t="s">
        <v>224</v>
      </c>
      <c r="F24" s="93" t="s">
        <v>132</v>
      </c>
      <c r="G24" s="94">
        <v>17554.5</v>
      </c>
      <c r="H24" s="94">
        <v>8765.7000000000007</v>
      </c>
      <c r="I24" s="95">
        <v>0.49934204904725299</v>
      </c>
    </row>
    <row r="25" spans="1:9" ht="94.5" x14ac:dyDescent="0.25">
      <c r="A25" s="89" t="s">
        <v>148</v>
      </c>
      <c r="B25" s="90">
        <v>904</v>
      </c>
      <c r="C25" s="91">
        <v>7</v>
      </c>
      <c r="D25" s="91">
        <v>3</v>
      </c>
      <c r="E25" s="92" t="s">
        <v>224</v>
      </c>
      <c r="F25" s="93" t="s">
        <v>149</v>
      </c>
      <c r="G25" s="94">
        <v>16783.400000000001</v>
      </c>
      <c r="H25" s="94">
        <v>8409.7999999999993</v>
      </c>
      <c r="I25" s="95">
        <v>0.50107844656029199</v>
      </c>
    </row>
    <row r="26" spans="1:9" ht="31.5" x14ac:dyDescent="0.25">
      <c r="A26" s="89" t="s">
        <v>137</v>
      </c>
      <c r="B26" s="90">
        <v>904</v>
      </c>
      <c r="C26" s="91">
        <v>7</v>
      </c>
      <c r="D26" s="91">
        <v>3</v>
      </c>
      <c r="E26" s="92" t="s">
        <v>224</v>
      </c>
      <c r="F26" s="93" t="s">
        <v>138</v>
      </c>
      <c r="G26" s="94">
        <v>686.3</v>
      </c>
      <c r="H26" s="94">
        <v>313.7</v>
      </c>
      <c r="I26" s="95">
        <v>0.45708873670406502</v>
      </c>
    </row>
    <row r="27" spans="1:9" x14ac:dyDescent="0.25">
      <c r="A27" s="89" t="s">
        <v>169</v>
      </c>
      <c r="B27" s="90">
        <v>904</v>
      </c>
      <c r="C27" s="91">
        <v>7</v>
      </c>
      <c r="D27" s="91">
        <v>3</v>
      </c>
      <c r="E27" s="92" t="s">
        <v>224</v>
      </c>
      <c r="F27" s="93" t="s">
        <v>170</v>
      </c>
      <c r="G27" s="94">
        <v>84.8</v>
      </c>
      <c r="H27" s="94">
        <v>42.2</v>
      </c>
      <c r="I27" s="95">
        <v>0.49764150943396201</v>
      </c>
    </row>
    <row r="28" spans="1:9" ht="31.5" x14ac:dyDescent="0.25">
      <c r="A28" s="89" t="s">
        <v>175</v>
      </c>
      <c r="B28" s="90">
        <v>904</v>
      </c>
      <c r="C28" s="91">
        <v>7</v>
      </c>
      <c r="D28" s="91">
        <v>5</v>
      </c>
      <c r="E28" s="92" t="s">
        <v>132</v>
      </c>
      <c r="F28" s="93" t="s">
        <v>132</v>
      </c>
      <c r="G28" s="94">
        <v>28</v>
      </c>
      <c r="H28" s="94">
        <v>0</v>
      </c>
      <c r="I28" s="95">
        <v>0</v>
      </c>
    </row>
    <row r="29" spans="1:9" ht="47.25" x14ac:dyDescent="0.25">
      <c r="A29" s="89" t="s">
        <v>200</v>
      </c>
      <c r="B29" s="90">
        <v>904</v>
      </c>
      <c r="C29" s="91">
        <v>7</v>
      </c>
      <c r="D29" s="91">
        <v>5</v>
      </c>
      <c r="E29" s="92" t="s">
        <v>201</v>
      </c>
      <c r="F29" s="93" t="s">
        <v>132</v>
      </c>
      <c r="G29" s="94">
        <v>28</v>
      </c>
      <c r="H29" s="94">
        <v>0</v>
      </c>
      <c r="I29" s="95">
        <v>0</v>
      </c>
    </row>
    <row r="30" spans="1:9" ht="47.25" x14ac:dyDescent="0.25">
      <c r="A30" s="89" t="s">
        <v>216</v>
      </c>
      <c r="B30" s="90">
        <v>904</v>
      </c>
      <c r="C30" s="91">
        <v>7</v>
      </c>
      <c r="D30" s="91">
        <v>5</v>
      </c>
      <c r="E30" s="92" t="s">
        <v>217</v>
      </c>
      <c r="F30" s="93" t="s">
        <v>132</v>
      </c>
      <c r="G30" s="94">
        <v>28</v>
      </c>
      <c r="H30" s="94">
        <v>0</v>
      </c>
      <c r="I30" s="95">
        <v>0</v>
      </c>
    </row>
    <row r="31" spans="1:9" ht="31.5" x14ac:dyDescent="0.25">
      <c r="A31" s="89" t="s">
        <v>227</v>
      </c>
      <c r="B31" s="90">
        <v>904</v>
      </c>
      <c r="C31" s="91">
        <v>7</v>
      </c>
      <c r="D31" s="91">
        <v>5</v>
      </c>
      <c r="E31" s="92" t="s">
        <v>228</v>
      </c>
      <c r="F31" s="93" t="s">
        <v>132</v>
      </c>
      <c r="G31" s="94">
        <v>10</v>
      </c>
      <c r="H31" s="94">
        <v>0</v>
      </c>
      <c r="I31" s="95">
        <v>0</v>
      </c>
    </row>
    <row r="32" spans="1:9" ht="31.5" x14ac:dyDescent="0.25">
      <c r="A32" s="89" t="s">
        <v>137</v>
      </c>
      <c r="B32" s="90">
        <v>904</v>
      </c>
      <c r="C32" s="91">
        <v>7</v>
      </c>
      <c r="D32" s="91">
        <v>5</v>
      </c>
      <c r="E32" s="92" t="s">
        <v>228</v>
      </c>
      <c r="F32" s="93" t="s">
        <v>138</v>
      </c>
      <c r="G32" s="94">
        <v>10</v>
      </c>
      <c r="H32" s="94">
        <v>0</v>
      </c>
      <c r="I32" s="95">
        <v>0</v>
      </c>
    </row>
    <row r="33" spans="1:9" ht="47.25" x14ac:dyDescent="0.25">
      <c r="A33" s="89" t="s">
        <v>229</v>
      </c>
      <c r="B33" s="90">
        <v>904</v>
      </c>
      <c r="C33" s="91">
        <v>7</v>
      </c>
      <c r="D33" s="91">
        <v>5</v>
      </c>
      <c r="E33" s="92" t="s">
        <v>230</v>
      </c>
      <c r="F33" s="93" t="s">
        <v>132</v>
      </c>
      <c r="G33" s="94">
        <v>18</v>
      </c>
      <c r="H33" s="94">
        <v>0</v>
      </c>
      <c r="I33" s="95">
        <v>0</v>
      </c>
    </row>
    <row r="34" spans="1:9" ht="31.5" x14ac:dyDescent="0.25">
      <c r="A34" s="89" t="s">
        <v>137</v>
      </c>
      <c r="B34" s="90">
        <v>904</v>
      </c>
      <c r="C34" s="91">
        <v>7</v>
      </c>
      <c r="D34" s="91">
        <v>5</v>
      </c>
      <c r="E34" s="92" t="s">
        <v>230</v>
      </c>
      <c r="F34" s="93" t="s">
        <v>138</v>
      </c>
      <c r="G34" s="94">
        <v>18</v>
      </c>
      <c r="H34" s="94">
        <v>0</v>
      </c>
      <c r="I34" s="95">
        <v>0</v>
      </c>
    </row>
    <row r="35" spans="1:9" x14ac:dyDescent="0.25">
      <c r="A35" s="89" t="s">
        <v>555</v>
      </c>
      <c r="B35" s="90">
        <v>904</v>
      </c>
      <c r="C35" s="91">
        <v>8</v>
      </c>
      <c r="D35" s="91">
        <v>0</v>
      </c>
      <c r="E35" s="92" t="s">
        <v>132</v>
      </c>
      <c r="F35" s="93" t="s">
        <v>132</v>
      </c>
      <c r="G35" s="94">
        <v>77094.8</v>
      </c>
      <c r="H35" s="94">
        <v>38417.5</v>
      </c>
      <c r="I35" s="95">
        <v>0.49831506145680399</v>
      </c>
    </row>
    <row r="36" spans="1:9" x14ac:dyDescent="0.25">
      <c r="A36" s="89" t="s">
        <v>211</v>
      </c>
      <c r="B36" s="90">
        <v>904</v>
      </c>
      <c r="C36" s="91">
        <v>8</v>
      </c>
      <c r="D36" s="91">
        <v>1</v>
      </c>
      <c r="E36" s="92" t="s">
        <v>132</v>
      </c>
      <c r="F36" s="93" t="s">
        <v>132</v>
      </c>
      <c r="G36" s="94">
        <v>74273.899999999994</v>
      </c>
      <c r="H36" s="94">
        <v>36924.9</v>
      </c>
      <c r="I36" s="95">
        <v>0.497145026718672</v>
      </c>
    </row>
    <row r="37" spans="1:9" ht="47.25" x14ac:dyDescent="0.25">
      <c r="A37" s="89" t="s">
        <v>200</v>
      </c>
      <c r="B37" s="90">
        <v>904</v>
      </c>
      <c r="C37" s="91">
        <v>8</v>
      </c>
      <c r="D37" s="91">
        <v>1</v>
      </c>
      <c r="E37" s="92" t="s">
        <v>201</v>
      </c>
      <c r="F37" s="93" t="s">
        <v>132</v>
      </c>
      <c r="G37" s="94">
        <v>69133.899999999994</v>
      </c>
      <c r="H37" s="94">
        <v>36924.9</v>
      </c>
      <c r="I37" s="95">
        <v>0.53410700105158304</v>
      </c>
    </row>
    <row r="38" spans="1:9" ht="47.25" x14ac:dyDescent="0.25">
      <c r="A38" s="89" t="s">
        <v>216</v>
      </c>
      <c r="B38" s="90">
        <v>904</v>
      </c>
      <c r="C38" s="91">
        <v>8</v>
      </c>
      <c r="D38" s="91">
        <v>1</v>
      </c>
      <c r="E38" s="92" t="s">
        <v>217</v>
      </c>
      <c r="F38" s="93" t="s">
        <v>132</v>
      </c>
      <c r="G38" s="94">
        <v>69133.899999999994</v>
      </c>
      <c r="H38" s="94">
        <v>36924.9</v>
      </c>
      <c r="I38" s="95">
        <v>0.53410700105158304</v>
      </c>
    </row>
    <row r="39" spans="1:9" ht="63" x14ac:dyDescent="0.25">
      <c r="A39" s="89" t="s">
        <v>218</v>
      </c>
      <c r="B39" s="90">
        <v>904</v>
      </c>
      <c r="C39" s="91">
        <v>8</v>
      </c>
      <c r="D39" s="91">
        <v>1</v>
      </c>
      <c r="E39" s="92" t="s">
        <v>219</v>
      </c>
      <c r="F39" s="93" t="s">
        <v>132</v>
      </c>
      <c r="G39" s="94">
        <v>229.5</v>
      </c>
      <c r="H39" s="94">
        <v>228.6</v>
      </c>
      <c r="I39" s="95">
        <v>0.99607843137254903</v>
      </c>
    </row>
    <row r="40" spans="1:9" ht="31.5" x14ac:dyDescent="0.25">
      <c r="A40" s="89" t="s">
        <v>137</v>
      </c>
      <c r="B40" s="90">
        <v>904</v>
      </c>
      <c r="C40" s="91">
        <v>8</v>
      </c>
      <c r="D40" s="91">
        <v>1</v>
      </c>
      <c r="E40" s="92" t="s">
        <v>219</v>
      </c>
      <c r="F40" s="93" t="s">
        <v>138</v>
      </c>
      <c r="G40" s="94">
        <v>229.5</v>
      </c>
      <c r="H40" s="94">
        <v>228.6</v>
      </c>
      <c r="I40" s="95">
        <v>0.99607843137254903</v>
      </c>
    </row>
    <row r="41" spans="1:9" ht="48" customHeight="1" x14ac:dyDescent="0.25">
      <c r="A41" s="89" t="s">
        <v>220</v>
      </c>
      <c r="B41" s="90">
        <v>904</v>
      </c>
      <c r="C41" s="91">
        <v>8</v>
      </c>
      <c r="D41" s="91">
        <v>1</v>
      </c>
      <c r="E41" s="92" t="s">
        <v>221</v>
      </c>
      <c r="F41" s="93" t="s">
        <v>132</v>
      </c>
      <c r="G41" s="94">
        <v>386.5</v>
      </c>
      <c r="H41" s="94">
        <v>98.6</v>
      </c>
      <c r="I41" s="95">
        <v>0.25510996119016799</v>
      </c>
    </row>
    <row r="42" spans="1:9" ht="31.5" x14ac:dyDescent="0.25">
      <c r="A42" s="89" t="s">
        <v>137</v>
      </c>
      <c r="B42" s="90">
        <v>904</v>
      </c>
      <c r="C42" s="91">
        <v>8</v>
      </c>
      <c r="D42" s="91">
        <v>1</v>
      </c>
      <c r="E42" s="92" t="s">
        <v>221</v>
      </c>
      <c r="F42" s="93" t="s">
        <v>138</v>
      </c>
      <c r="G42" s="94">
        <v>386.5</v>
      </c>
      <c r="H42" s="94">
        <v>98.6</v>
      </c>
      <c r="I42" s="95">
        <v>0.25510996119016799</v>
      </c>
    </row>
    <row r="43" spans="1:9" ht="47.25" x14ac:dyDescent="0.25">
      <c r="A43" s="89" t="s">
        <v>225</v>
      </c>
      <c r="B43" s="90">
        <v>904</v>
      </c>
      <c r="C43" s="91">
        <v>8</v>
      </c>
      <c r="D43" s="91">
        <v>1</v>
      </c>
      <c r="E43" s="92" t="s">
        <v>226</v>
      </c>
      <c r="F43" s="93" t="s">
        <v>132</v>
      </c>
      <c r="G43" s="94">
        <v>38635.300000000003</v>
      </c>
      <c r="H43" s="94">
        <v>20848.8</v>
      </c>
      <c r="I43" s="95">
        <v>0.539630855720028</v>
      </c>
    </row>
    <row r="44" spans="1:9" ht="94.5" x14ac:dyDescent="0.25">
      <c r="A44" s="89" t="s">
        <v>148</v>
      </c>
      <c r="B44" s="90">
        <v>904</v>
      </c>
      <c r="C44" s="91">
        <v>8</v>
      </c>
      <c r="D44" s="91">
        <v>1</v>
      </c>
      <c r="E44" s="92" t="s">
        <v>226</v>
      </c>
      <c r="F44" s="93" t="s">
        <v>149</v>
      </c>
      <c r="G44" s="94">
        <v>34141.4</v>
      </c>
      <c r="H44" s="94">
        <v>17905.7</v>
      </c>
      <c r="I44" s="95">
        <v>0.52445711072187995</v>
      </c>
    </row>
    <row r="45" spans="1:9" ht="31.5" x14ac:dyDescent="0.25">
      <c r="A45" s="89" t="s">
        <v>137</v>
      </c>
      <c r="B45" s="90">
        <v>904</v>
      </c>
      <c r="C45" s="91">
        <v>8</v>
      </c>
      <c r="D45" s="91">
        <v>1</v>
      </c>
      <c r="E45" s="92" t="s">
        <v>226</v>
      </c>
      <c r="F45" s="93" t="s">
        <v>138</v>
      </c>
      <c r="G45" s="94">
        <v>4473</v>
      </c>
      <c r="H45" s="94">
        <v>2925.8</v>
      </c>
      <c r="I45" s="95">
        <v>0.65410239213056098</v>
      </c>
    </row>
    <row r="46" spans="1:9" x14ac:dyDescent="0.25">
      <c r="A46" s="89" t="s">
        <v>169</v>
      </c>
      <c r="B46" s="90">
        <v>904</v>
      </c>
      <c r="C46" s="91">
        <v>8</v>
      </c>
      <c r="D46" s="91">
        <v>1</v>
      </c>
      <c r="E46" s="92" t="s">
        <v>226</v>
      </c>
      <c r="F46" s="93" t="s">
        <v>170</v>
      </c>
      <c r="G46" s="94">
        <v>20.9</v>
      </c>
      <c r="H46" s="94">
        <v>17.3</v>
      </c>
      <c r="I46" s="95">
        <v>0.82775119617224902</v>
      </c>
    </row>
    <row r="47" spans="1:9" ht="31.5" x14ac:dyDescent="0.25">
      <c r="A47" s="89" t="s">
        <v>227</v>
      </c>
      <c r="B47" s="90">
        <v>904</v>
      </c>
      <c r="C47" s="91">
        <v>8</v>
      </c>
      <c r="D47" s="91">
        <v>1</v>
      </c>
      <c r="E47" s="92" t="s">
        <v>228</v>
      </c>
      <c r="F47" s="93" t="s">
        <v>132</v>
      </c>
      <c r="G47" s="94">
        <v>5081.2</v>
      </c>
      <c r="H47" s="94">
        <v>2727.7</v>
      </c>
      <c r="I47" s="95">
        <v>0.53682201054868905</v>
      </c>
    </row>
    <row r="48" spans="1:9" ht="94.5" x14ac:dyDescent="0.25">
      <c r="A48" s="89" t="s">
        <v>148</v>
      </c>
      <c r="B48" s="90">
        <v>904</v>
      </c>
      <c r="C48" s="91">
        <v>8</v>
      </c>
      <c r="D48" s="91">
        <v>1</v>
      </c>
      <c r="E48" s="92" t="s">
        <v>228</v>
      </c>
      <c r="F48" s="93" t="s">
        <v>149</v>
      </c>
      <c r="G48" s="94">
        <v>4594.3999999999996</v>
      </c>
      <c r="H48" s="94">
        <v>2460.3000000000002</v>
      </c>
      <c r="I48" s="95">
        <v>0.53549973881246704</v>
      </c>
    </row>
    <row r="49" spans="1:9" ht="31.5" x14ac:dyDescent="0.25">
      <c r="A49" s="89" t="s">
        <v>137</v>
      </c>
      <c r="B49" s="90">
        <v>904</v>
      </c>
      <c r="C49" s="91">
        <v>8</v>
      </c>
      <c r="D49" s="91">
        <v>1</v>
      </c>
      <c r="E49" s="92" t="s">
        <v>228</v>
      </c>
      <c r="F49" s="93" t="s">
        <v>138</v>
      </c>
      <c r="G49" s="94">
        <v>483.4</v>
      </c>
      <c r="H49" s="94">
        <v>265.8</v>
      </c>
      <c r="I49" s="95">
        <v>0.549855192387257</v>
      </c>
    </row>
    <row r="50" spans="1:9" x14ac:dyDescent="0.25">
      <c r="A50" s="89" t="s">
        <v>169</v>
      </c>
      <c r="B50" s="90">
        <v>904</v>
      </c>
      <c r="C50" s="91">
        <v>8</v>
      </c>
      <c r="D50" s="91">
        <v>1</v>
      </c>
      <c r="E50" s="92" t="s">
        <v>228</v>
      </c>
      <c r="F50" s="93" t="s">
        <v>170</v>
      </c>
      <c r="G50" s="94">
        <v>3.4</v>
      </c>
      <c r="H50" s="94">
        <v>1.6</v>
      </c>
      <c r="I50" s="95">
        <v>0.47058823529411797</v>
      </c>
    </row>
    <row r="51" spans="1:9" ht="47.25" x14ac:dyDescent="0.25">
      <c r="A51" s="89" t="s">
        <v>229</v>
      </c>
      <c r="B51" s="90">
        <v>904</v>
      </c>
      <c r="C51" s="91">
        <v>8</v>
      </c>
      <c r="D51" s="91">
        <v>1</v>
      </c>
      <c r="E51" s="92" t="s">
        <v>230</v>
      </c>
      <c r="F51" s="93" t="s">
        <v>132</v>
      </c>
      <c r="G51" s="94">
        <v>24332</v>
      </c>
      <c r="H51" s="94">
        <v>12551.8</v>
      </c>
      <c r="I51" s="95">
        <v>0.515855663324018</v>
      </c>
    </row>
    <row r="52" spans="1:9" ht="94.5" x14ac:dyDescent="0.25">
      <c r="A52" s="89" t="s">
        <v>148</v>
      </c>
      <c r="B52" s="90">
        <v>904</v>
      </c>
      <c r="C52" s="91">
        <v>8</v>
      </c>
      <c r="D52" s="91">
        <v>1</v>
      </c>
      <c r="E52" s="92" t="s">
        <v>230</v>
      </c>
      <c r="F52" s="93" t="s">
        <v>149</v>
      </c>
      <c r="G52" s="94">
        <v>21162</v>
      </c>
      <c r="H52" s="94">
        <v>10954.5</v>
      </c>
      <c r="I52" s="95">
        <v>0.51764956053303102</v>
      </c>
    </row>
    <row r="53" spans="1:9" ht="31.5" x14ac:dyDescent="0.25">
      <c r="A53" s="89" t="s">
        <v>137</v>
      </c>
      <c r="B53" s="90">
        <v>904</v>
      </c>
      <c r="C53" s="91">
        <v>8</v>
      </c>
      <c r="D53" s="91">
        <v>1</v>
      </c>
      <c r="E53" s="92" t="s">
        <v>230</v>
      </c>
      <c r="F53" s="93" t="s">
        <v>138</v>
      </c>
      <c r="G53" s="94">
        <v>3159</v>
      </c>
      <c r="H53" s="94">
        <v>1593.3</v>
      </c>
      <c r="I53" s="95">
        <v>0.50436847103513804</v>
      </c>
    </row>
    <row r="54" spans="1:9" x14ac:dyDescent="0.25">
      <c r="A54" s="89" t="s">
        <v>169</v>
      </c>
      <c r="B54" s="90">
        <v>904</v>
      </c>
      <c r="C54" s="91">
        <v>8</v>
      </c>
      <c r="D54" s="91">
        <v>1</v>
      </c>
      <c r="E54" s="92" t="s">
        <v>230</v>
      </c>
      <c r="F54" s="93" t="s">
        <v>170</v>
      </c>
      <c r="G54" s="94">
        <v>11</v>
      </c>
      <c r="H54" s="94">
        <v>4</v>
      </c>
      <c r="I54" s="95">
        <v>0.36363636363636398</v>
      </c>
    </row>
    <row r="55" spans="1:9" ht="64.5" customHeight="1" x14ac:dyDescent="0.25">
      <c r="A55" s="89" t="s">
        <v>231</v>
      </c>
      <c r="B55" s="90">
        <v>904</v>
      </c>
      <c r="C55" s="91">
        <v>8</v>
      </c>
      <c r="D55" s="91">
        <v>1</v>
      </c>
      <c r="E55" s="92" t="s">
        <v>232</v>
      </c>
      <c r="F55" s="93" t="s">
        <v>132</v>
      </c>
      <c r="G55" s="94">
        <v>261</v>
      </c>
      <c r="H55" s="94">
        <v>261</v>
      </c>
      <c r="I55" s="95">
        <v>1</v>
      </c>
    </row>
    <row r="56" spans="1:9" ht="31.5" x14ac:dyDescent="0.25">
      <c r="A56" s="89" t="s">
        <v>137</v>
      </c>
      <c r="B56" s="90">
        <v>904</v>
      </c>
      <c r="C56" s="91">
        <v>8</v>
      </c>
      <c r="D56" s="91">
        <v>1</v>
      </c>
      <c r="E56" s="92" t="s">
        <v>232</v>
      </c>
      <c r="F56" s="93" t="s">
        <v>138</v>
      </c>
      <c r="G56" s="94">
        <v>261</v>
      </c>
      <c r="H56" s="94">
        <v>261</v>
      </c>
      <c r="I56" s="95">
        <v>1</v>
      </c>
    </row>
    <row r="57" spans="1:9" ht="31.5" x14ac:dyDescent="0.25">
      <c r="A57" s="89" t="s">
        <v>233</v>
      </c>
      <c r="B57" s="90">
        <v>904</v>
      </c>
      <c r="C57" s="91">
        <v>8</v>
      </c>
      <c r="D57" s="91">
        <v>1</v>
      </c>
      <c r="E57" s="92" t="s">
        <v>234</v>
      </c>
      <c r="F57" s="93" t="s">
        <v>132</v>
      </c>
      <c r="G57" s="94">
        <v>138.9</v>
      </c>
      <c r="H57" s="94">
        <v>138.9</v>
      </c>
      <c r="I57" s="95">
        <v>1</v>
      </c>
    </row>
    <row r="58" spans="1:9" ht="31.5" x14ac:dyDescent="0.25">
      <c r="A58" s="89" t="s">
        <v>137</v>
      </c>
      <c r="B58" s="90">
        <v>904</v>
      </c>
      <c r="C58" s="91">
        <v>8</v>
      </c>
      <c r="D58" s="91">
        <v>1</v>
      </c>
      <c r="E58" s="92" t="s">
        <v>234</v>
      </c>
      <c r="F58" s="93" t="s">
        <v>138</v>
      </c>
      <c r="G58" s="94">
        <v>138.9</v>
      </c>
      <c r="H58" s="94">
        <v>138.9</v>
      </c>
      <c r="I58" s="95">
        <v>1</v>
      </c>
    </row>
    <row r="59" spans="1:9" ht="31.5" x14ac:dyDescent="0.25">
      <c r="A59" s="89" t="s">
        <v>235</v>
      </c>
      <c r="B59" s="90">
        <v>904</v>
      </c>
      <c r="C59" s="91">
        <v>8</v>
      </c>
      <c r="D59" s="91">
        <v>1</v>
      </c>
      <c r="E59" s="92" t="s">
        <v>236</v>
      </c>
      <c r="F59" s="93" t="s">
        <v>132</v>
      </c>
      <c r="G59" s="94">
        <v>69.5</v>
      </c>
      <c r="H59" s="94">
        <v>69.5</v>
      </c>
      <c r="I59" s="95">
        <v>1</v>
      </c>
    </row>
    <row r="60" spans="1:9" ht="31.5" x14ac:dyDescent="0.25">
      <c r="A60" s="89" t="s">
        <v>163</v>
      </c>
      <c r="B60" s="90">
        <v>904</v>
      </c>
      <c r="C60" s="91">
        <v>8</v>
      </c>
      <c r="D60" s="91">
        <v>1</v>
      </c>
      <c r="E60" s="92" t="s">
        <v>236</v>
      </c>
      <c r="F60" s="93" t="s">
        <v>164</v>
      </c>
      <c r="G60" s="94">
        <v>69.5</v>
      </c>
      <c r="H60" s="94">
        <v>69.5</v>
      </c>
      <c r="I60" s="95">
        <v>1</v>
      </c>
    </row>
    <row r="61" spans="1:9" ht="47.25" x14ac:dyDescent="0.25">
      <c r="A61" s="89" t="s">
        <v>321</v>
      </c>
      <c r="B61" s="90">
        <v>904</v>
      </c>
      <c r="C61" s="91">
        <v>8</v>
      </c>
      <c r="D61" s="91">
        <v>1</v>
      </c>
      <c r="E61" s="92" t="s">
        <v>322</v>
      </c>
      <c r="F61" s="93" t="s">
        <v>132</v>
      </c>
      <c r="G61" s="94">
        <v>5120</v>
      </c>
      <c r="H61" s="94">
        <v>0</v>
      </c>
      <c r="I61" s="95">
        <v>0</v>
      </c>
    </row>
    <row r="62" spans="1:9" ht="47.25" x14ac:dyDescent="0.25">
      <c r="A62" s="89" t="s">
        <v>323</v>
      </c>
      <c r="B62" s="90">
        <v>904</v>
      </c>
      <c r="C62" s="91">
        <v>8</v>
      </c>
      <c r="D62" s="91">
        <v>1</v>
      </c>
      <c r="E62" s="92" t="s">
        <v>324</v>
      </c>
      <c r="F62" s="93" t="s">
        <v>132</v>
      </c>
      <c r="G62" s="94">
        <v>5120</v>
      </c>
      <c r="H62" s="94">
        <v>0</v>
      </c>
      <c r="I62" s="95">
        <v>0</v>
      </c>
    </row>
    <row r="63" spans="1:9" ht="51" customHeight="1" x14ac:dyDescent="0.25">
      <c r="A63" s="89" t="s">
        <v>327</v>
      </c>
      <c r="B63" s="90">
        <v>904</v>
      </c>
      <c r="C63" s="91">
        <v>8</v>
      </c>
      <c r="D63" s="91">
        <v>1</v>
      </c>
      <c r="E63" s="92" t="s">
        <v>328</v>
      </c>
      <c r="F63" s="93" t="s">
        <v>132</v>
      </c>
      <c r="G63" s="94">
        <v>2000</v>
      </c>
      <c r="H63" s="94">
        <v>0</v>
      </c>
      <c r="I63" s="95">
        <v>0</v>
      </c>
    </row>
    <row r="64" spans="1:9" ht="31.5" x14ac:dyDescent="0.25">
      <c r="A64" s="89" t="s">
        <v>137</v>
      </c>
      <c r="B64" s="90">
        <v>904</v>
      </c>
      <c r="C64" s="91">
        <v>8</v>
      </c>
      <c r="D64" s="91">
        <v>1</v>
      </c>
      <c r="E64" s="92" t="s">
        <v>328</v>
      </c>
      <c r="F64" s="93" t="s">
        <v>138</v>
      </c>
      <c r="G64" s="94">
        <v>2000</v>
      </c>
      <c r="H64" s="94">
        <v>0</v>
      </c>
      <c r="I64" s="95">
        <v>0</v>
      </c>
    </row>
    <row r="65" spans="1:9" ht="78.75" x14ac:dyDescent="0.25">
      <c r="A65" s="89" t="s">
        <v>329</v>
      </c>
      <c r="B65" s="90">
        <v>904</v>
      </c>
      <c r="C65" s="91">
        <v>8</v>
      </c>
      <c r="D65" s="91">
        <v>1</v>
      </c>
      <c r="E65" s="92" t="s">
        <v>330</v>
      </c>
      <c r="F65" s="93" t="s">
        <v>132</v>
      </c>
      <c r="G65" s="94">
        <v>1120</v>
      </c>
      <c r="H65" s="94">
        <v>0</v>
      </c>
      <c r="I65" s="95">
        <v>0</v>
      </c>
    </row>
    <row r="66" spans="1:9" ht="31.5" x14ac:dyDescent="0.25">
      <c r="A66" s="89" t="s">
        <v>137</v>
      </c>
      <c r="B66" s="90">
        <v>904</v>
      </c>
      <c r="C66" s="91">
        <v>8</v>
      </c>
      <c r="D66" s="91">
        <v>1</v>
      </c>
      <c r="E66" s="92" t="s">
        <v>330</v>
      </c>
      <c r="F66" s="93" t="s">
        <v>138</v>
      </c>
      <c r="G66" s="94">
        <v>1120</v>
      </c>
      <c r="H66" s="94">
        <v>0</v>
      </c>
      <c r="I66" s="95">
        <v>0</v>
      </c>
    </row>
    <row r="67" spans="1:9" ht="47.25" x14ac:dyDescent="0.25">
      <c r="A67" s="89" t="s">
        <v>331</v>
      </c>
      <c r="B67" s="90">
        <v>904</v>
      </c>
      <c r="C67" s="91">
        <v>8</v>
      </c>
      <c r="D67" s="91">
        <v>1</v>
      </c>
      <c r="E67" s="92" t="s">
        <v>332</v>
      </c>
      <c r="F67" s="93" t="s">
        <v>132</v>
      </c>
      <c r="G67" s="94">
        <v>2000</v>
      </c>
      <c r="H67" s="94">
        <v>0</v>
      </c>
      <c r="I67" s="95">
        <v>0</v>
      </c>
    </row>
    <row r="68" spans="1:9" ht="31.5" x14ac:dyDescent="0.25">
      <c r="A68" s="89" t="s">
        <v>137</v>
      </c>
      <c r="B68" s="90">
        <v>904</v>
      </c>
      <c r="C68" s="91">
        <v>8</v>
      </c>
      <c r="D68" s="91">
        <v>1</v>
      </c>
      <c r="E68" s="92" t="s">
        <v>332</v>
      </c>
      <c r="F68" s="93" t="s">
        <v>138</v>
      </c>
      <c r="G68" s="94">
        <v>2000</v>
      </c>
      <c r="H68" s="94">
        <v>0</v>
      </c>
      <c r="I68" s="95">
        <v>0</v>
      </c>
    </row>
    <row r="69" spans="1:9" ht="47.25" x14ac:dyDescent="0.25">
      <c r="A69" s="89" t="s">
        <v>374</v>
      </c>
      <c r="B69" s="90">
        <v>904</v>
      </c>
      <c r="C69" s="91">
        <v>8</v>
      </c>
      <c r="D69" s="91">
        <v>1</v>
      </c>
      <c r="E69" s="92" t="s">
        <v>375</v>
      </c>
      <c r="F69" s="93" t="s">
        <v>132</v>
      </c>
      <c r="G69" s="94">
        <v>20</v>
      </c>
      <c r="H69" s="94">
        <v>0</v>
      </c>
      <c r="I69" s="95">
        <v>0</v>
      </c>
    </row>
    <row r="70" spans="1:9" ht="63" x14ac:dyDescent="0.25">
      <c r="A70" s="89" t="s">
        <v>407</v>
      </c>
      <c r="B70" s="90">
        <v>904</v>
      </c>
      <c r="C70" s="91">
        <v>8</v>
      </c>
      <c r="D70" s="91">
        <v>1</v>
      </c>
      <c r="E70" s="92" t="s">
        <v>408</v>
      </c>
      <c r="F70" s="93" t="s">
        <v>132</v>
      </c>
      <c r="G70" s="94">
        <v>20</v>
      </c>
      <c r="H70" s="94">
        <v>0</v>
      </c>
      <c r="I70" s="95">
        <v>0</v>
      </c>
    </row>
    <row r="71" spans="1:9" ht="47.25" x14ac:dyDescent="0.25">
      <c r="A71" s="89" t="s">
        <v>409</v>
      </c>
      <c r="B71" s="90">
        <v>904</v>
      </c>
      <c r="C71" s="91">
        <v>8</v>
      </c>
      <c r="D71" s="91">
        <v>1</v>
      </c>
      <c r="E71" s="92" t="s">
        <v>410</v>
      </c>
      <c r="F71" s="93" t="s">
        <v>132</v>
      </c>
      <c r="G71" s="94">
        <v>5</v>
      </c>
      <c r="H71" s="94">
        <v>0</v>
      </c>
      <c r="I71" s="95">
        <v>0</v>
      </c>
    </row>
    <row r="72" spans="1:9" ht="31.5" x14ac:dyDescent="0.25">
      <c r="A72" s="89" t="s">
        <v>137</v>
      </c>
      <c r="B72" s="90">
        <v>904</v>
      </c>
      <c r="C72" s="91">
        <v>8</v>
      </c>
      <c r="D72" s="91">
        <v>1</v>
      </c>
      <c r="E72" s="92" t="s">
        <v>410</v>
      </c>
      <c r="F72" s="93" t="s">
        <v>138</v>
      </c>
      <c r="G72" s="94">
        <v>5</v>
      </c>
      <c r="H72" s="94">
        <v>0</v>
      </c>
      <c r="I72" s="95">
        <v>0</v>
      </c>
    </row>
    <row r="73" spans="1:9" ht="47.25" x14ac:dyDescent="0.25">
      <c r="A73" s="89" t="s">
        <v>411</v>
      </c>
      <c r="B73" s="90">
        <v>904</v>
      </c>
      <c r="C73" s="91">
        <v>8</v>
      </c>
      <c r="D73" s="91">
        <v>1</v>
      </c>
      <c r="E73" s="92" t="s">
        <v>412</v>
      </c>
      <c r="F73" s="93" t="s">
        <v>132</v>
      </c>
      <c r="G73" s="94">
        <v>10</v>
      </c>
      <c r="H73" s="94">
        <v>0</v>
      </c>
      <c r="I73" s="95">
        <v>0</v>
      </c>
    </row>
    <row r="74" spans="1:9" ht="31.5" x14ac:dyDescent="0.25">
      <c r="A74" s="89" t="s">
        <v>137</v>
      </c>
      <c r="B74" s="90">
        <v>904</v>
      </c>
      <c r="C74" s="91">
        <v>8</v>
      </c>
      <c r="D74" s="91">
        <v>1</v>
      </c>
      <c r="E74" s="92" t="s">
        <v>412</v>
      </c>
      <c r="F74" s="93" t="s">
        <v>138</v>
      </c>
      <c r="G74" s="94">
        <v>10</v>
      </c>
      <c r="H74" s="94">
        <v>0</v>
      </c>
      <c r="I74" s="95">
        <v>0</v>
      </c>
    </row>
    <row r="75" spans="1:9" ht="78.75" x14ac:dyDescent="0.25">
      <c r="A75" s="89" t="s">
        <v>413</v>
      </c>
      <c r="B75" s="90">
        <v>904</v>
      </c>
      <c r="C75" s="91">
        <v>8</v>
      </c>
      <c r="D75" s="91">
        <v>1</v>
      </c>
      <c r="E75" s="92" t="s">
        <v>414</v>
      </c>
      <c r="F75" s="93" t="s">
        <v>132</v>
      </c>
      <c r="G75" s="94">
        <v>5</v>
      </c>
      <c r="H75" s="94">
        <v>0</v>
      </c>
      <c r="I75" s="95">
        <v>0</v>
      </c>
    </row>
    <row r="76" spans="1:9" ht="31.5" x14ac:dyDescent="0.25">
      <c r="A76" s="89" t="s">
        <v>137</v>
      </c>
      <c r="B76" s="90">
        <v>904</v>
      </c>
      <c r="C76" s="91">
        <v>8</v>
      </c>
      <c r="D76" s="91">
        <v>1</v>
      </c>
      <c r="E76" s="92" t="s">
        <v>414</v>
      </c>
      <c r="F76" s="93" t="s">
        <v>138</v>
      </c>
      <c r="G76" s="94">
        <v>5</v>
      </c>
      <c r="H76" s="94">
        <v>0</v>
      </c>
      <c r="I76" s="95">
        <v>0</v>
      </c>
    </row>
    <row r="77" spans="1:9" ht="31.5" x14ac:dyDescent="0.25">
      <c r="A77" s="89" t="s">
        <v>240</v>
      </c>
      <c r="B77" s="90">
        <v>904</v>
      </c>
      <c r="C77" s="91">
        <v>8</v>
      </c>
      <c r="D77" s="91">
        <v>4</v>
      </c>
      <c r="E77" s="92" t="s">
        <v>132</v>
      </c>
      <c r="F77" s="93" t="s">
        <v>132</v>
      </c>
      <c r="G77" s="94">
        <v>2820.9</v>
      </c>
      <c r="H77" s="94">
        <v>1492.6</v>
      </c>
      <c r="I77" s="95">
        <v>0.52912191144670095</v>
      </c>
    </row>
    <row r="78" spans="1:9" ht="47.25" x14ac:dyDescent="0.25">
      <c r="A78" s="89" t="s">
        <v>200</v>
      </c>
      <c r="B78" s="90">
        <v>904</v>
      </c>
      <c r="C78" s="91">
        <v>8</v>
      </c>
      <c r="D78" s="91">
        <v>4</v>
      </c>
      <c r="E78" s="92" t="s">
        <v>201</v>
      </c>
      <c r="F78" s="93" t="s">
        <v>132</v>
      </c>
      <c r="G78" s="94">
        <v>2820.9</v>
      </c>
      <c r="H78" s="94">
        <v>1492.6</v>
      </c>
      <c r="I78" s="95">
        <v>0.52912191144670095</v>
      </c>
    </row>
    <row r="79" spans="1:9" ht="33" customHeight="1" x14ac:dyDescent="0.25">
      <c r="A79" s="89" t="s">
        <v>237</v>
      </c>
      <c r="B79" s="90">
        <v>904</v>
      </c>
      <c r="C79" s="91">
        <v>8</v>
      </c>
      <c r="D79" s="91">
        <v>4</v>
      </c>
      <c r="E79" s="92" t="s">
        <v>238</v>
      </c>
      <c r="F79" s="93" t="s">
        <v>132</v>
      </c>
      <c r="G79" s="94">
        <v>2820.9</v>
      </c>
      <c r="H79" s="94">
        <v>1492.6</v>
      </c>
      <c r="I79" s="95">
        <v>0.52912191144670095</v>
      </c>
    </row>
    <row r="80" spans="1:9" ht="31.5" x14ac:dyDescent="0.25">
      <c r="A80" s="89" t="s">
        <v>167</v>
      </c>
      <c r="B80" s="90">
        <v>904</v>
      </c>
      <c r="C80" s="91">
        <v>8</v>
      </c>
      <c r="D80" s="91">
        <v>4</v>
      </c>
      <c r="E80" s="92" t="s">
        <v>239</v>
      </c>
      <c r="F80" s="93" t="s">
        <v>132</v>
      </c>
      <c r="G80" s="94">
        <v>2820.9</v>
      </c>
      <c r="H80" s="94">
        <v>1492.6</v>
      </c>
      <c r="I80" s="95">
        <v>0.52912191144670095</v>
      </c>
    </row>
    <row r="81" spans="1:9" ht="94.5" x14ac:dyDescent="0.25">
      <c r="A81" s="89" t="s">
        <v>148</v>
      </c>
      <c r="B81" s="90">
        <v>904</v>
      </c>
      <c r="C81" s="91">
        <v>8</v>
      </c>
      <c r="D81" s="91">
        <v>4</v>
      </c>
      <c r="E81" s="92" t="s">
        <v>239</v>
      </c>
      <c r="F81" s="93" t="s">
        <v>149</v>
      </c>
      <c r="G81" s="94">
        <v>2798.1</v>
      </c>
      <c r="H81" s="94">
        <v>1492.6</v>
      </c>
      <c r="I81" s="95">
        <v>0.53343340123655303</v>
      </c>
    </row>
    <row r="82" spans="1:9" ht="31.5" x14ac:dyDescent="0.25">
      <c r="A82" s="89" t="s">
        <v>137</v>
      </c>
      <c r="B82" s="90">
        <v>904</v>
      </c>
      <c r="C82" s="91">
        <v>8</v>
      </c>
      <c r="D82" s="91">
        <v>4</v>
      </c>
      <c r="E82" s="92" t="s">
        <v>239</v>
      </c>
      <c r="F82" s="93" t="s">
        <v>138</v>
      </c>
      <c r="G82" s="94">
        <v>22.6</v>
      </c>
      <c r="H82" s="94">
        <v>0</v>
      </c>
      <c r="I82" s="95">
        <v>0</v>
      </c>
    </row>
    <row r="83" spans="1:9" x14ac:dyDescent="0.25">
      <c r="A83" s="89" t="s">
        <v>169</v>
      </c>
      <c r="B83" s="90">
        <v>904</v>
      </c>
      <c r="C83" s="91">
        <v>8</v>
      </c>
      <c r="D83" s="91">
        <v>4</v>
      </c>
      <c r="E83" s="92" t="s">
        <v>239</v>
      </c>
      <c r="F83" s="93" t="s">
        <v>170</v>
      </c>
      <c r="G83" s="94">
        <v>0.2</v>
      </c>
      <c r="H83" s="94">
        <v>0</v>
      </c>
      <c r="I83" s="95">
        <v>0</v>
      </c>
    </row>
    <row r="84" spans="1:9" x14ac:dyDescent="0.25">
      <c r="A84" s="82" t="s">
        <v>564</v>
      </c>
      <c r="B84" s="83">
        <v>907</v>
      </c>
      <c r="C84" s="84">
        <v>0</v>
      </c>
      <c r="D84" s="84">
        <v>0</v>
      </c>
      <c r="E84" s="85" t="s">
        <v>132</v>
      </c>
      <c r="F84" s="86" t="s">
        <v>132</v>
      </c>
      <c r="G84" s="87">
        <v>1358523.5</v>
      </c>
      <c r="H84" s="87">
        <v>945800.5</v>
      </c>
      <c r="I84" s="88">
        <v>0.69619737899270795</v>
      </c>
    </row>
    <row r="85" spans="1:9" x14ac:dyDescent="0.25">
      <c r="A85" s="89" t="s">
        <v>554</v>
      </c>
      <c r="B85" s="90">
        <v>907</v>
      </c>
      <c r="C85" s="91">
        <v>7</v>
      </c>
      <c r="D85" s="91">
        <v>0</v>
      </c>
      <c r="E85" s="92" t="s">
        <v>132</v>
      </c>
      <c r="F85" s="93" t="s">
        <v>132</v>
      </c>
      <c r="G85" s="94">
        <v>1344967.8</v>
      </c>
      <c r="H85" s="94">
        <v>937580.5</v>
      </c>
      <c r="I85" s="95">
        <v>0.69710256260410097</v>
      </c>
    </row>
    <row r="86" spans="1:9" x14ac:dyDescent="0.25">
      <c r="A86" s="89" t="s">
        <v>156</v>
      </c>
      <c r="B86" s="90">
        <v>907</v>
      </c>
      <c r="C86" s="91">
        <v>7</v>
      </c>
      <c r="D86" s="91">
        <v>1</v>
      </c>
      <c r="E86" s="92" t="s">
        <v>132</v>
      </c>
      <c r="F86" s="93" t="s">
        <v>132</v>
      </c>
      <c r="G86" s="94">
        <v>330609</v>
      </c>
      <c r="H86" s="94">
        <v>239914.1</v>
      </c>
      <c r="I86" s="95">
        <v>0.72567322728661399</v>
      </c>
    </row>
    <row r="87" spans="1:9" ht="47.25" x14ac:dyDescent="0.25">
      <c r="A87" s="89" t="s">
        <v>130</v>
      </c>
      <c r="B87" s="90">
        <v>907</v>
      </c>
      <c r="C87" s="91">
        <v>7</v>
      </c>
      <c r="D87" s="91">
        <v>1</v>
      </c>
      <c r="E87" s="92" t="s">
        <v>131</v>
      </c>
      <c r="F87" s="93" t="s">
        <v>132</v>
      </c>
      <c r="G87" s="94">
        <v>330604.79999999999</v>
      </c>
      <c r="H87" s="94">
        <v>239914.1</v>
      </c>
      <c r="I87" s="95">
        <v>0.72568244623187605</v>
      </c>
    </row>
    <row r="88" spans="1:9" ht="80.25" customHeight="1" x14ac:dyDescent="0.25">
      <c r="A88" s="89" t="s">
        <v>144</v>
      </c>
      <c r="B88" s="90">
        <v>907</v>
      </c>
      <c r="C88" s="91">
        <v>7</v>
      </c>
      <c r="D88" s="91">
        <v>1</v>
      </c>
      <c r="E88" s="92" t="s">
        <v>145</v>
      </c>
      <c r="F88" s="93" t="s">
        <v>132</v>
      </c>
      <c r="G88" s="94">
        <v>330604.79999999999</v>
      </c>
      <c r="H88" s="94">
        <v>239914.1</v>
      </c>
      <c r="I88" s="95">
        <v>0.72568244623187605</v>
      </c>
    </row>
    <row r="89" spans="1:9" ht="31.5" x14ac:dyDescent="0.25">
      <c r="A89" s="89" t="s">
        <v>154</v>
      </c>
      <c r="B89" s="90">
        <v>907</v>
      </c>
      <c r="C89" s="91">
        <v>7</v>
      </c>
      <c r="D89" s="91">
        <v>1</v>
      </c>
      <c r="E89" s="92" t="s">
        <v>155</v>
      </c>
      <c r="F89" s="93" t="s">
        <v>132</v>
      </c>
      <c r="G89" s="94">
        <v>433</v>
      </c>
      <c r="H89" s="94">
        <v>184.9</v>
      </c>
      <c r="I89" s="95">
        <v>0.42702078521940001</v>
      </c>
    </row>
    <row r="90" spans="1:9" ht="31.5" x14ac:dyDescent="0.25">
      <c r="A90" s="89" t="s">
        <v>137</v>
      </c>
      <c r="B90" s="90">
        <v>907</v>
      </c>
      <c r="C90" s="91">
        <v>7</v>
      </c>
      <c r="D90" s="91">
        <v>1</v>
      </c>
      <c r="E90" s="92" t="s">
        <v>155</v>
      </c>
      <c r="F90" s="93" t="s">
        <v>138</v>
      </c>
      <c r="G90" s="94">
        <v>433</v>
      </c>
      <c r="H90" s="94">
        <v>184.9</v>
      </c>
      <c r="I90" s="95">
        <v>0.42702078521940001</v>
      </c>
    </row>
    <row r="91" spans="1:9" ht="64.5" customHeight="1" x14ac:dyDescent="0.25">
      <c r="A91" s="89" t="s">
        <v>165</v>
      </c>
      <c r="B91" s="90">
        <v>907</v>
      </c>
      <c r="C91" s="91">
        <v>7</v>
      </c>
      <c r="D91" s="91">
        <v>1</v>
      </c>
      <c r="E91" s="92" t="s">
        <v>166</v>
      </c>
      <c r="F91" s="93" t="s">
        <v>132</v>
      </c>
      <c r="G91" s="94">
        <v>51.8</v>
      </c>
      <c r="H91" s="94">
        <v>48.1</v>
      </c>
      <c r="I91" s="95">
        <v>0.92857142857142905</v>
      </c>
    </row>
    <row r="92" spans="1:9" ht="31.5" x14ac:dyDescent="0.25">
      <c r="A92" s="89" t="s">
        <v>137</v>
      </c>
      <c r="B92" s="90">
        <v>907</v>
      </c>
      <c r="C92" s="91">
        <v>7</v>
      </c>
      <c r="D92" s="91">
        <v>1</v>
      </c>
      <c r="E92" s="92" t="s">
        <v>166</v>
      </c>
      <c r="F92" s="93" t="s">
        <v>138</v>
      </c>
      <c r="G92" s="94">
        <v>51.8</v>
      </c>
      <c r="H92" s="94">
        <v>48.1</v>
      </c>
      <c r="I92" s="95">
        <v>0.92857142857142905</v>
      </c>
    </row>
    <row r="93" spans="1:9" ht="31.5" x14ac:dyDescent="0.25">
      <c r="A93" s="89" t="s">
        <v>171</v>
      </c>
      <c r="B93" s="90">
        <v>907</v>
      </c>
      <c r="C93" s="91">
        <v>7</v>
      </c>
      <c r="D93" s="91">
        <v>1</v>
      </c>
      <c r="E93" s="92" t="s">
        <v>172</v>
      </c>
      <c r="F93" s="93" t="s">
        <v>132</v>
      </c>
      <c r="G93" s="94">
        <v>59889.5</v>
      </c>
      <c r="H93" s="94">
        <v>28281.7</v>
      </c>
      <c r="I93" s="95">
        <v>0.47223135942026601</v>
      </c>
    </row>
    <row r="94" spans="1:9" ht="31.5" x14ac:dyDescent="0.25">
      <c r="A94" s="89" t="s">
        <v>137</v>
      </c>
      <c r="B94" s="90">
        <v>907</v>
      </c>
      <c r="C94" s="91">
        <v>7</v>
      </c>
      <c r="D94" s="91">
        <v>1</v>
      </c>
      <c r="E94" s="92" t="s">
        <v>172</v>
      </c>
      <c r="F94" s="93" t="s">
        <v>138</v>
      </c>
      <c r="G94" s="94">
        <v>59570.5</v>
      </c>
      <c r="H94" s="94">
        <v>28123.5</v>
      </c>
      <c r="I94" s="95">
        <v>0.472104481244912</v>
      </c>
    </row>
    <row r="95" spans="1:9" x14ac:dyDescent="0.25">
      <c r="A95" s="89" t="s">
        <v>169</v>
      </c>
      <c r="B95" s="90">
        <v>907</v>
      </c>
      <c r="C95" s="91">
        <v>7</v>
      </c>
      <c r="D95" s="91">
        <v>1</v>
      </c>
      <c r="E95" s="92" t="s">
        <v>172</v>
      </c>
      <c r="F95" s="93" t="s">
        <v>170</v>
      </c>
      <c r="G95" s="94">
        <v>319</v>
      </c>
      <c r="H95" s="94">
        <v>158.19999999999999</v>
      </c>
      <c r="I95" s="95">
        <v>0.49592476489028198</v>
      </c>
    </row>
    <row r="96" spans="1:9" ht="79.5" customHeight="1" x14ac:dyDescent="0.25">
      <c r="A96" s="89" t="s">
        <v>173</v>
      </c>
      <c r="B96" s="90">
        <v>907</v>
      </c>
      <c r="C96" s="91">
        <v>7</v>
      </c>
      <c r="D96" s="91">
        <v>1</v>
      </c>
      <c r="E96" s="92" t="s">
        <v>174</v>
      </c>
      <c r="F96" s="93" t="s">
        <v>132</v>
      </c>
      <c r="G96" s="94">
        <v>270230.5</v>
      </c>
      <c r="H96" s="94">
        <v>211399.4</v>
      </c>
      <c r="I96" s="95">
        <v>0.78229289439941097</v>
      </c>
    </row>
    <row r="97" spans="1:9" ht="94.5" x14ac:dyDescent="0.25">
      <c r="A97" s="89" t="s">
        <v>148</v>
      </c>
      <c r="B97" s="90">
        <v>907</v>
      </c>
      <c r="C97" s="91">
        <v>7</v>
      </c>
      <c r="D97" s="91">
        <v>1</v>
      </c>
      <c r="E97" s="92" t="s">
        <v>174</v>
      </c>
      <c r="F97" s="93" t="s">
        <v>149</v>
      </c>
      <c r="G97" s="94">
        <v>270000</v>
      </c>
      <c r="H97" s="94">
        <v>211399.4</v>
      </c>
      <c r="I97" s="95">
        <v>0.78296074074074096</v>
      </c>
    </row>
    <row r="98" spans="1:9" ht="31.5" x14ac:dyDescent="0.25">
      <c r="A98" s="89" t="s">
        <v>137</v>
      </c>
      <c r="B98" s="90">
        <v>907</v>
      </c>
      <c r="C98" s="91">
        <v>7</v>
      </c>
      <c r="D98" s="91">
        <v>1</v>
      </c>
      <c r="E98" s="92" t="s">
        <v>174</v>
      </c>
      <c r="F98" s="93" t="s">
        <v>138</v>
      </c>
      <c r="G98" s="94">
        <v>230.5</v>
      </c>
      <c r="H98" s="94">
        <v>0</v>
      </c>
      <c r="I98" s="95">
        <v>0</v>
      </c>
    </row>
    <row r="99" spans="1:9" ht="66" customHeight="1" x14ac:dyDescent="0.25">
      <c r="A99" s="89" t="s">
        <v>241</v>
      </c>
      <c r="B99" s="90">
        <v>907</v>
      </c>
      <c r="C99" s="91">
        <v>7</v>
      </c>
      <c r="D99" s="91">
        <v>1</v>
      </c>
      <c r="E99" s="92" t="s">
        <v>242</v>
      </c>
      <c r="F99" s="93" t="s">
        <v>132</v>
      </c>
      <c r="G99" s="94">
        <v>4.2</v>
      </c>
      <c r="H99" s="94">
        <v>0</v>
      </c>
      <c r="I99" s="95">
        <v>0</v>
      </c>
    </row>
    <row r="100" spans="1:9" ht="78.75" x14ac:dyDescent="0.25">
      <c r="A100" s="89" t="s">
        <v>256</v>
      </c>
      <c r="B100" s="90">
        <v>907</v>
      </c>
      <c r="C100" s="91">
        <v>7</v>
      </c>
      <c r="D100" s="91">
        <v>1</v>
      </c>
      <c r="E100" s="92" t="s">
        <v>257</v>
      </c>
      <c r="F100" s="93" t="s">
        <v>132</v>
      </c>
      <c r="G100" s="94">
        <v>4.2</v>
      </c>
      <c r="H100" s="94">
        <v>0</v>
      </c>
      <c r="I100" s="95">
        <v>0</v>
      </c>
    </row>
    <row r="101" spans="1:9" ht="47.25" customHeight="1" x14ac:dyDescent="0.25">
      <c r="A101" s="89" t="s">
        <v>258</v>
      </c>
      <c r="B101" s="90">
        <v>907</v>
      </c>
      <c r="C101" s="91">
        <v>7</v>
      </c>
      <c r="D101" s="91">
        <v>1</v>
      </c>
      <c r="E101" s="92" t="s">
        <v>259</v>
      </c>
      <c r="F101" s="93" t="s">
        <v>132</v>
      </c>
      <c r="G101" s="94">
        <v>4.2</v>
      </c>
      <c r="H101" s="94">
        <v>0</v>
      </c>
      <c r="I101" s="95">
        <v>0</v>
      </c>
    </row>
    <row r="102" spans="1:9" ht="31.5" x14ac:dyDescent="0.25">
      <c r="A102" s="89" t="s">
        <v>137</v>
      </c>
      <c r="B102" s="90">
        <v>907</v>
      </c>
      <c r="C102" s="91">
        <v>7</v>
      </c>
      <c r="D102" s="91">
        <v>1</v>
      </c>
      <c r="E102" s="92" t="s">
        <v>259</v>
      </c>
      <c r="F102" s="93" t="s">
        <v>138</v>
      </c>
      <c r="G102" s="94">
        <v>4.2</v>
      </c>
      <c r="H102" s="94">
        <v>0</v>
      </c>
      <c r="I102" s="95">
        <v>0</v>
      </c>
    </row>
    <row r="103" spans="1:9" x14ac:dyDescent="0.25">
      <c r="A103" s="89" t="s">
        <v>139</v>
      </c>
      <c r="B103" s="90">
        <v>907</v>
      </c>
      <c r="C103" s="91">
        <v>7</v>
      </c>
      <c r="D103" s="91">
        <v>2</v>
      </c>
      <c r="E103" s="92" t="s">
        <v>132</v>
      </c>
      <c r="F103" s="93" t="s">
        <v>132</v>
      </c>
      <c r="G103" s="94">
        <v>870047.9</v>
      </c>
      <c r="H103" s="94">
        <v>623877.6</v>
      </c>
      <c r="I103" s="95">
        <v>0.717061210078204</v>
      </c>
    </row>
    <row r="104" spans="1:9" ht="47.25" x14ac:dyDescent="0.25">
      <c r="A104" s="89" t="s">
        <v>130</v>
      </c>
      <c r="B104" s="90">
        <v>907</v>
      </c>
      <c r="C104" s="91">
        <v>7</v>
      </c>
      <c r="D104" s="91">
        <v>2</v>
      </c>
      <c r="E104" s="92" t="s">
        <v>131</v>
      </c>
      <c r="F104" s="93" t="s">
        <v>132</v>
      </c>
      <c r="G104" s="94">
        <v>869911.9</v>
      </c>
      <c r="H104" s="94">
        <v>623877.6</v>
      </c>
      <c r="I104" s="95">
        <v>0.71717331375740501</v>
      </c>
    </row>
    <row r="105" spans="1:9" ht="63" x14ac:dyDescent="0.25">
      <c r="A105" s="89" t="s">
        <v>133</v>
      </c>
      <c r="B105" s="90">
        <v>907</v>
      </c>
      <c r="C105" s="91">
        <v>7</v>
      </c>
      <c r="D105" s="91">
        <v>2</v>
      </c>
      <c r="E105" s="92" t="s">
        <v>134</v>
      </c>
      <c r="F105" s="93" t="s">
        <v>132</v>
      </c>
      <c r="G105" s="94">
        <v>3189.4</v>
      </c>
      <c r="H105" s="94">
        <v>3189.4</v>
      </c>
      <c r="I105" s="95">
        <v>1</v>
      </c>
    </row>
    <row r="106" spans="1:9" ht="126" x14ac:dyDescent="0.25">
      <c r="A106" s="89" t="s">
        <v>135</v>
      </c>
      <c r="B106" s="90">
        <v>907</v>
      </c>
      <c r="C106" s="91">
        <v>7</v>
      </c>
      <c r="D106" s="91">
        <v>2</v>
      </c>
      <c r="E106" s="92" t="s">
        <v>136</v>
      </c>
      <c r="F106" s="93" t="s">
        <v>132</v>
      </c>
      <c r="G106" s="94">
        <v>3189.4</v>
      </c>
      <c r="H106" s="94">
        <v>3189.4</v>
      </c>
      <c r="I106" s="95">
        <v>1</v>
      </c>
    </row>
    <row r="107" spans="1:9" ht="31.5" x14ac:dyDescent="0.25">
      <c r="A107" s="89" t="s">
        <v>137</v>
      </c>
      <c r="B107" s="90">
        <v>907</v>
      </c>
      <c r="C107" s="91">
        <v>7</v>
      </c>
      <c r="D107" s="91">
        <v>2</v>
      </c>
      <c r="E107" s="92" t="s">
        <v>136</v>
      </c>
      <c r="F107" s="93" t="s">
        <v>138</v>
      </c>
      <c r="G107" s="94">
        <v>3189.4</v>
      </c>
      <c r="H107" s="94">
        <v>3189.4</v>
      </c>
      <c r="I107" s="95">
        <v>1</v>
      </c>
    </row>
    <row r="108" spans="1:9" x14ac:dyDescent="0.25">
      <c r="A108" s="89" t="s">
        <v>140</v>
      </c>
      <c r="B108" s="90">
        <v>907</v>
      </c>
      <c r="C108" s="91">
        <v>7</v>
      </c>
      <c r="D108" s="91">
        <v>2</v>
      </c>
      <c r="E108" s="92" t="s">
        <v>141</v>
      </c>
      <c r="F108" s="93" t="s">
        <v>132</v>
      </c>
      <c r="G108" s="94">
        <v>2509.5</v>
      </c>
      <c r="H108" s="94">
        <v>0</v>
      </c>
      <c r="I108" s="95">
        <v>0</v>
      </c>
    </row>
    <row r="109" spans="1:9" ht="94.5" x14ac:dyDescent="0.25">
      <c r="A109" s="89" t="s">
        <v>142</v>
      </c>
      <c r="B109" s="90">
        <v>907</v>
      </c>
      <c r="C109" s="91">
        <v>7</v>
      </c>
      <c r="D109" s="91">
        <v>2</v>
      </c>
      <c r="E109" s="92" t="s">
        <v>143</v>
      </c>
      <c r="F109" s="93" t="s">
        <v>132</v>
      </c>
      <c r="G109" s="94">
        <v>2509.5</v>
      </c>
      <c r="H109" s="94">
        <v>0</v>
      </c>
      <c r="I109" s="95">
        <v>0</v>
      </c>
    </row>
    <row r="110" spans="1:9" ht="31.5" x14ac:dyDescent="0.25">
      <c r="A110" s="89" t="s">
        <v>137</v>
      </c>
      <c r="B110" s="90">
        <v>907</v>
      </c>
      <c r="C110" s="91">
        <v>7</v>
      </c>
      <c r="D110" s="91">
        <v>2</v>
      </c>
      <c r="E110" s="92" t="s">
        <v>143</v>
      </c>
      <c r="F110" s="93" t="s">
        <v>138</v>
      </c>
      <c r="G110" s="94">
        <v>2509.5</v>
      </c>
      <c r="H110" s="94">
        <v>0</v>
      </c>
      <c r="I110" s="95">
        <v>0</v>
      </c>
    </row>
    <row r="111" spans="1:9" ht="81.75" customHeight="1" x14ac:dyDescent="0.25">
      <c r="A111" s="89" t="s">
        <v>144</v>
      </c>
      <c r="B111" s="90">
        <v>907</v>
      </c>
      <c r="C111" s="91">
        <v>7</v>
      </c>
      <c r="D111" s="91">
        <v>2</v>
      </c>
      <c r="E111" s="92" t="s">
        <v>145</v>
      </c>
      <c r="F111" s="93" t="s">
        <v>132</v>
      </c>
      <c r="G111" s="94">
        <v>789253.1</v>
      </c>
      <c r="H111" s="94">
        <v>582112.19999999995</v>
      </c>
      <c r="I111" s="95">
        <v>0.73754819588291798</v>
      </c>
    </row>
    <row r="112" spans="1:9" ht="31.5" x14ac:dyDescent="0.25">
      <c r="A112" s="89" t="s">
        <v>146</v>
      </c>
      <c r="B112" s="90">
        <v>907</v>
      </c>
      <c r="C112" s="91">
        <v>7</v>
      </c>
      <c r="D112" s="91">
        <v>2</v>
      </c>
      <c r="E112" s="92" t="s">
        <v>147</v>
      </c>
      <c r="F112" s="93" t="s">
        <v>132</v>
      </c>
      <c r="G112" s="94">
        <v>365.6</v>
      </c>
      <c r="H112" s="94">
        <v>200.3</v>
      </c>
      <c r="I112" s="95">
        <v>0.547866520787746</v>
      </c>
    </row>
    <row r="113" spans="1:9" ht="94.5" x14ac:dyDescent="0.25">
      <c r="A113" s="89" t="s">
        <v>148</v>
      </c>
      <c r="B113" s="90">
        <v>907</v>
      </c>
      <c r="C113" s="91">
        <v>7</v>
      </c>
      <c r="D113" s="91">
        <v>2</v>
      </c>
      <c r="E113" s="92" t="s">
        <v>147</v>
      </c>
      <c r="F113" s="93" t="s">
        <v>149</v>
      </c>
      <c r="G113" s="94">
        <v>365.6</v>
      </c>
      <c r="H113" s="94">
        <v>200.3</v>
      </c>
      <c r="I113" s="95">
        <v>0.547866520787746</v>
      </c>
    </row>
    <row r="114" spans="1:9" ht="31.5" x14ac:dyDescent="0.25">
      <c r="A114" s="89" t="s">
        <v>150</v>
      </c>
      <c r="B114" s="90">
        <v>907</v>
      </c>
      <c r="C114" s="91">
        <v>7</v>
      </c>
      <c r="D114" s="91">
        <v>2</v>
      </c>
      <c r="E114" s="92" t="s">
        <v>151</v>
      </c>
      <c r="F114" s="93" t="s">
        <v>132</v>
      </c>
      <c r="G114" s="94">
        <v>20320.900000000001</v>
      </c>
      <c r="H114" s="94">
        <v>9661.9</v>
      </c>
      <c r="I114" s="95">
        <v>0.475466145692366</v>
      </c>
    </row>
    <row r="115" spans="1:9" ht="31.5" x14ac:dyDescent="0.25">
      <c r="A115" s="89" t="s">
        <v>137</v>
      </c>
      <c r="B115" s="90">
        <v>907</v>
      </c>
      <c r="C115" s="91">
        <v>7</v>
      </c>
      <c r="D115" s="91">
        <v>2</v>
      </c>
      <c r="E115" s="92" t="s">
        <v>151</v>
      </c>
      <c r="F115" s="93" t="s">
        <v>138</v>
      </c>
      <c r="G115" s="94">
        <v>20320.900000000001</v>
      </c>
      <c r="H115" s="94">
        <v>9661.9</v>
      </c>
      <c r="I115" s="95">
        <v>0.475466145692366</v>
      </c>
    </row>
    <row r="116" spans="1:9" ht="47.25" x14ac:dyDescent="0.25">
      <c r="A116" s="89" t="s">
        <v>152</v>
      </c>
      <c r="B116" s="90">
        <v>907</v>
      </c>
      <c r="C116" s="91">
        <v>7</v>
      </c>
      <c r="D116" s="91">
        <v>2</v>
      </c>
      <c r="E116" s="92" t="s">
        <v>153</v>
      </c>
      <c r="F116" s="93" t="s">
        <v>132</v>
      </c>
      <c r="G116" s="94">
        <v>300</v>
      </c>
      <c r="H116" s="94">
        <v>69.5</v>
      </c>
      <c r="I116" s="95">
        <v>0.23166666666666699</v>
      </c>
    </row>
    <row r="117" spans="1:9" ht="31.5" x14ac:dyDescent="0.25">
      <c r="A117" s="89" t="s">
        <v>137</v>
      </c>
      <c r="B117" s="90">
        <v>907</v>
      </c>
      <c r="C117" s="91">
        <v>7</v>
      </c>
      <c r="D117" s="91">
        <v>2</v>
      </c>
      <c r="E117" s="92" t="s">
        <v>153</v>
      </c>
      <c r="F117" s="93" t="s">
        <v>138</v>
      </c>
      <c r="G117" s="94">
        <v>300</v>
      </c>
      <c r="H117" s="94">
        <v>69.5</v>
      </c>
      <c r="I117" s="95">
        <v>0.23166666666666699</v>
      </c>
    </row>
    <row r="118" spans="1:9" ht="31.5" x14ac:dyDescent="0.25">
      <c r="A118" s="89" t="s">
        <v>154</v>
      </c>
      <c r="B118" s="90">
        <v>907</v>
      </c>
      <c r="C118" s="91">
        <v>7</v>
      </c>
      <c r="D118" s="91">
        <v>2</v>
      </c>
      <c r="E118" s="92" t="s">
        <v>155</v>
      </c>
      <c r="F118" s="93" t="s">
        <v>132</v>
      </c>
      <c r="G118" s="94">
        <v>400</v>
      </c>
      <c r="H118" s="94">
        <v>112</v>
      </c>
      <c r="I118" s="95">
        <v>0.28000000000000003</v>
      </c>
    </row>
    <row r="119" spans="1:9" ht="31.5" x14ac:dyDescent="0.25">
      <c r="A119" s="89" t="s">
        <v>137</v>
      </c>
      <c r="B119" s="90">
        <v>907</v>
      </c>
      <c r="C119" s="91">
        <v>7</v>
      </c>
      <c r="D119" s="91">
        <v>2</v>
      </c>
      <c r="E119" s="92" t="s">
        <v>155</v>
      </c>
      <c r="F119" s="93" t="s">
        <v>138</v>
      </c>
      <c r="G119" s="94">
        <v>400</v>
      </c>
      <c r="H119" s="94">
        <v>112</v>
      </c>
      <c r="I119" s="95">
        <v>0.28000000000000003</v>
      </c>
    </row>
    <row r="120" spans="1:9" ht="47.25" x14ac:dyDescent="0.25">
      <c r="A120" s="89" t="s">
        <v>160</v>
      </c>
      <c r="B120" s="90">
        <v>907</v>
      </c>
      <c r="C120" s="91">
        <v>7</v>
      </c>
      <c r="D120" s="91">
        <v>2</v>
      </c>
      <c r="E120" s="92" t="s">
        <v>161</v>
      </c>
      <c r="F120" s="93" t="s">
        <v>132</v>
      </c>
      <c r="G120" s="94">
        <v>9</v>
      </c>
      <c r="H120" s="94">
        <v>5</v>
      </c>
      <c r="I120" s="95">
        <v>0.55555555555555602</v>
      </c>
    </row>
    <row r="121" spans="1:9" ht="31.5" x14ac:dyDescent="0.25">
      <c r="A121" s="89" t="s">
        <v>163</v>
      </c>
      <c r="B121" s="90">
        <v>907</v>
      </c>
      <c r="C121" s="91">
        <v>7</v>
      </c>
      <c r="D121" s="91">
        <v>2</v>
      </c>
      <c r="E121" s="92" t="s">
        <v>161</v>
      </c>
      <c r="F121" s="93" t="s">
        <v>164</v>
      </c>
      <c r="G121" s="94">
        <v>9</v>
      </c>
      <c r="H121" s="94">
        <v>5</v>
      </c>
      <c r="I121" s="95">
        <v>0.55555555555555602</v>
      </c>
    </row>
    <row r="122" spans="1:9" ht="64.5" customHeight="1" x14ac:dyDescent="0.25">
      <c r="A122" s="89" t="s">
        <v>165</v>
      </c>
      <c r="B122" s="90">
        <v>907</v>
      </c>
      <c r="C122" s="91">
        <v>7</v>
      </c>
      <c r="D122" s="91">
        <v>2</v>
      </c>
      <c r="E122" s="92" t="s">
        <v>166</v>
      </c>
      <c r="F122" s="93" t="s">
        <v>132</v>
      </c>
      <c r="G122" s="94">
        <v>51.8</v>
      </c>
      <c r="H122" s="94">
        <v>48.1</v>
      </c>
      <c r="I122" s="95">
        <v>0.92857142857142905</v>
      </c>
    </row>
    <row r="123" spans="1:9" ht="31.5" x14ac:dyDescent="0.25">
      <c r="A123" s="89" t="s">
        <v>137</v>
      </c>
      <c r="B123" s="90">
        <v>907</v>
      </c>
      <c r="C123" s="91">
        <v>7</v>
      </c>
      <c r="D123" s="91">
        <v>2</v>
      </c>
      <c r="E123" s="92" t="s">
        <v>166</v>
      </c>
      <c r="F123" s="93" t="s">
        <v>138</v>
      </c>
      <c r="G123" s="94">
        <v>51.8</v>
      </c>
      <c r="H123" s="94">
        <v>48.1</v>
      </c>
      <c r="I123" s="95">
        <v>0.92857142857142905</v>
      </c>
    </row>
    <row r="124" spans="1:9" ht="31.5" x14ac:dyDescent="0.25">
      <c r="A124" s="89" t="s">
        <v>171</v>
      </c>
      <c r="B124" s="90">
        <v>907</v>
      </c>
      <c r="C124" s="91">
        <v>7</v>
      </c>
      <c r="D124" s="91">
        <v>2</v>
      </c>
      <c r="E124" s="92" t="s">
        <v>172</v>
      </c>
      <c r="F124" s="93" t="s">
        <v>132</v>
      </c>
      <c r="G124" s="94">
        <v>68679.899999999994</v>
      </c>
      <c r="H124" s="94">
        <v>47789.4</v>
      </c>
      <c r="I124" s="95">
        <v>0.69582803702393303</v>
      </c>
    </row>
    <row r="125" spans="1:9" ht="31.5" x14ac:dyDescent="0.25">
      <c r="A125" s="89" t="s">
        <v>137</v>
      </c>
      <c r="B125" s="90">
        <v>907</v>
      </c>
      <c r="C125" s="91">
        <v>7</v>
      </c>
      <c r="D125" s="91">
        <v>2</v>
      </c>
      <c r="E125" s="92" t="s">
        <v>172</v>
      </c>
      <c r="F125" s="93" t="s">
        <v>138</v>
      </c>
      <c r="G125" s="94">
        <v>67706.5</v>
      </c>
      <c r="H125" s="94">
        <v>47316.6</v>
      </c>
      <c r="I125" s="95">
        <v>0.69884870728807402</v>
      </c>
    </row>
    <row r="126" spans="1:9" x14ac:dyDescent="0.25">
      <c r="A126" s="89" t="s">
        <v>169</v>
      </c>
      <c r="B126" s="90">
        <v>907</v>
      </c>
      <c r="C126" s="91">
        <v>7</v>
      </c>
      <c r="D126" s="91">
        <v>2</v>
      </c>
      <c r="E126" s="92" t="s">
        <v>172</v>
      </c>
      <c r="F126" s="93" t="s">
        <v>170</v>
      </c>
      <c r="G126" s="94">
        <v>973.4</v>
      </c>
      <c r="H126" s="94">
        <v>472.8</v>
      </c>
      <c r="I126" s="95">
        <v>0.48572015615368802</v>
      </c>
    </row>
    <row r="127" spans="1:9" ht="129" customHeight="1" x14ac:dyDescent="0.25">
      <c r="A127" s="89" t="s">
        <v>176</v>
      </c>
      <c r="B127" s="90">
        <v>907</v>
      </c>
      <c r="C127" s="91">
        <v>7</v>
      </c>
      <c r="D127" s="91">
        <v>2</v>
      </c>
      <c r="E127" s="92" t="s">
        <v>177</v>
      </c>
      <c r="F127" s="93" t="s">
        <v>132</v>
      </c>
      <c r="G127" s="94">
        <v>662897</v>
      </c>
      <c r="H127" s="94">
        <v>500654.2</v>
      </c>
      <c r="I127" s="95">
        <v>0.75525187170857599</v>
      </c>
    </row>
    <row r="128" spans="1:9" ht="94.5" x14ac:dyDescent="0.25">
      <c r="A128" s="89" t="s">
        <v>148</v>
      </c>
      <c r="B128" s="90">
        <v>907</v>
      </c>
      <c r="C128" s="91">
        <v>7</v>
      </c>
      <c r="D128" s="91">
        <v>2</v>
      </c>
      <c r="E128" s="92" t="s">
        <v>177</v>
      </c>
      <c r="F128" s="93" t="s">
        <v>149</v>
      </c>
      <c r="G128" s="94">
        <v>651200</v>
      </c>
      <c r="H128" s="94">
        <v>500654.2</v>
      </c>
      <c r="I128" s="95">
        <v>0.76881787469287499</v>
      </c>
    </row>
    <row r="129" spans="1:9" ht="31.5" x14ac:dyDescent="0.25">
      <c r="A129" s="89" t="s">
        <v>137</v>
      </c>
      <c r="B129" s="90">
        <v>907</v>
      </c>
      <c r="C129" s="91">
        <v>7</v>
      </c>
      <c r="D129" s="91">
        <v>2</v>
      </c>
      <c r="E129" s="92" t="s">
        <v>177</v>
      </c>
      <c r="F129" s="93" t="s">
        <v>138</v>
      </c>
      <c r="G129" s="94">
        <v>11397</v>
      </c>
      <c r="H129" s="94">
        <v>0</v>
      </c>
      <c r="I129" s="95">
        <v>0</v>
      </c>
    </row>
    <row r="130" spans="1:9" ht="31.5" x14ac:dyDescent="0.25">
      <c r="A130" s="89" t="s">
        <v>163</v>
      </c>
      <c r="B130" s="90">
        <v>907</v>
      </c>
      <c r="C130" s="91">
        <v>7</v>
      </c>
      <c r="D130" s="91">
        <v>2</v>
      </c>
      <c r="E130" s="92" t="s">
        <v>177</v>
      </c>
      <c r="F130" s="93" t="s">
        <v>164</v>
      </c>
      <c r="G130" s="94">
        <v>300</v>
      </c>
      <c r="H130" s="94">
        <v>0</v>
      </c>
      <c r="I130" s="95">
        <v>0</v>
      </c>
    </row>
    <row r="131" spans="1:9" ht="65.25" customHeight="1" x14ac:dyDescent="0.25">
      <c r="A131" s="89" t="s">
        <v>181</v>
      </c>
      <c r="B131" s="90">
        <v>907</v>
      </c>
      <c r="C131" s="91">
        <v>7</v>
      </c>
      <c r="D131" s="91">
        <v>2</v>
      </c>
      <c r="E131" s="92" t="s">
        <v>182</v>
      </c>
      <c r="F131" s="93" t="s">
        <v>132</v>
      </c>
      <c r="G131" s="94">
        <v>23583.1</v>
      </c>
      <c r="H131" s="94">
        <v>10948.4</v>
      </c>
      <c r="I131" s="95">
        <v>0.46424770280412703</v>
      </c>
    </row>
    <row r="132" spans="1:9" ht="31.5" x14ac:dyDescent="0.25">
      <c r="A132" s="89" t="s">
        <v>137</v>
      </c>
      <c r="B132" s="90">
        <v>907</v>
      </c>
      <c r="C132" s="91">
        <v>7</v>
      </c>
      <c r="D132" s="91">
        <v>2</v>
      </c>
      <c r="E132" s="92" t="s">
        <v>182</v>
      </c>
      <c r="F132" s="93" t="s">
        <v>138</v>
      </c>
      <c r="G132" s="94">
        <v>23583.1</v>
      </c>
      <c r="H132" s="94">
        <v>10948.4</v>
      </c>
      <c r="I132" s="95">
        <v>0.46424770280412703</v>
      </c>
    </row>
    <row r="133" spans="1:9" ht="94.5" x14ac:dyDescent="0.25">
      <c r="A133" s="89" t="s">
        <v>185</v>
      </c>
      <c r="B133" s="90">
        <v>907</v>
      </c>
      <c r="C133" s="91">
        <v>7</v>
      </c>
      <c r="D133" s="91">
        <v>2</v>
      </c>
      <c r="E133" s="92" t="s">
        <v>186</v>
      </c>
      <c r="F133" s="93" t="s">
        <v>132</v>
      </c>
      <c r="G133" s="94">
        <v>12645.8</v>
      </c>
      <c r="H133" s="94">
        <v>12623.4</v>
      </c>
      <c r="I133" s="95">
        <v>0.99822866089927098</v>
      </c>
    </row>
    <row r="134" spans="1:9" ht="31.5" x14ac:dyDescent="0.25">
      <c r="A134" s="89" t="s">
        <v>137</v>
      </c>
      <c r="B134" s="90">
        <v>907</v>
      </c>
      <c r="C134" s="91">
        <v>7</v>
      </c>
      <c r="D134" s="91">
        <v>2</v>
      </c>
      <c r="E134" s="92" t="s">
        <v>186</v>
      </c>
      <c r="F134" s="93" t="s">
        <v>138</v>
      </c>
      <c r="G134" s="94">
        <v>11937.7</v>
      </c>
      <c r="H134" s="94">
        <v>11922.8</v>
      </c>
      <c r="I134" s="95">
        <v>0.99875185337209005</v>
      </c>
    </row>
    <row r="135" spans="1:9" ht="31.5" x14ac:dyDescent="0.25">
      <c r="A135" s="89" t="s">
        <v>163</v>
      </c>
      <c r="B135" s="90">
        <v>907</v>
      </c>
      <c r="C135" s="91">
        <v>7</v>
      </c>
      <c r="D135" s="91">
        <v>2</v>
      </c>
      <c r="E135" s="92" t="s">
        <v>186</v>
      </c>
      <c r="F135" s="93" t="s">
        <v>164</v>
      </c>
      <c r="G135" s="94">
        <v>708.1</v>
      </c>
      <c r="H135" s="94">
        <v>700.6</v>
      </c>
      <c r="I135" s="95">
        <v>0.98940827566727896</v>
      </c>
    </row>
    <row r="136" spans="1:9" ht="94.5" x14ac:dyDescent="0.25">
      <c r="A136" s="89" t="s">
        <v>193</v>
      </c>
      <c r="B136" s="90">
        <v>907</v>
      </c>
      <c r="C136" s="91">
        <v>7</v>
      </c>
      <c r="D136" s="91">
        <v>2</v>
      </c>
      <c r="E136" s="92" t="s">
        <v>194</v>
      </c>
      <c r="F136" s="93" t="s">
        <v>132</v>
      </c>
      <c r="G136" s="94">
        <v>74959.899999999994</v>
      </c>
      <c r="H136" s="94">
        <v>38576</v>
      </c>
      <c r="I136" s="95">
        <v>0.51462181779858296</v>
      </c>
    </row>
    <row r="137" spans="1:9" ht="141.75" x14ac:dyDescent="0.25">
      <c r="A137" s="89" t="s">
        <v>198</v>
      </c>
      <c r="B137" s="90">
        <v>907</v>
      </c>
      <c r="C137" s="91">
        <v>7</v>
      </c>
      <c r="D137" s="91">
        <v>2</v>
      </c>
      <c r="E137" s="92" t="s">
        <v>199</v>
      </c>
      <c r="F137" s="93" t="s">
        <v>132</v>
      </c>
      <c r="G137" s="94">
        <v>74959.899999999994</v>
      </c>
      <c r="H137" s="94">
        <v>38576</v>
      </c>
      <c r="I137" s="95">
        <v>0.51462181779858296</v>
      </c>
    </row>
    <row r="138" spans="1:9" ht="94.5" x14ac:dyDescent="0.25">
      <c r="A138" s="89" t="s">
        <v>148</v>
      </c>
      <c r="B138" s="90">
        <v>907</v>
      </c>
      <c r="C138" s="91">
        <v>7</v>
      </c>
      <c r="D138" s="91">
        <v>2</v>
      </c>
      <c r="E138" s="92" t="s">
        <v>199</v>
      </c>
      <c r="F138" s="93" t="s">
        <v>149</v>
      </c>
      <c r="G138" s="94">
        <v>74959.899999999994</v>
      </c>
      <c r="H138" s="94">
        <v>38576</v>
      </c>
      <c r="I138" s="95">
        <v>0.51462181779858296</v>
      </c>
    </row>
    <row r="139" spans="1:9" ht="66.75" customHeight="1" x14ac:dyDescent="0.25">
      <c r="A139" s="89" t="s">
        <v>241</v>
      </c>
      <c r="B139" s="90">
        <v>907</v>
      </c>
      <c r="C139" s="91">
        <v>7</v>
      </c>
      <c r="D139" s="91">
        <v>2</v>
      </c>
      <c r="E139" s="92" t="s">
        <v>242</v>
      </c>
      <c r="F139" s="93" t="s">
        <v>132</v>
      </c>
      <c r="G139" s="94">
        <v>136</v>
      </c>
      <c r="H139" s="94">
        <v>0</v>
      </c>
      <c r="I139" s="95">
        <v>0</v>
      </c>
    </row>
    <row r="140" spans="1:9" ht="78.75" x14ac:dyDescent="0.25">
      <c r="A140" s="89" t="s">
        <v>256</v>
      </c>
      <c r="B140" s="90">
        <v>907</v>
      </c>
      <c r="C140" s="91">
        <v>7</v>
      </c>
      <c r="D140" s="91">
        <v>2</v>
      </c>
      <c r="E140" s="92" t="s">
        <v>257</v>
      </c>
      <c r="F140" s="93" t="s">
        <v>132</v>
      </c>
      <c r="G140" s="94">
        <v>136</v>
      </c>
      <c r="H140" s="94">
        <v>0</v>
      </c>
      <c r="I140" s="95">
        <v>0</v>
      </c>
    </row>
    <row r="141" spans="1:9" ht="63" x14ac:dyDescent="0.25">
      <c r="A141" s="89" t="s">
        <v>258</v>
      </c>
      <c r="B141" s="90">
        <v>907</v>
      </c>
      <c r="C141" s="91">
        <v>7</v>
      </c>
      <c r="D141" s="91">
        <v>2</v>
      </c>
      <c r="E141" s="92" t="s">
        <v>259</v>
      </c>
      <c r="F141" s="93" t="s">
        <v>132</v>
      </c>
      <c r="G141" s="94">
        <v>136</v>
      </c>
      <c r="H141" s="94">
        <v>0</v>
      </c>
      <c r="I141" s="95">
        <v>0</v>
      </c>
    </row>
    <row r="142" spans="1:9" ht="31.5" x14ac:dyDescent="0.25">
      <c r="A142" s="89" t="s">
        <v>137</v>
      </c>
      <c r="B142" s="90">
        <v>907</v>
      </c>
      <c r="C142" s="91">
        <v>7</v>
      </c>
      <c r="D142" s="91">
        <v>2</v>
      </c>
      <c r="E142" s="92" t="s">
        <v>259</v>
      </c>
      <c r="F142" s="93" t="s">
        <v>138</v>
      </c>
      <c r="G142" s="94">
        <v>136</v>
      </c>
      <c r="H142" s="94">
        <v>0</v>
      </c>
      <c r="I142" s="95">
        <v>0</v>
      </c>
    </row>
    <row r="143" spans="1:9" x14ac:dyDescent="0.25">
      <c r="A143" s="89" t="s">
        <v>162</v>
      </c>
      <c r="B143" s="90">
        <v>907</v>
      </c>
      <c r="C143" s="91">
        <v>7</v>
      </c>
      <c r="D143" s="91">
        <v>3</v>
      </c>
      <c r="E143" s="92" t="s">
        <v>132</v>
      </c>
      <c r="F143" s="93" t="s">
        <v>132</v>
      </c>
      <c r="G143" s="94">
        <v>92794.1</v>
      </c>
      <c r="H143" s="94">
        <v>51111.8</v>
      </c>
      <c r="I143" s="95">
        <v>0.55080872598581199</v>
      </c>
    </row>
    <row r="144" spans="1:9" ht="47.25" x14ac:dyDescent="0.25">
      <c r="A144" s="89" t="s">
        <v>130</v>
      </c>
      <c r="B144" s="90">
        <v>907</v>
      </c>
      <c r="C144" s="91">
        <v>7</v>
      </c>
      <c r="D144" s="91">
        <v>3</v>
      </c>
      <c r="E144" s="92" t="s">
        <v>131</v>
      </c>
      <c r="F144" s="93" t="s">
        <v>132</v>
      </c>
      <c r="G144" s="94">
        <v>92792.6</v>
      </c>
      <c r="H144" s="94">
        <v>51111.8</v>
      </c>
      <c r="I144" s="95">
        <v>0.55081762985410498</v>
      </c>
    </row>
    <row r="145" spans="1:9" ht="82.5" customHeight="1" x14ac:dyDescent="0.25">
      <c r="A145" s="89" t="s">
        <v>144</v>
      </c>
      <c r="B145" s="90">
        <v>907</v>
      </c>
      <c r="C145" s="91">
        <v>7</v>
      </c>
      <c r="D145" s="91">
        <v>3</v>
      </c>
      <c r="E145" s="92" t="s">
        <v>145</v>
      </c>
      <c r="F145" s="93" t="s">
        <v>132</v>
      </c>
      <c r="G145" s="94">
        <v>92792.6</v>
      </c>
      <c r="H145" s="94">
        <v>51111.8</v>
      </c>
      <c r="I145" s="95">
        <v>0.55081762985410498</v>
      </c>
    </row>
    <row r="146" spans="1:9" ht="47.25" x14ac:dyDescent="0.25">
      <c r="A146" s="89" t="s">
        <v>160</v>
      </c>
      <c r="B146" s="90">
        <v>907</v>
      </c>
      <c r="C146" s="91">
        <v>7</v>
      </c>
      <c r="D146" s="91">
        <v>3</v>
      </c>
      <c r="E146" s="92" t="s">
        <v>161</v>
      </c>
      <c r="F146" s="93" t="s">
        <v>132</v>
      </c>
      <c r="G146" s="94">
        <v>77.7</v>
      </c>
      <c r="H146" s="94">
        <v>62</v>
      </c>
      <c r="I146" s="95">
        <v>0.79794079794079797</v>
      </c>
    </row>
    <row r="147" spans="1:9" ht="31.5" x14ac:dyDescent="0.25">
      <c r="A147" s="89" t="s">
        <v>137</v>
      </c>
      <c r="B147" s="90">
        <v>907</v>
      </c>
      <c r="C147" s="91">
        <v>7</v>
      </c>
      <c r="D147" s="91">
        <v>3</v>
      </c>
      <c r="E147" s="92" t="s">
        <v>161</v>
      </c>
      <c r="F147" s="93" t="s">
        <v>138</v>
      </c>
      <c r="G147" s="94">
        <v>77.7</v>
      </c>
      <c r="H147" s="94">
        <v>62</v>
      </c>
      <c r="I147" s="95">
        <v>0.79794079794079797</v>
      </c>
    </row>
    <row r="148" spans="1:9" ht="31.5" x14ac:dyDescent="0.25">
      <c r="A148" s="89" t="s">
        <v>171</v>
      </c>
      <c r="B148" s="90">
        <v>907</v>
      </c>
      <c r="C148" s="91">
        <v>7</v>
      </c>
      <c r="D148" s="91">
        <v>3</v>
      </c>
      <c r="E148" s="92" t="s">
        <v>172</v>
      </c>
      <c r="F148" s="93" t="s">
        <v>132</v>
      </c>
      <c r="G148" s="94">
        <v>92714.9</v>
      </c>
      <c r="H148" s="94">
        <v>51049.8</v>
      </c>
      <c r="I148" s="95">
        <v>0.55061052754195905</v>
      </c>
    </row>
    <row r="149" spans="1:9" ht="94.5" x14ac:dyDescent="0.25">
      <c r="A149" s="89" t="s">
        <v>148</v>
      </c>
      <c r="B149" s="90">
        <v>907</v>
      </c>
      <c r="C149" s="91">
        <v>7</v>
      </c>
      <c r="D149" s="91">
        <v>3</v>
      </c>
      <c r="E149" s="92" t="s">
        <v>172</v>
      </c>
      <c r="F149" s="93" t="s">
        <v>149</v>
      </c>
      <c r="G149" s="94">
        <v>87202.2</v>
      </c>
      <c r="H149" s="94">
        <v>47642.6</v>
      </c>
      <c r="I149" s="95">
        <v>0.54634630777663895</v>
      </c>
    </row>
    <row r="150" spans="1:9" ht="31.5" x14ac:dyDescent="0.25">
      <c r="A150" s="89" t="s">
        <v>137</v>
      </c>
      <c r="B150" s="90">
        <v>907</v>
      </c>
      <c r="C150" s="91">
        <v>7</v>
      </c>
      <c r="D150" s="91">
        <v>3</v>
      </c>
      <c r="E150" s="92" t="s">
        <v>172</v>
      </c>
      <c r="F150" s="93" t="s">
        <v>138</v>
      </c>
      <c r="G150" s="94">
        <v>5468.9</v>
      </c>
      <c r="H150" s="94">
        <v>3382.6</v>
      </c>
      <c r="I150" s="95">
        <v>0.61851560642908099</v>
      </c>
    </row>
    <row r="151" spans="1:9" x14ac:dyDescent="0.25">
      <c r="A151" s="89" t="s">
        <v>169</v>
      </c>
      <c r="B151" s="90">
        <v>907</v>
      </c>
      <c r="C151" s="91">
        <v>7</v>
      </c>
      <c r="D151" s="91">
        <v>3</v>
      </c>
      <c r="E151" s="92" t="s">
        <v>172</v>
      </c>
      <c r="F151" s="93" t="s">
        <v>170</v>
      </c>
      <c r="G151" s="94">
        <v>43.8</v>
      </c>
      <c r="H151" s="94">
        <v>24.6</v>
      </c>
      <c r="I151" s="95">
        <v>0.56164383561643805</v>
      </c>
    </row>
    <row r="152" spans="1:9" ht="66" customHeight="1" x14ac:dyDescent="0.25">
      <c r="A152" s="89" t="s">
        <v>241</v>
      </c>
      <c r="B152" s="90">
        <v>907</v>
      </c>
      <c r="C152" s="91">
        <v>7</v>
      </c>
      <c r="D152" s="91">
        <v>3</v>
      </c>
      <c r="E152" s="92" t="s">
        <v>242</v>
      </c>
      <c r="F152" s="93" t="s">
        <v>132</v>
      </c>
      <c r="G152" s="94">
        <v>1.5</v>
      </c>
      <c r="H152" s="94">
        <v>0</v>
      </c>
      <c r="I152" s="95">
        <v>0</v>
      </c>
    </row>
    <row r="153" spans="1:9" ht="78.75" x14ac:dyDescent="0.25">
      <c r="A153" s="89" t="s">
        <v>256</v>
      </c>
      <c r="B153" s="90">
        <v>907</v>
      </c>
      <c r="C153" s="91">
        <v>7</v>
      </c>
      <c r="D153" s="91">
        <v>3</v>
      </c>
      <c r="E153" s="92" t="s">
        <v>257</v>
      </c>
      <c r="F153" s="93" t="s">
        <v>132</v>
      </c>
      <c r="G153" s="94">
        <v>1.5</v>
      </c>
      <c r="H153" s="94">
        <v>0</v>
      </c>
      <c r="I153" s="95">
        <v>0</v>
      </c>
    </row>
    <row r="154" spans="1:9" ht="50.25" customHeight="1" x14ac:dyDescent="0.25">
      <c r="A154" s="89" t="s">
        <v>258</v>
      </c>
      <c r="B154" s="90">
        <v>907</v>
      </c>
      <c r="C154" s="91">
        <v>7</v>
      </c>
      <c r="D154" s="91">
        <v>3</v>
      </c>
      <c r="E154" s="92" t="s">
        <v>259</v>
      </c>
      <c r="F154" s="93" t="s">
        <v>132</v>
      </c>
      <c r="G154" s="94">
        <v>1.5</v>
      </c>
      <c r="H154" s="94">
        <v>0</v>
      </c>
      <c r="I154" s="95">
        <v>0</v>
      </c>
    </row>
    <row r="155" spans="1:9" ht="31.5" x14ac:dyDescent="0.25">
      <c r="A155" s="89" t="s">
        <v>137</v>
      </c>
      <c r="B155" s="90">
        <v>907</v>
      </c>
      <c r="C155" s="91">
        <v>7</v>
      </c>
      <c r="D155" s="91">
        <v>3</v>
      </c>
      <c r="E155" s="92" t="s">
        <v>259</v>
      </c>
      <c r="F155" s="93" t="s">
        <v>138</v>
      </c>
      <c r="G155" s="94">
        <v>1.5</v>
      </c>
      <c r="H155" s="94">
        <v>0</v>
      </c>
      <c r="I155" s="95">
        <v>0</v>
      </c>
    </row>
    <row r="156" spans="1:9" ht="31.5" x14ac:dyDescent="0.25">
      <c r="A156" s="89" t="s">
        <v>175</v>
      </c>
      <c r="B156" s="90">
        <v>907</v>
      </c>
      <c r="C156" s="91">
        <v>7</v>
      </c>
      <c r="D156" s="91">
        <v>5</v>
      </c>
      <c r="E156" s="92" t="s">
        <v>132</v>
      </c>
      <c r="F156" s="93" t="s">
        <v>132</v>
      </c>
      <c r="G156" s="94">
        <v>1038.2</v>
      </c>
      <c r="H156" s="94">
        <v>0</v>
      </c>
      <c r="I156" s="95">
        <v>0</v>
      </c>
    </row>
    <row r="157" spans="1:9" ht="47.25" x14ac:dyDescent="0.25">
      <c r="A157" s="89" t="s">
        <v>130</v>
      </c>
      <c r="B157" s="90">
        <v>907</v>
      </c>
      <c r="C157" s="91">
        <v>7</v>
      </c>
      <c r="D157" s="91">
        <v>5</v>
      </c>
      <c r="E157" s="92" t="s">
        <v>131</v>
      </c>
      <c r="F157" s="93" t="s">
        <v>132</v>
      </c>
      <c r="G157" s="94">
        <v>1038.2</v>
      </c>
      <c r="H157" s="94">
        <v>0</v>
      </c>
      <c r="I157" s="95">
        <v>0</v>
      </c>
    </row>
    <row r="158" spans="1:9" ht="81.75" customHeight="1" x14ac:dyDescent="0.25">
      <c r="A158" s="89" t="s">
        <v>144</v>
      </c>
      <c r="B158" s="90">
        <v>907</v>
      </c>
      <c r="C158" s="91">
        <v>7</v>
      </c>
      <c r="D158" s="91">
        <v>5</v>
      </c>
      <c r="E158" s="92" t="s">
        <v>145</v>
      </c>
      <c r="F158" s="93" t="s">
        <v>132</v>
      </c>
      <c r="G158" s="94">
        <v>462.2</v>
      </c>
      <c r="H158" s="94">
        <v>0</v>
      </c>
      <c r="I158" s="95">
        <v>0</v>
      </c>
    </row>
    <row r="159" spans="1:9" ht="81.75" customHeight="1" x14ac:dyDescent="0.25">
      <c r="A159" s="89" t="s">
        <v>173</v>
      </c>
      <c r="B159" s="90">
        <v>907</v>
      </c>
      <c r="C159" s="91">
        <v>7</v>
      </c>
      <c r="D159" s="91">
        <v>5</v>
      </c>
      <c r="E159" s="92" t="s">
        <v>174</v>
      </c>
      <c r="F159" s="93" t="s">
        <v>132</v>
      </c>
      <c r="G159" s="94">
        <v>26.1</v>
      </c>
      <c r="H159" s="94">
        <v>0</v>
      </c>
      <c r="I159" s="95">
        <v>0</v>
      </c>
    </row>
    <row r="160" spans="1:9" ht="31.5" x14ac:dyDescent="0.25">
      <c r="A160" s="89" t="s">
        <v>137</v>
      </c>
      <c r="B160" s="90">
        <v>907</v>
      </c>
      <c r="C160" s="91">
        <v>7</v>
      </c>
      <c r="D160" s="91">
        <v>5</v>
      </c>
      <c r="E160" s="92" t="s">
        <v>174</v>
      </c>
      <c r="F160" s="93" t="s">
        <v>138</v>
      </c>
      <c r="G160" s="94">
        <v>26.1</v>
      </c>
      <c r="H160" s="94">
        <v>0</v>
      </c>
      <c r="I160" s="95">
        <v>0</v>
      </c>
    </row>
    <row r="161" spans="1:9" ht="129.75" customHeight="1" x14ac:dyDescent="0.25">
      <c r="A161" s="89" t="s">
        <v>176</v>
      </c>
      <c r="B161" s="90">
        <v>907</v>
      </c>
      <c r="C161" s="91">
        <v>7</v>
      </c>
      <c r="D161" s="91">
        <v>5</v>
      </c>
      <c r="E161" s="92" t="s">
        <v>177</v>
      </c>
      <c r="F161" s="93" t="s">
        <v>132</v>
      </c>
      <c r="G161" s="94">
        <v>436.1</v>
      </c>
      <c r="H161" s="94">
        <v>0</v>
      </c>
      <c r="I161" s="95">
        <v>0</v>
      </c>
    </row>
    <row r="162" spans="1:9" ht="31.5" x14ac:dyDescent="0.25">
      <c r="A162" s="89" t="s">
        <v>137</v>
      </c>
      <c r="B162" s="90">
        <v>907</v>
      </c>
      <c r="C162" s="91">
        <v>7</v>
      </c>
      <c r="D162" s="91">
        <v>5</v>
      </c>
      <c r="E162" s="92" t="s">
        <v>177</v>
      </c>
      <c r="F162" s="93" t="s">
        <v>138</v>
      </c>
      <c r="G162" s="94">
        <v>436.1</v>
      </c>
      <c r="H162" s="94">
        <v>0</v>
      </c>
      <c r="I162" s="95">
        <v>0</v>
      </c>
    </row>
    <row r="163" spans="1:9" ht="94.5" x14ac:dyDescent="0.25">
      <c r="A163" s="89" t="s">
        <v>187</v>
      </c>
      <c r="B163" s="90">
        <v>907</v>
      </c>
      <c r="C163" s="91">
        <v>7</v>
      </c>
      <c r="D163" s="91">
        <v>5</v>
      </c>
      <c r="E163" s="92" t="s">
        <v>188</v>
      </c>
      <c r="F163" s="93" t="s">
        <v>132</v>
      </c>
      <c r="G163" s="94">
        <v>576</v>
      </c>
      <c r="H163" s="94">
        <v>0</v>
      </c>
      <c r="I163" s="95">
        <v>0</v>
      </c>
    </row>
    <row r="164" spans="1:9" ht="31.5" x14ac:dyDescent="0.25">
      <c r="A164" s="89" t="s">
        <v>191</v>
      </c>
      <c r="B164" s="90">
        <v>907</v>
      </c>
      <c r="C164" s="91">
        <v>7</v>
      </c>
      <c r="D164" s="91">
        <v>5</v>
      </c>
      <c r="E164" s="92" t="s">
        <v>192</v>
      </c>
      <c r="F164" s="93" t="s">
        <v>132</v>
      </c>
      <c r="G164" s="94">
        <v>576</v>
      </c>
      <c r="H164" s="94">
        <v>0</v>
      </c>
      <c r="I164" s="95">
        <v>0</v>
      </c>
    </row>
    <row r="165" spans="1:9" ht="31.5" x14ac:dyDescent="0.25">
      <c r="A165" s="89" t="s">
        <v>137</v>
      </c>
      <c r="B165" s="90">
        <v>907</v>
      </c>
      <c r="C165" s="91">
        <v>7</v>
      </c>
      <c r="D165" s="91">
        <v>5</v>
      </c>
      <c r="E165" s="92" t="s">
        <v>192</v>
      </c>
      <c r="F165" s="93" t="s">
        <v>138</v>
      </c>
      <c r="G165" s="94">
        <v>576</v>
      </c>
      <c r="H165" s="94">
        <v>0</v>
      </c>
      <c r="I165" s="95">
        <v>0</v>
      </c>
    </row>
    <row r="166" spans="1:9" x14ac:dyDescent="0.25">
      <c r="A166" s="89" t="s">
        <v>159</v>
      </c>
      <c r="B166" s="90">
        <v>907</v>
      </c>
      <c r="C166" s="91">
        <v>7</v>
      </c>
      <c r="D166" s="91">
        <v>9</v>
      </c>
      <c r="E166" s="92" t="s">
        <v>132</v>
      </c>
      <c r="F166" s="93" t="s">
        <v>132</v>
      </c>
      <c r="G166" s="94">
        <v>50478.6</v>
      </c>
      <c r="H166" s="94">
        <v>22677</v>
      </c>
      <c r="I166" s="95">
        <v>0.44923987590781</v>
      </c>
    </row>
    <row r="167" spans="1:9" ht="47.25" x14ac:dyDescent="0.25">
      <c r="A167" s="89" t="s">
        <v>130</v>
      </c>
      <c r="B167" s="90">
        <v>907</v>
      </c>
      <c r="C167" s="91">
        <v>7</v>
      </c>
      <c r="D167" s="91">
        <v>9</v>
      </c>
      <c r="E167" s="92" t="s">
        <v>131</v>
      </c>
      <c r="F167" s="93" t="s">
        <v>132</v>
      </c>
      <c r="G167" s="94">
        <v>37418.800000000003</v>
      </c>
      <c r="H167" s="94">
        <v>22032.2</v>
      </c>
      <c r="I167" s="95">
        <v>0.58880028221108105</v>
      </c>
    </row>
    <row r="168" spans="1:9" ht="81.75" customHeight="1" x14ac:dyDescent="0.25">
      <c r="A168" s="89" t="s">
        <v>144</v>
      </c>
      <c r="B168" s="90">
        <v>907</v>
      </c>
      <c r="C168" s="91">
        <v>7</v>
      </c>
      <c r="D168" s="91">
        <v>9</v>
      </c>
      <c r="E168" s="92" t="s">
        <v>145</v>
      </c>
      <c r="F168" s="93" t="s">
        <v>132</v>
      </c>
      <c r="G168" s="94">
        <v>29137.1</v>
      </c>
      <c r="H168" s="94">
        <v>17430.599999999999</v>
      </c>
      <c r="I168" s="95">
        <v>0.59822700268729601</v>
      </c>
    </row>
    <row r="169" spans="1:9" ht="31.5" x14ac:dyDescent="0.25">
      <c r="A169" s="89" t="s">
        <v>157</v>
      </c>
      <c r="B169" s="90">
        <v>907</v>
      </c>
      <c r="C169" s="91">
        <v>7</v>
      </c>
      <c r="D169" s="91">
        <v>9</v>
      </c>
      <c r="E169" s="92" t="s">
        <v>158</v>
      </c>
      <c r="F169" s="93" t="s">
        <v>132</v>
      </c>
      <c r="G169" s="94">
        <v>158.4</v>
      </c>
      <c r="H169" s="94">
        <v>0</v>
      </c>
      <c r="I169" s="95">
        <v>0</v>
      </c>
    </row>
    <row r="170" spans="1:9" ht="31.5" x14ac:dyDescent="0.25">
      <c r="A170" s="89" t="s">
        <v>137</v>
      </c>
      <c r="B170" s="90">
        <v>907</v>
      </c>
      <c r="C170" s="91">
        <v>7</v>
      </c>
      <c r="D170" s="91">
        <v>9</v>
      </c>
      <c r="E170" s="92" t="s">
        <v>158</v>
      </c>
      <c r="F170" s="93" t="s">
        <v>138</v>
      </c>
      <c r="G170" s="94">
        <v>158.4</v>
      </c>
      <c r="H170" s="94">
        <v>0</v>
      </c>
      <c r="I170" s="95">
        <v>0</v>
      </c>
    </row>
    <row r="171" spans="1:9" ht="47.25" x14ac:dyDescent="0.25">
      <c r="A171" s="89" t="s">
        <v>160</v>
      </c>
      <c r="B171" s="90">
        <v>907</v>
      </c>
      <c r="C171" s="91">
        <v>7</v>
      </c>
      <c r="D171" s="91">
        <v>9</v>
      </c>
      <c r="E171" s="92" t="s">
        <v>161</v>
      </c>
      <c r="F171" s="93" t="s">
        <v>132</v>
      </c>
      <c r="G171" s="94">
        <v>411</v>
      </c>
      <c r="H171" s="94">
        <v>200.3</v>
      </c>
      <c r="I171" s="95">
        <v>0.48734793187347902</v>
      </c>
    </row>
    <row r="172" spans="1:9" ht="31.5" x14ac:dyDescent="0.25">
      <c r="A172" s="89" t="s">
        <v>137</v>
      </c>
      <c r="B172" s="90">
        <v>907</v>
      </c>
      <c r="C172" s="91">
        <v>7</v>
      </c>
      <c r="D172" s="91">
        <v>9</v>
      </c>
      <c r="E172" s="92" t="s">
        <v>161</v>
      </c>
      <c r="F172" s="93" t="s">
        <v>138</v>
      </c>
      <c r="G172" s="94">
        <v>391</v>
      </c>
      <c r="H172" s="94">
        <v>185.3</v>
      </c>
      <c r="I172" s="95">
        <v>0.47391304347826102</v>
      </c>
    </row>
    <row r="173" spans="1:9" ht="31.5" x14ac:dyDescent="0.25">
      <c r="A173" s="89" t="s">
        <v>163</v>
      </c>
      <c r="B173" s="90">
        <v>907</v>
      </c>
      <c r="C173" s="91">
        <v>7</v>
      </c>
      <c r="D173" s="91">
        <v>9</v>
      </c>
      <c r="E173" s="92" t="s">
        <v>161</v>
      </c>
      <c r="F173" s="93" t="s">
        <v>164</v>
      </c>
      <c r="G173" s="94">
        <v>20</v>
      </c>
      <c r="H173" s="94">
        <v>15</v>
      </c>
      <c r="I173" s="95">
        <v>0.75</v>
      </c>
    </row>
    <row r="174" spans="1:9" ht="31.5" x14ac:dyDescent="0.25">
      <c r="A174" s="89" t="s">
        <v>167</v>
      </c>
      <c r="B174" s="90">
        <v>907</v>
      </c>
      <c r="C174" s="91">
        <v>7</v>
      </c>
      <c r="D174" s="91">
        <v>9</v>
      </c>
      <c r="E174" s="92" t="s">
        <v>168</v>
      </c>
      <c r="F174" s="93" t="s">
        <v>132</v>
      </c>
      <c r="G174" s="94">
        <v>6701.6</v>
      </c>
      <c r="H174" s="94">
        <v>3383.4</v>
      </c>
      <c r="I174" s="95">
        <v>0.50486450996776899</v>
      </c>
    </row>
    <row r="175" spans="1:9" ht="94.5" x14ac:dyDescent="0.25">
      <c r="A175" s="89" t="s">
        <v>148</v>
      </c>
      <c r="B175" s="90">
        <v>907</v>
      </c>
      <c r="C175" s="91">
        <v>7</v>
      </c>
      <c r="D175" s="91">
        <v>9</v>
      </c>
      <c r="E175" s="92" t="s">
        <v>168</v>
      </c>
      <c r="F175" s="93" t="s">
        <v>149</v>
      </c>
      <c r="G175" s="94">
        <v>5840.2</v>
      </c>
      <c r="H175" s="94">
        <v>3008.9</v>
      </c>
      <c r="I175" s="95">
        <v>0.51520495873428995</v>
      </c>
    </row>
    <row r="176" spans="1:9" ht="31.5" x14ac:dyDescent="0.25">
      <c r="A176" s="89" t="s">
        <v>137</v>
      </c>
      <c r="B176" s="90">
        <v>907</v>
      </c>
      <c r="C176" s="91">
        <v>7</v>
      </c>
      <c r="D176" s="91">
        <v>9</v>
      </c>
      <c r="E176" s="92" t="s">
        <v>168</v>
      </c>
      <c r="F176" s="93" t="s">
        <v>138</v>
      </c>
      <c r="G176" s="94">
        <v>858.6</v>
      </c>
      <c r="H176" s="94">
        <v>373.2</v>
      </c>
      <c r="I176" s="95">
        <v>0.43466107617050997</v>
      </c>
    </row>
    <row r="177" spans="1:9" x14ac:dyDescent="0.25">
      <c r="A177" s="89" t="s">
        <v>169</v>
      </c>
      <c r="B177" s="90">
        <v>907</v>
      </c>
      <c r="C177" s="91">
        <v>7</v>
      </c>
      <c r="D177" s="91">
        <v>9</v>
      </c>
      <c r="E177" s="92" t="s">
        <v>168</v>
      </c>
      <c r="F177" s="93" t="s">
        <v>170</v>
      </c>
      <c r="G177" s="94">
        <v>2.8</v>
      </c>
      <c r="H177" s="94">
        <v>1.3</v>
      </c>
      <c r="I177" s="95">
        <v>0.46428571428571402</v>
      </c>
    </row>
    <row r="178" spans="1:9" ht="31.5" x14ac:dyDescent="0.25">
      <c r="A178" s="89" t="s">
        <v>171</v>
      </c>
      <c r="B178" s="90">
        <v>907</v>
      </c>
      <c r="C178" s="91">
        <v>7</v>
      </c>
      <c r="D178" s="91">
        <v>9</v>
      </c>
      <c r="E178" s="92" t="s">
        <v>172</v>
      </c>
      <c r="F178" s="93" t="s">
        <v>132</v>
      </c>
      <c r="G178" s="94">
        <v>17984.599999999999</v>
      </c>
      <c r="H178" s="94">
        <v>9965.4</v>
      </c>
      <c r="I178" s="95">
        <v>0.554107403000345</v>
      </c>
    </row>
    <row r="179" spans="1:9" ht="94.5" x14ac:dyDescent="0.25">
      <c r="A179" s="89" t="s">
        <v>148</v>
      </c>
      <c r="B179" s="90">
        <v>907</v>
      </c>
      <c r="C179" s="91">
        <v>7</v>
      </c>
      <c r="D179" s="91">
        <v>9</v>
      </c>
      <c r="E179" s="92" t="s">
        <v>172</v>
      </c>
      <c r="F179" s="93" t="s">
        <v>149</v>
      </c>
      <c r="G179" s="94">
        <v>17880.7</v>
      </c>
      <c r="H179" s="94">
        <v>9965.4</v>
      </c>
      <c r="I179" s="95">
        <v>0.55732717399206999</v>
      </c>
    </row>
    <row r="180" spans="1:9" ht="31.5" x14ac:dyDescent="0.25">
      <c r="A180" s="89" t="s">
        <v>137</v>
      </c>
      <c r="B180" s="90">
        <v>907</v>
      </c>
      <c r="C180" s="91">
        <v>7</v>
      </c>
      <c r="D180" s="91">
        <v>9</v>
      </c>
      <c r="E180" s="92" t="s">
        <v>172</v>
      </c>
      <c r="F180" s="93" t="s">
        <v>138</v>
      </c>
      <c r="G180" s="94">
        <v>102.7</v>
      </c>
      <c r="H180" s="94">
        <v>0</v>
      </c>
      <c r="I180" s="95">
        <v>0</v>
      </c>
    </row>
    <row r="181" spans="1:9" x14ac:dyDescent="0.25">
      <c r="A181" s="89" t="s">
        <v>169</v>
      </c>
      <c r="B181" s="90">
        <v>907</v>
      </c>
      <c r="C181" s="91">
        <v>7</v>
      </c>
      <c r="D181" s="91">
        <v>9</v>
      </c>
      <c r="E181" s="92" t="s">
        <v>172</v>
      </c>
      <c r="F181" s="93" t="s">
        <v>170</v>
      </c>
      <c r="G181" s="94">
        <v>1.2</v>
      </c>
      <c r="H181" s="94">
        <v>0</v>
      </c>
      <c r="I181" s="95">
        <v>0</v>
      </c>
    </row>
    <row r="182" spans="1:9" ht="94.5" x14ac:dyDescent="0.25">
      <c r="A182" s="89" t="s">
        <v>183</v>
      </c>
      <c r="B182" s="90">
        <v>907</v>
      </c>
      <c r="C182" s="91">
        <v>7</v>
      </c>
      <c r="D182" s="91">
        <v>9</v>
      </c>
      <c r="E182" s="92" t="s">
        <v>184</v>
      </c>
      <c r="F182" s="93" t="s">
        <v>132</v>
      </c>
      <c r="G182" s="94">
        <v>3881.5</v>
      </c>
      <c r="H182" s="94">
        <v>3881.5</v>
      </c>
      <c r="I182" s="95">
        <v>1</v>
      </c>
    </row>
    <row r="183" spans="1:9" ht="31.5" x14ac:dyDescent="0.25">
      <c r="A183" s="89" t="s">
        <v>137</v>
      </c>
      <c r="B183" s="90">
        <v>907</v>
      </c>
      <c r="C183" s="91">
        <v>7</v>
      </c>
      <c r="D183" s="91">
        <v>9</v>
      </c>
      <c r="E183" s="92" t="s">
        <v>184</v>
      </c>
      <c r="F183" s="93" t="s">
        <v>138</v>
      </c>
      <c r="G183" s="94">
        <v>3881.5</v>
      </c>
      <c r="H183" s="94">
        <v>3881.5</v>
      </c>
      <c r="I183" s="95">
        <v>1</v>
      </c>
    </row>
    <row r="184" spans="1:9" ht="94.5" x14ac:dyDescent="0.25">
      <c r="A184" s="89" t="s">
        <v>187</v>
      </c>
      <c r="B184" s="90">
        <v>907</v>
      </c>
      <c r="C184" s="91">
        <v>7</v>
      </c>
      <c r="D184" s="91">
        <v>9</v>
      </c>
      <c r="E184" s="92" t="s">
        <v>188</v>
      </c>
      <c r="F184" s="93" t="s">
        <v>132</v>
      </c>
      <c r="G184" s="94">
        <v>52</v>
      </c>
      <c r="H184" s="94">
        <v>30</v>
      </c>
      <c r="I184" s="95">
        <v>0.57692307692307698</v>
      </c>
    </row>
    <row r="185" spans="1:9" ht="63" x14ac:dyDescent="0.25">
      <c r="A185" s="89" t="s">
        <v>189</v>
      </c>
      <c r="B185" s="90">
        <v>907</v>
      </c>
      <c r="C185" s="91">
        <v>7</v>
      </c>
      <c r="D185" s="91">
        <v>9</v>
      </c>
      <c r="E185" s="92" t="s">
        <v>190</v>
      </c>
      <c r="F185" s="93" t="s">
        <v>132</v>
      </c>
      <c r="G185" s="94">
        <v>52</v>
      </c>
      <c r="H185" s="94">
        <v>30</v>
      </c>
      <c r="I185" s="95">
        <v>0.57692307692307698</v>
      </c>
    </row>
    <row r="186" spans="1:9" ht="31.5" x14ac:dyDescent="0.25">
      <c r="A186" s="89" t="s">
        <v>163</v>
      </c>
      <c r="B186" s="90">
        <v>907</v>
      </c>
      <c r="C186" s="91">
        <v>7</v>
      </c>
      <c r="D186" s="91">
        <v>9</v>
      </c>
      <c r="E186" s="92" t="s">
        <v>190</v>
      </c>
      <c r="F186" s="93" t="s">
        <v>164</v>
      </c>
      <c r="G186" s="94">
        <v>52</v>
      </c>
      <c r="H186" s="94">
        <v>30</v>
      </c>
      <c r="I186" s="95">
        <v>0.57692307692307698</v>
      </c>
    </row>
    <row r="187" spans="1:9" ht="94.5" x14ac:dyDescent="0.25">
      <c r="A187" s="89" t="s">
        <v>193</v>
      </c>
      <c r="B187" s="90">
        <v>907</v>
      </c>
      <c r="C187" s="91">
        <v>7</v>
      </c>
      <c r="D187" s="91">
        <v>9</v>
      </c>
      <c r="E187" s="92" t="s">
        <v>194</v>
      </c>
      <c r="F187" s="93" t="s">
        <v>132</v>
      </c>
      <c r="G187" s="94">
        <v>8229.7000000000007</v>
      </c>
      <c r="H187" s="94">
        <v>4571.6000000000004</v>
      </c>
      <c r="I187" s="95">
        <v>0.55550020049333504</v>
      </c>
    </row>
    <row r="188" spans="1:9" ht="94.5" x14ac:dyDescent="0.25">
      <c r="A188" s="89" t="s">
        <v>193</v>
      </c>
      <c r="B188" s="90">
        <v>907</v>
      </c>
      <c r="C188" s="91">
        <v>7</v>
      </c>
      <c r="D188" s="91">
        <v>9</v>
      </c>
      <c r="E188" s="92" t="s">
        <v>195</v>
      </c>
      <c r="F188" s="93" t="s">
        <v>132</v>
      </c>
      <c r="G188" s="94">
        <v>2226.5</v>
      </c>
      <c r="H188" s="94">
        <v>1168.5</v>
      </c>
      <c r="I188" s="95">
        <v>0.52481473164158998</v>
      </c>
    </row>
    <row r="189" spans="1:9" ht="94.5" x14ac:dyDescent="0.25">
      <c r="A189" s="89" t="s">
        <v>148</v>
      </c>
      <c r="B189" s="90">
        <v>907</v>
      </c>
      <c r="C189" s="91">
        <v>7</v>
      </c>
      <c r="D189" s="91">
        <v>9</v>
      </c>
      <c r="E189" s="92" t="s">
        <v>195</v>
      </c>
      <c r="F189" s="93" t="s">
        <v>149</v>
      </c>
      <c r="G189" s="94">
        <v>2226.5</v>
      </c>
      <c r="H189" s="94">
        <v>1168.5</v>
      </c>
      <c r="I189" s="95">
        <v>0.52481473164158998</v>
      </c>
    </row>
    <row r="190" spans="1:9" ht="94.5" x14ac:dyDescent="0.25">
      <c r="A190" s="89" t="s">
        <v>196</v>
      </c>
      <c r="B190" s="90">
        <v>907</v>
      </c>
      <c r="C190" s="91">
        <v>7</v>
      </c>
      <c r="D190" s="91">
        <v>9</v>
      </c>
      <c r="E190" s="92" t="s">
        <v>197</v>
      </c>
      <c r="F190" s="93" t="s">
        <v>132</v>
      </c>
      <c r="G190" s="94">
        <v>6003.2</v>
      </c>
      <c r="H190" s="94">
        <v>3403.1</v>
      </c>
      <c r="I190" s="95">
        <v>0.56688099680170601</v>
      </c>
    </row>
    <row r="191" spans="1:9" ht="94.5" x14ac:dyDescent="0.25">
      <c r="A191" s="89" t="s">
        <v>148</v>
      </c>
      <c r="B191" s="90">
        <v>907</v>
      </c>
      <c r="C191" s="91">
        <v>7</v>
      </c>
      <c r="D191" s="91">
        <v>9</v>
      </c>
      <c r="E191" s="92" t="s">
        <v>197</v>
      </c>
      <c r="F191" s="93" t="s">
        <v>149</v>
      </c>
      <c r="G191" s="94">
        <v>6003.2</v>
      </c>
      <c r="H191" s="94">
        <v>3403.1</v>
      </c>
      <c r="I191" s="95">
        <v>0.56688099680170601</v>
      </c>
    </row>
    <row r="192" spans="1:9" ht="47.25" x14ac:dyDescent="0.25">
      <c r="A192" s="89" t="s">
        <v>321</v>
      </c>
      <c r="B192" s="90">
        <v>907</v>
      </c>
      <c r="C192" s="91">
        <v>7</v>
      </c>
      <c r="D192" s="91">
        <v>9</v>
      </c>
      <c r="E192" s="92" t="s">
        <v>322</v>
      </c>
      <c r="F192" s="93" t="s">
        <v>132</v>
      </c>
      <c r="G192" s="94">
        <v>13059.8</v>
      </c>
      <c r="H192" s="94">
        <v>644.79999999999995</v>
      </c>
      <c r="I192" s="95">
        <v>4.9372884730240901E-2</v>
      </c>
    </row>
    <row r="193" spans="1:9" ht="47.25" x14ac:dyDescent="0.25">
      <c r="A193" s="89" t="s">
        <v>323</v>
      </c>
      <c r="B193" s="90">
        <v>907</v>
      </c>
      <c r="C193" s="91">
        <v>7</v>
      </c>
      <c r="D193" s="91">
        <v>9</v>
      </c>
      <c r="E193" s="92" t="s">
        <v>324</v>
      </c>
      <c r="F193" s="93" t="s">
        <v>132</v>
      </c>
      <c r="G193" s="94">
        <v>13059.8</v>
      </c>
      <c r="H193" s="94">
        <v>644.79999999999995</v>
      </c>
      <c r="I193" s="95">
        <v>4.9372884730240901E-2</v>
      </c>
    </row>
    <row r="194" spans="1:9" ht="47.25" x14ac:dyDescent="0.25">
      <c r="A194" s="89" t="s">
        <v>325</v>
      </c>
      <c r="B194" s="90">
        <v>907</v>
      </c>
      <c r="C194" s="91">
        <v>7</v>
      </c>
      <c r="D194" s="91">
        <v>9</v>
      </c>
      <c r="E194" s="92" t="s">
        <v>326</v>
      </c>
      <c r="F194" s="93" t="s">
        <v>132</v>
      </c>
      <c r="G194" s="94">
        <v>2390</v>
      </c>
      <c r="H194" s="94">
        <v>0</v>
      </c>
      <c r="I194" s="95">
        <v>0</v>
      </c>
    </row>
    <row r="195" spans="1:9" ht="31.5" x14ac:dyDescent="0.25">
      <c r="A195" s="89" t="s">
        <v>137</v>
      </c>
      <c r="B195" s="90">
        <v>907</v>
      </c>
      <c r="C195" s="91">
        <v>7</v>
      </c>
      <c r="D195" s="91">
        <v>9</v>
      </c>
      <c r="E195" s="92" t="s">
        <v>326</v>
      </c>
      <c r="F195" s="93" t="s">
        <v>138</v>
      </c>
      <c r="G195" s="94">
        <v>2390</v>
      </c>
      <c r="H195" s="94">
        <v>0</v>
      </c>
      <c r="I195" s="95">
        <v>0</v>
      </c>
    </row>
    <row r="196" spans="1:9" ht="63" x14ac:dyDescent="0.25">
      <c r="A196" s="89" t="s">
        <v>333</v>
      </c>
      <c r="B196" s="90">
        <v>907</v>
      </c>
      <c r="C196" s="91">
        <v>7</v>
      </c>
      <c r="D196" s="91">
        <v>9</v>
      </c>
      <c r="E196" s="92" t="s">
        <v>334</v>
      </c>
      <c r="F196" s="93" t="s">
        <v>132</v>
      </c>
      <c r="G196" s="94">
        <v>2000</v>
      </c>
      <c r="H196" s="94">
        <v>0</v>
      </c>
      <c r="I196" s="95">
        <v>0</v>
      </c>
    </row>
    <row r="197" spans="1:9" ht="31.5" x14ac:dyDescent="0.25">
      <c r="A197" s="89" t="s">
        <v>137</v>
      </c>
      <c r="B197" s="90">
        <v>907</v>
      </c>
      <c r="C197" s="91">
        <v>7</v>
      </c>
      <c r="D197" s="91">
        <v>9</v>
      </c>
      <c r="E197" s="92" t="s">
        <v>334</v>
      </c>
      <c r="F197" s="93" t="s">
        <v>138</v>
      </c>
      <c r="G197" s="94">
        <v>2000</v>
      </c>
      <c r="H197" s="94">
        <v>0</v>
      </c>
      <c r="I197" s="95">
        <v>0</v>
      </c>
    </row>
    <row r="198" spans="1:9" ht="47.25" x14ac:dyDescent="0.25">
      <c r="A198" s="89" t="s">
        <v>335</v>
      </c>
      <c r="B198" s="90">
        <v>907</v>
      </c>
      <c r="C198" s="91">
        <v>7</v>
      </c>
      <c r="D198" s="91">
        <v>9</v>
      </c>
      <c r="E198" s="92" t="s">
        <v>336</v>
      </c>
      <c r="F198" s="93" t="s">
        <v>132</v>
      </c>
      <c r="G198" s="94">
        <v>2000</v>
      </c>
      <c r="H198" s="94">
        <v>0</v>
      </c>
      <c r="I198" s="95">
        <v>0</v>
      </c>
    </row>
    <row r="199" spans="1:9" ht="31.5" x14ac:dyDescent="0.25">
      <c r="A199" s="89" t="s">
        <v>137</v>
      </c>
      <c r="B199" s="90">
        <v>907</v>
      </c>
      <c r="C199" s="91">
        <v>7</v>
      </c>
      <c r="D199" s="91">
        <v>9</v>
      </c>
      <c r="E199" s="92" t="s">
        <v>336</v>
      </c>
      <c r="F199" s="93" t="s">
        <v>138</v>
      </c>
      <c r="G199" s="94">
        <v>2000</v>
      </c>
      <c r="H199" s="94">
        <v>0</v>
      </c>
      <c r="I199" s="95">
        <v>0</v>
      </c>
    </row>
    <row r="200" spans="1:9" ht="47.25" x14ac:dyDescent="0.25">
      <c r="A200" s="89" t="s">
        <v>337</v>
      </c>
      <c r="B200" s="90">
        <v>907</v>
      </c>
      <c r="C200" s="91">
        <v>7</v>
      </c>
      <c r="D200" s="91">
        <v>9</v>
      </c>
      <c r="E200" s="92" t="s">
        <v>338</v>
      </c>
      <c r="F200" s="93" t="s">
        <v>132</v>
      </c>
      <c r="G200" s="94">
        <v>2000</v>
      </c>
      <c r="H200" s="94">
        <v>0</v>
      </c>
      <c r="I200" s="95">
        <v>0</v>
      </c>
    </row>
    <row r="201" spans="1:9" ht="31.5" x14ac:dyDescent="0.25">
      <c r="A201" s="89" t="s">
        <v>137</v>
      </c>
      <c r="B201" s="90">
        <v>907</v>
      </c>
      <c r="C201" s="91">
        <v>7</v>
      </c>
      <c r="D201" s="91">
        <v>9</v>
      </c>
      <c r="E201" s="92" t="s">
        <v>338</v>
      </c>
      <c r="F201" s="93" t="s">
        <v>138</v>
      </c>
      <c r="G201" s="94">
        <v>2000</v>
      </c>
      <c r="H201" s="94">
        <v>0</v>
      </c>
      <c r="I201" s="95">
        <v>0</v>
      </c>
    </row>
    <row r="202" spans="1:9" ht="63" x14ac:dyDescent="0.25">
      <c r="A202" s="89" t="s">
        <v>339</v>
      </c>
      <c r="B202" s="90">
        <v>907</v>
      </c>
      <c r="C202" s="91">
        <v>7</v>
      </c>
      <c r="D202" s="91">
        <v>9</v>
      </c>
      <c r="E202" s="92" t="s">
        <v>340</v>
      </c>
      <c r="F202" s="93" t="s">
        <v>132</v>
      </c>
      <c r="G202" s="94">
        <v>2000</v>
      </c>
      <c r="H202" s="94">
        <v>0</v>
      </c>
      <c r="I202" s="95">
        <v>0</v>
      </c>
    </row>
    <row r="203" spans="1:9" ht="31.5" x14ac:dyDescent="0.25">
      <c r="A203" s="89" t="s">
        <v>137</v>
      </c>
      <c r="B203" s="90">
        <v>907</v>
      </c>
      <c r="C203" s="91">
        <v>7</v>
      </c>
      <c r="D203" s="91">
        <v>9</v>
      </c>
      <c r="E203" s="92" t="s">
        <v>340</v>
      </c>
      <c r="F203" s="93" t="s">
        <v>138</v>
      </c>
      <c r="G203" s="94">
        <v>2000</v>
      </c>
      <c r="H203" s="94">
        <v>0</v>
      </c>
      <c r="I203" s="95">
        <v>0</v>
      </c>
    </row>
    <row r="204" spans="1:9" ht="47.25" x14ac:dyDescent="0.25">
      <c r="A204" s="89" t="s">
        <v>341</v>
      </c>
      <c r="B204" s="90">
        <v>907</v>
      </c>
      <c r="C204" s="91">
        <v>7</v>
      </c>
      <c r="D204" s="91">
        <v>9</v>
      </c>
      <c r="E204" s="92" t="s">
        <v>342</v>
      </c>
      <c r="F204" s="93" t="s">
        <v>132</v>
      </c>
      <c r="G204" s="94">
        <v>2000</v>
      </c>
      <c r="H204" s="94">
        <v>0</v>
      </c>
      <c r="I204" s="95">
        <v>0</v>
      </c>
    </row>
    <row r="205" spans="1:9" ht="31.5" x14ac:dyDescent="0.25">
      <c r="A205" s="89" t="s">
        <v>137</v>
      </c>
      <c r="B205" s="90">
        <v>907</v>
      </c>
      <c r="C205" s="91">
        <v>7</v>
      </c>
      <c r="D205" s="91">
        <v>9</v>
      </c>
      <c r="E205" s="92" t="s">
        <v>342</v>
      </c>
      <c r="F205" s="93" t="s">
        <v>138</v>
      </c>
      <c r="G205" s="94">
        <v>2000</v>
      </c>
      <c r="H205" s="94">
        <v>0</v>
      </c>
      <c r="I205" s="95">
        <v>0</v>
      </c>
    </row>
    <row r="206" spans="1:9" ht="47.25" x14ac:dyDescent="0.25">
      <c r="A206" s="89" t="s">
        <v>343</v>
      </c>
      <c r="B206" s="90">
        <v>907</v>
      </c>
      <c r="C206" s="91">
        <v>7</v>
      </c>
      <c r="D206" s="91">
        <v>9</v>
      </c>
      <c r="E206" s="92" t="s">
        <v>344</v>
      </c>
      <c r="F206" s="93" t="s">
        <v>132</v>
      </c>
      <c r="G206" s="94">
        <v>108</v>
      </c>
      <c r="H206" s="94">
        <v>108</v>
      </c>
      <c r="I206" s="95">
        <v>1</v>
      </c>
    </row>
    <row r="207" spans="1:9" ht="31.5" x14ac:dyDescent="0.25">
      <c r="A207" s="89" t="s">
        <v>137</v>
      </c>
      <c r="B207" s="90">
        <v>907</v>
      </c>
      <c r="C207" s="91">
        <v>7</v>
      </c>
      <c r="D207" s="91">
        <v>9</v>
      </c>
      <c r="E207" s="92" t="s">
        <v>344</v>
      </c>
      <c r="F207" s="93" t="s">
        <v>138</v>
      </c>
      <c r="G207" s="94">
        <v>108</v>
      </c>
      <c r="H207" s="94">
        <v>108</v>
      </c>
      <c r="I207" s="95">
        <v>1</v>
      </c>
    </row>
    <row r="208" spans="1:9" ht="63" x14ac:dyDescent="0.25">
      <c r="A208" s="89" t="s">
        <v>345</v>
      </c>
      <c r="B208" s="90">
        <v>907</v>
      </c>
      <c r="C208" s="91">
        <v>7</v>
      </c>
      <c r="D208" s="91">
        <v>9</v>
      </c>
      <c r="E208" s="92" t="s">
        <v>346</v>
      </c>
      <c r="F208" s="93" t="s">
        <v>132</v>
      </c>
      <c r="G208" s="94">
        <v>561.79999999999995</v>
      </c>
      <c r="H208" s="94">
        <v>536.79999999999995</v>
      </c>
      <c r="I208" s="95">
        <v>0.95550017799928799</v>
      </c>
    </row>
    <row r="209" spans="1:9" ht="31.5" x14ac:dyDescent="0.25">
      <c r="A209" s="89" t="s">
        <v>137</v>
      </c>
      <c r="B209" s="90">
        <v>907</v>
      </c>
      <c r="C209" s="91">
        <v>7</v>
      </c>
      <c r="D209" s="91">
        <v>9</v>
      </c>
      <c r="E209" s="92" t="s">
        <v>346</v>
      </c>
      <c r="F209" s="93" t="s">
        <v>138</v>
      </c>
      <c r="G209" s="94">
        <v>561.79999999999995</v>
      </c>
      <c r="H209" s="94">
        <v>536.79999999999995</v>
      </c>
      <c r="I209" s="95">
        <v>0.95550017799928799</v>
      </c>
    </row>
    <row r="210" spans="1:9" x14ac:dyDescent="0.25">
      <c r="A210" s="89" t="s">
        <v>557</v>
      </c>
      <c r="B210" s="90">
        <v>907</v>
      </c>
      <c r="C210" s="91">
        <v>10</v>
      </c>
      <c r="D210" s="91">
        <v>0</v>
      </c>
      <c r="E210" s="92" t="s">
        <v>132</v>
      </c>
      <c r="F210" s="93" t="s">
        <v>132</v>
      </c>
      <c r="G210" s="94">
        <v>13555.7</v>
      </c>
      <c r="H210" s="94">
        <v>8220</v>
      </c>
      <c r="I210" s="95">
        <v>0.60638698112233202</v>
      </c>
    </row>
    <row r="211" spans="1:9" x14ac:dyDescent="0.25">
      <c r="A211" s="89" t="s">
        <v>180</v>
      </c>
      <c r="B211" s="90">
        <v>907</v>
      </c>
      <c r="C211" s="91">
        <v>10</v>
      </c>
      <c r="D211" s="91">
        <v>4</v>
      </c>
      <c r="E211" s="92" t="s">
        <v>132</v>
      </c>
      <c r="F211" s="93" t="s">
        <v>132</v>
      </c>
      <c r="G211" s="94">
        <v>13555.7</v>
      </c>
      <c r="H211" s="94">
        <v>8220</v>
      </c>
      <c r="I211" s="95">
        <v>0.60638698112233202</v>
      </c>
    </row>
    <row r="212" spans="1:9" ht="47.25" x14ac:dyDescent="0.25">
      <c r="A212" s="89" t="s">
        <v>130</v>
      </c>
      <c r="B212" s="90">
        <v>907</v>
      </c>
      <c r="C212" s="91">
        <v>10</v>
      </c>
      <c r="D212" s="91">
        <v>4</v>
      </c>
      <c r="E212" s="92" t="s">
        <v>131</v>
      </c>
      <c r="F212" s="93" t="s">
        <v>132</v>
      </c>
      <c r="G212" s="94">
        <v>13555.7</v>
      </c>
      <c r="H212" s="94">
        <v>8220</v>
      </c>
      <c r="I212" s="95">
        <v>0.60638698112233202</v>
      </c>
    </row>
    <row r="213" spans="1:9" ht="79.5" customHeight="1" x14ac:dyDescent="0.25">
      <c r="A213" s="89" t="s">
        <v>144</v>
      </c>
      <c r="B213" s="90">
        <v>907</v>
      </c>
      <c r="C213" s="91">
        <v>10</v>
      </c>
      <c r="D213" s="91">
        <v>4</v>
      </c>
      <c r="E213" s="92" t="s">
        <v>145</v>
      </c>
      <c r="F213" s="93" t="s">
        <v>132</v>
      </c>
      <c r="G213" s="94">
        <v>13555.7</v>
      </c>
      <c r="H213" s="94">
        <v>8220</v>
      </c>
      <c r="I213" s="95">
        <v>0.60638698112233202</v>
      </c>
    </row>
    <row r="214" spans="1:9" ht="63" x14ac:dyDescent="0.25">
      <c r="A214" s="89" t="s">
        <v>178</v>
      </c>
      <c r="B214" s="90">
        <v>907</v>
      </c>
      <c r="C214" s="91">
        <v>10</v>
      </c>
      <c r="D214" s="91">
        <v>4</v>
      </c>
      <c r="E214" s="92" t="s">
        <v>179</v>
      </c>
      <c r="F214" s="93" t="s">
        <v>132</v>
      </c>
      <c r="G214" s="94">
        <v>13555.7</v>
      </c>
      <c r="H214" s="94">
        <v>8220</v>
      </c>
      <c r="I214" s="95">
        <v>0.60638698112233202</v>
      </c>
    </row>
    <row r="215" spans="1:9" ht="31.5" x14ac:dyDescent="0.25">
      <c r="A215" s="89" t="s">
        <v>137</v>
      </c>
      <c r="B215" s="90">
        <v>907</v>
      </c>
      <c r="C215" s="91">
        <v>10</v>
      </c>
      <c r="D215" s="91">
        <v>4</v>
      </c>
      <c r="E215" s="92" t="s">
        <v>179</v>
      </c>
      <c r="F215" s="93" t="s">
        <v>138</v>
      </c>
      <c r="G215" s="94">
        <v>13555.7</v>
      </c>
      <c r="H215" s="94">
        <v>8220</v>
      </c>
      <c r="I215" s="95">
        <v>0.60638698112233202</v>
      </c>
    </row>
    <row r="216" spans="1:9" ht="19.5" customHeight="1" x14ac:dyDescent="0.25">
      <c r="A216" s="82" t="s">
        <v>565</v>
      </c>
      <c r="B216" s="83">
        <v>910</v>
      </c>
      <c r="C216" s="84">
        <v>0</v>
      </c>
      <c r="D216" s="84">
        <v>0</v>
      </c>
      <c r="E216" s="85" t="s">
        <v>132</v>
      </c>
      <c r="F216" s="86" t="s">
        <v>132</v>
      </c>
      <c r="G216" s="87">
        <v>296740.5</v>
      </c>
      <c r="H216" s="87">
        <v>149842.5</v>
      </c>
      <c r="I216" s="88">
        <v>0.50496140567263303</v>
      </c>
    </row>
    <row r="217" spans="1:9" x14ac:dyDescent="0.25">
      <c r="A217" s="89" t="s">
        <v>548</v>
      </c>
      <c r="B217" s="90">
        <v>910</v>
      </c>
      <c r="C217" s="91">
        <v>1</v>
      </c>
      <c r="D217" s="91">
        <v>0</v>
      </c>
      <c r="E217" s="92" t="s">
        <v>132</v>
      </c>
      <c r="F217" s="93" t="s">
        <v>132</v>
      </c>
      <c r="G217" s="94">
        <v>72821.2</v>
      </c>
      <c r="H217" s="94">
        <v>35472.199999999997</v>
      </c>
      <c r="I217" s="95">
        <v>0.48711364273041402</v>
      </c>
    </row>
    <row r="218" spans="1:9" ht="47.25" x14ac:dyDescent="0.25">
      <c r="A218" s="89" t="s">
        <v>283</v>
      </c>
      <c r="B218" s="90">
        <v>910</v>
      </c>
      <c r="C218" s="91">
        <v>1</v>
      </c>
      <c r="D218" s="91">
        <v>6</v>
      </c>
      <c r="E218" s="92" t="s">
        <v>132</v>
      </c>
      <c r="F218" s="93" t="s">
        <v>132</v>
      </c>
      <c r="G218" s="94">
        <v>23124</v>
      </c>
      <c r="H218" s="94">
        <v>11785.3</v>
      </c>
      <c r="I218" s="95">
        <v>0.50965663380038095</v>
      </c>
    </row>
    <row r="219" spans="1:9" ht="47.25" x14ac:dyDescent="0.25">
      <c r="A219" s="89" t="s">
        <v>273</v>
      </c>
      <c r="B219" s="90">
        <v>910</v>
      </c>
      <c r="C219" s="91">
        <v>1</v>
      </c>
      <c r="D219" s="91">
        <v>6</v>
      </c>
      <c r="E219" s="92" t="s">
        <v>274</v>
      </c>
      <c r="F219" s="93" t="s">
        <v>132</v>
      </c>
      <c r="G219" s="94">
        <v>23124</v>
      </c>
      <c r="H219" s="94">
        <v>11785.3</v>
      </c>
      <c r="I219" s="95">
        <v>0.50965663380038095</v>
      </c>
    </row>
    <row r="220" spans="1:9" ht="47.25" x14ac:dyDescent="0.25">
      <c r="A220" s="89" t="s">
        <v>275</v>
      </c>
      <c r="B220" s="90">
        <v>910</v>
      </c>
      <c r="C220" s="91">
        <v>1</v>
      </c>
      <c r="D220" s="91">
        <v>6</v>
      </c>
      <c r="E220" s="92" t="s">
        <v>276</v>
      </c>
      <c r="F220" s="93" t="s">
        <v>132</v>
      </c>
      <c r="G220" s="94">
        <v>23023.3</v>
      </c>
      <c r="H220" s="94">
        <v>11785.3</v>
      </c>
      <c r="I220" s="95">
        <v>0.51188578526970496</v>
      </c>
    </row>
    <row r="221" spans="1:9" ht="31.5" x14ac:dyDescent="0.25">
      <c r="A221" s="89" t="s">
        <v>167</v>
      </c>
      <c r="B221" s="90">
        <v>910</v>
      </c>
      <c r="C221" s="91">
        <v>1</v>
      </c>
      <c r="D221" s="91">
        <v>6</v>
      </c>
      <c r="E221" s="92" t="s">
        <v>282</v>
      </c>
      <c r="F221" s="93" t="s">
        <v>132</v>
      </c>
      <c r="G221" s="94">
        <v>23023.3</v>
      </c>
      <c r="H221" s="94">
        <v>11785.3</v>
      </c>
      <c r="I221" s="95">
        <v>0.51188578526970496</v>
      </c>
    </row>
    <row r="222" spans="1:9" ht="94.5" x14ac:dyDescent="0.25">
      <c r="A222" s="89" t="s">
        <v>148</v>
      </c>
      <c r="B222" s="90">
        <v>910</v>
      </c>
      <c r="C222" s="91">
        <v>1</v>
      </c>
      <c r="D222" s="91">
        <v>6</v>
      </c>
      <c r="E222" s="92" t="s">
        <v>282</v>
      </c>
      <c r="F222" s="93" t="s">
        <v>149</v>
      </c>
      <c r="G222" s="94">
        <v>20142.2</v>
      </c>
      <c r="H222" s="94">
        <v>10742.5</v>
      </c>
      <c r="I222" s="95">
        <v>0.53333300235326797</v>
      </c>
    </row>
    <row r="223" spans="1:9" ht="31.5" x14ac:dyDescent="0.25">
      <c r="A223" s="89" t="s">
        <v>137</v>
      </c>
      <c r="B223" s="90">
        <v>910</v>
      </c>
      <c r="C223" s="91">
        <v>1</v>
      </c>
      <c r="D223" s="91">
        <v>6</v>
      </c>
      <c r="E223" s="92" t="s">
        <v>282</v>
      </c>
      <c r="F223" s="93" t="s">
        <v>138</v>
      </c>
      <c r="G223" s="94">
        <v>2879.6</v>
      </c>
      <c r="H223" s="94">
        <v>1042.3</v>
      </c>
      <c r="I223" s="95">
        <v>0.36195999444367299</v>
      </c>
    </row>
    <row r="224" spans="1:9" x14ac:dyDescent="0.25">
      <c r="A224" s="89" t="s">
        <v>169</v>
      </c>
      <c r="B224" s="90">
        <v>910</v>
      </c>
      <c r="C224" s="91">
        <v>1</v>
      </c>
      <c r="D224" s="91">
        <v>6</v>
      </c>
      <c r="E224" s="92" t="s">
        <v>282</v>
      </c>
      <c r="F224" s="93" t="s">
        <v>170</v>
      </c>
      <c r="G224" s="94">
        <v>1.5</v>
      </c>
      <c r="H224" s="94">
        <v>0.5</v>
      </c>
      <c r="I224" s="95">
        <v>0.33333333333333298</v>
      </c>
    </row>
    <row r="225" spans="1:9" ht="126" x14ac:dyDescent="0.25">
      <c r="A225" s="89" t="s">
        <v>285</v>
      </c>
      <c r="B225" s="90">
        <v>910</v>
      </c>
      <c r="C225" s="91">
        <v>1</v>
      </c>
      <c r="D225" s="91">
        <v>6</v>
      </c>
      <c r="E225" s="92" t="s">
        <v>286</v>
      </c>
      <c r="F225" s="93" t="s">
        <v>132</v>
      </c>
      <c r="G225" s="94">
        <v>100.7</v>
      </c>
      <c r="H225" s="94">
        <v>0</v>
      </c>
      <c r="I225" s="95">
        <v>0</v>
      </c>
    </row>
    <row r="226" spans="1:9" ht="110.25" x14ac:dyDescent="0.25">
      <c r="A226" s="89" t="s">
        <v>293</v>
      </c>
      <c r="B226" s="90">
        <v>910</v>
      </c>
      <c r="C226" s="91">
        <v>1</v>
      </c>
      <c r="D226" s="91">
        <v>6</v>
      </c>
      <c r="E226" s="92" t="s">
        <v>294</v>
      </c>
      <c r="F226" s="93" t="s">
        <v>132</v>
      </c>
      <c r="G226" s="94">
        <v>100.7</v>
      </c>
      <c r="H226" s="94">
        <v>0</v>
      </c>
      <c r="I226" s="95">
        <v>0</v>
      </c>
    </row>
    <row r="227" spans="1:9" ht="94.5" x14ac:dyDescent="0.25">
      <c r="A227" s="89" t="s">
        <v>148</v>
      </c>
      <c r="B227" s="90">
        <v>910</v>
      </c>
      <c r="C227" s="91">
        <v>1</v>
      </c>
      <c r="D227" s="91">
        <v>6</v>
      </c>
      <c r="E227" s="92" t="s">
        <v>294</v>
      </c>
      <c r="F227" s="93" t="s">
        <v>149</v>
      </c>
      <c r="G227" s="94">
        <v>100.7</v>
      </c>
      <c r="H227" s="94">
        <v>0</v>
      </c>
      <c r="I227" s="95">
        <v>0</v>
      </c>
    </row>
    <row r="228" spans="1:9" x14ac:dyDescent="0.25">
      <c r="A228" s="89" t="s">
        <v>206</v>
      </c>
      <c r="B228" s="90">
        <v>910</v>
      </c>
      <c r="C228" s="91">
        <v>1</v>
      </c>
      <c r="D228" s="91">
        <v>13</v>
      </c>
      <c r="E228" s="92" t="s">
        <v>132</v>
      </c>
      <c r="F228" s="93" t="s">
        <v>132</v>
      </c>
      <c r="G228" s="94">
        <v>49697.2</v>
      </c>
      <c r="H228" s="94">
        <v>23686.9</v>
      </c>
      <c r="I228" s="95">
        <v>0.47662443759407003</v>
      </c>
    </row>
    <row r="229" spans="1:9" ht="47.25" x14ac:dyDescent="0.25">
      <c r="A229" s="89" t="s">
        <v>273</v>
      </c>
      <c r="B229" s="90">
        <v>910</v>
      </c>
      <c r="C229" s="91">
        <v>1</v>
      </c>
      <c r="D229" s="91">
        <v>13</v>
      </c>
      <c r="E229" s="92" t="s">
        <v>274</v>
      </c>
      <c r="F229" s="93" t="s">
        <v>132</v>
      </c>
      <c r="G229" s="94">
        <v>48465.2</v>
      </c>
      <c r="H229" s="94">
        <v>23686.9</v>
      </c>
      <c r="I229" s="95">
        <v>0.48874037453678099</v>
      </c>
    </row>
    <row r="230" spans="1:9" ht="47.25" x14ac:dyDescent="0.25">
      <c r="A230" s="89" t="s">
        <v>275</v>
      </c>
      <c r="B230" s="90">
        <v>910</v>
      </c>
      <c r="C230" s="91">
        <v>1</v>
      </c>
      <c r="D230" s="91">
        <v>13</v>
      </c>
      <c r="E230" s="92" t="s">
        <v>276</v>
      </c>
      <c r="F230" s="93" t="s">
        <v>132</v>
      </c>
      <c r="G230" s="94">
        <v>48465.2</v>
      </c>
      <c r="H230" s="94">
        <v>23686.9</v>
      </c>
      <c r="I230" s="95">
        <v>0.48874037453678099</v>
      </c>
    </row>
    <row r="231" spans="1:9" ht="31.5" x14ac:dyDescent="0.25">
      <c r="A231" s="89" t="s">
        <v>171</v>
      </c>
      <c r="B231" s="90">
        <v>910</v>
      </c>
      <c r="C231" s="91">
        <v>1</v>
      </c>
      <c r="D231" s="91">
        <v>13</v>
      </c>
      <c r="E231" s="92" t="s">
        <v>284</v>
      </c>
      <c r="F231" s="93" t="s">
        <v>132</v>
      </c>
      <c r="G231" s="94">
        <v>48465.2</v>
      </c>
      <c r="H231" s="94">
        <v>23686.9</v>
      </c>
      <c r="I231" s="95">
        <v>0.48874037453678099</v>
      </c>
    </row>
    <row r="232" spans="1:9" ht="94.5" x14ac:dyDescent="0.25">
      <c r="A232" s="89" t="s">
        <v>148</v>
      </c>
      <c r="B232" s="90">
        <v>910</v>
      </c>
      <c r="C232" s="91">
        <v>1</v>
      </c>
      <c r="D232" s="91">
        <v>13</v>
      </c>
      <c r="E232" s="92" t="s">
        <v>284</v>
      </c>
      <c r="F232" s="93" t="s">
        <v>149</v>
      </c>
      <c r="G232" s="94">
        <v>46199.1</v>
      </c>
      <c r="H232" s="94">
        <v>22804.3</v>
      </c>
      <c r="I232" s="95">
        <v>0.49360918286286998</v>
      </c>
    </row>
    <row r="233" spans="1:9" ht="31.5" x14ac:dyDescent="0.25">
      <c r="A233" s="89" t="s">
        <v>137</v>
      </c>
      <c r="B233" s="90">
        <v>910</v>
      </c>
      <c r="C233" s="91">
        <v>1</v>
      </c>
      <c r="D233" s="91">
        <v>13</v>
      </c>
      <c r="E233" s="92" t="s">
        <v>284</v>
      </c>
      <c r="F233" s="93" t="s">
        <v>138</v>
      </c>
      <c r="G233" s="94">
        <v>2260.6</v>
      </c>
      <c r="H233" s="94">
        <v>882.6</v>
      </c>
      <c r="I233" s="95">
        <v>0.39042732018048298</v>
      </c>
    </row>
    <row r="234" spans="1:9" x14ac:dyDescent="0.25">
      <c r="A234" s="89" t="s">
        <v>169</v>
      </c>
      <c r="B234" s="90">
        <v>910</v>
      </c>
      <c r="C234" s="91">
        <v>1</v>
      </c>
      <c r="D234" s="91">
        <v>13</v>
      </c>
      <c r="E234" s="92" t="s">
        <v>284</v>
      </c>
      <c r="F234" s="93" t="s">
        <v>170</v>
      </c>
      <c r="G234" s="94">
        <v>5.5</v>
      </c>
      <c r="H234" s="94">
        <v>0</v>
      </c>
      <c r="I234" s="95">
        <v>0</v>
      </c>
    </row>
    <row r="235" spans="1:9" x14ac:dyDescent="0.25">
      <c r="A235" s="89" t="s">
        <v>504</v>
      </c>
      <c r="B235" s="90">
        <v>910</v>
      </c>
      <c r="C235" s="91">
        <v>1</v>
      </c>
      <c r="D235" s="91">
        <v>13</v>
      </c>
      <c r="E235" s="92" t="s">
        <v>505</v>
      </c>
      <c r="F235" s="93" t="s">
        <v>132</v>
      </c>
      <c r="G235" s="94">
        <v>1232</v>
      </c>
      <c r="H235" s="94">
        <v>0</v>
      </c>
      <c r="I235" s="95">
        <v>0</v>
      </c>
    </row>
    <row r="236" spans="1:9" ht="47.25" x14ac:dyDescent="0.25">
      <c r="A236" s="89" t="s">
        <v>541</v>
      </c>
      <c r="B236" s="90">
        <v>910</v>
      </c>
      <c r="C236" s="91">
        <v>1</v>
      </c>
      <c r="D236" s="91">
        <v>13</v>
      </c>
      <c r="E236" s="92" t="s">
        <v>542</v>
      </c>
      <c r="F236" s="93" t="s">
        <v>132</v>
      </c>
      <c r="G236" s="94">
        <v>1232</v>
      </c>
      <c r="H236" s="94">
        <v>0</v>
      </c>
      <c r="I236" s="95">
        <v>0</v>
      </c>
    </row>
    <row r="237" spans="1:9" ht="94.5" x14ac:dyDescent="0.25">
      <c r="A237" s="89" t="s">
        <v>543</v>
      </c>
      <c r="B237" s="90">
        <v>910</v>
      </c>
      <c r="C237" s="91">
        <v>1</v>
      </c>
      <c r="D237" s="91">
        <v>13</v>
      </c>
      <c r="E237" s="92" t="s">
        <v>544</v>
      </c>
      <c r="F237" s="93" t="s">
        <v>132</v>
      </c>
      <c r="G237" s="94">
        <v>1232</v>
      </c>
      <c r="H237" s="94">
        <v>0</v>
      </c>
      <c r="I237" s="95">
        <v>0</v>
      </c>
    </row>
    <row r="238" spans="1:9" x14ac:dyDescent="0.25">
      <c r="A238" s="89" t="s">
        <v>169</v>
      </c>
      <c r="B238" s="90">
        <v>910</v>
      </c>
      <c r="C238" s="91">
        <v>1</v>
      </c>
      <c r="D238" s="91">
        <v>13</v>
      </c>
      <c r="E238" s="92" t="s">
        <v>544</v>
      </c>
      <c r="F238" s="93" t="s">
        <v>170</v>
      </c>
      <c r="G238" s="94">
        <v>1232</v>
      </c>
      <c r="H238" s="94">
        <v>0</v>
      </c>
      <c r="I238" s="95">
        <v>0</v>
      </c>
    </row>
    <row r="239" spans="1:9" ht="31.5" x14ac:dyDescent="0.25">
      <c r="A239" s="89" t="s">
        <v>560</v>
      </c>
      <c r="B239" s="90">
        <v>910</v>
      </c>
      <c r="C239" s="91">
        <v>13</v>
      </c>
      <c r="D239" s="91">
        <v>0</v>
      </c>
      <c r="E239" s="92" t="s">
        <v>132</v>
      </c>
      <c r="F239" s="93" t="s">
        <v>132</v>
      </c>
      <c r="G239" s="94">
        <v>101.2</v>
      </c>
      <c r="H239" s="94">
        <v>0</v>
      </c>
      <c r="I239" s="95">
        <v>0</v>
      </c>
    </row>
    <row r="240" spans="1:9" ht="31.5" x14ac:dyDescent="0.25">
      <c r="A240" s="89" t="s">
        <v>281</v>
      </c>
      <c r="B240" s="90">
        <v>910</v>
      </c>
      <c r="C240" s="91">
        <v>13</v>
      </c>
      <c r="D240" s="91">
        <v>1</v>
      </c>
      <c r="E240" s="92" t="s">
        <v>132</v>
      </c>
      <c r="F240" s="93" t="s">
        <v>132</v>
      </c>
      <c r="G240" s="94">
        <v>101.2</v>
      </c>
      <c r="H240" s="94">
        <v>0</v>
      </c>
      <c r="I240" s="95">
        <v>0</v>
      </c>
    </row>
    <row r="241" spans="1:9" ht="47.25" x14ac:dyDescent="0.25">
      <c r="A241" s="89" t="s">
        <v>273</v>
      </c>
      <c r="B241" s="90">
        <v>910</v>
      </c>
      <c r="C241" s="91">
        <v>13</v>
      </c>
      <c r="D241" s="91">
        <v>1</v>
      </c>
      <c r="E241" s="92" t="s">
        <v>274</v>
      </c>
      <c r="F241" s="93" t="s">
        <v>132</v>
      </c>
      <c r="G241" s="94">
        <v>101.2</v>
      </c>
      <c r="H241" s="94">
        <v>0</v>
      </c>
      <c r="I241" s="95">
        <v>0</v>
      </c>
    </row>
    <row r="242" spans="1:9" ht="47.25" x14ac:dyDescent="0.25">
      <c r="A242" s="89" t="s">
        <v>275</v>
      </c>
      <c r="B242" s="90">
        <v>910</v>
      </c>
      <c r="C242" s="91">
        <v>13</v>
      </c>
      <c r="D242" s="91">
        <v>1</v>
      </c>
      <c r="E242" s="92" t="s">
        <v>276</v>
      </c>
      <c r="F242" s="93" t="s">
        <v>132</v>
      </c>
      <c r="G242" s="94">
        <v>101.2</v>
      </c>
      <c r="H242" s="94">
        <v>0</v>
      </c>
      <c r="I242" s="95">
        <v>0</v>
      </c>
    </row>
    <row r="243" spans="1:9" ht="47.25" x14ac:dyDescent="0.25">
      <c r="A243" s="89" t="s">
        <v>277</v>
      </c>
      <c r="B243" s="90">
        <v>910</v>
      </c>
      <c r="C243" s="91">
        <v>13</v>
      </c>
      <c r="D243" s="91">
        <v>1</v>
      </c>
      <c r="E243" s="92" t="s">
        <v>278</v>
      </c>
      <c r="F243" s="93" t="s">
        <v>132</v>
      </c>
      <c r="G243" s="94">
        <v>101.2</v>
      </c>
      <c r="H243" s="94">
        <v>0</v>
      </c>
      <c r="I243" s="95">
        <v>0</v>
      </c>
    </row>
    <row r="244" spans="1:9" ht="31.5" x14ac:dyDescent="0.25">
      <c r="A244" s="89" t="s">
        <v>279</v>
      </c>
      <c r="B244" s="90">
        <v>910</v>
      </c>
      <c r="C244" s="91">
        <v>13</v>
      </c>
      <c r="D244" s="91">
        <v>1</v>
      </c>
      <c r="E244" s="92" t="s">
        <v>278</v>
      </c>
      <c r="F244" s="93" t="s">
        <v>280</v>
      </c>
      <c r="G244" s="94">
        <v>101.2</v>
      </c>
      <c r="H244" s="94">
        <v>0</v>
      </c>
      <c r="I244" s="95">
        <v>0</v>
      </c>
    </row>
    <row r="245" spans="1:9" ht="47.25" x14ac:dyDescent="0.25">
      <c r="A245" s="89" t="s">
        <v>561</v>
      </c>
      <c r="B245" s="90">
        <v>910</v>
      </c>
      <c r="C245" s="91">
        <v>14</v>
      </c>
      <c r="D245" s="91">
        <v>0</v>
      </c>
      <c r="E245" s="92" t="s">
        <v>132</v>
      </c>
      <c r="F245" s="93" t="s">
        <v>132</v>
      </c>
      <c r="G245" s="94">
        <v>223818.1</v>
      </c>
      <c r="H245" s="94">
        <v>114370.3</v>
      </c>
      <c r="I245" s="95">
        <v>0.51099665308569797</v>
      </c>
    </row>
    <row r="246" spans="1:9" ht="47.25" x14ac:dyDescent="0.25">
      <c r="A246" s="89" t="s">
        <v>289</v>
      </c>
      <c r="B246" s="90">
        <v>910</v>
      </c>
      <c r="C246" s="91">
        <v>14</v>
      </c>
      <c r="D246" s="91">
        <v>1</v>
      </c>
      <c r="E246" s="92" t="s">
        <v>132</v>
      </c>
      <c r="F246" s="93" t="s">
        <v>132</v>
      </c>
      <c r="G246" s="94">
        <v>206818.1</v>
      </c>
      <c r="H246" s="94">
        <v>102191</v>
      </c>
      <c r="I246" s="95">
        <v>0.49411052514262499</v>
      </c>
    </row>
    <row r="247" spans="1:9" ht="47.25" x14ac:dyDescent="0.25">
      <c r="A247" s="89" t="s">
        <v>273</v>
      </c>
      <c r="B247" s="90">
        <v>910</v>
      </c>
      <c r="C247" s="91">
        <v>14</v>
      </c>
      <c r="D247" s="91">
        <v>1</v>
      </c>
      <c r="E247" s="92" t="s">
        <v>274</v>
      </c>
      <c r="F247" s="93" t="s">
        <v>132</v>
      </c>
      <c r="G247" s="94">
        <v>206818.1</v>
      </c>
      <c r="H247" s="94">
        <v>102191</v>
      </c>
      <c r="I247" s="95">
        <v>0.49411052514262499</v>
      </c>
    </row>
    <row r="248" spans="1:9" ht="126" x14ac:dyDescent="0.25">
      <c r="A248" s="89" t="s">
        <v>285</v>
      </c>
      <c r="B248" s="90">
        <v>910</v>
      </c>
      <c r="C248" s="91">
        <v>14</v>
      </c>
      <c r="D248" s="91">
        <v>1</v>
      </c>
      <c r="E248" s="92" t="s">
        <v>286</v>
      </c>
      <c r="F248" s="93" t="s">
        <v>132</v>
      </c>
      <c r="G248" s="94">
        <v>206818.1</v>
      </c>
      <c r="H248" s="94">
        <v>102191</v>
      </c>
      <c r="I248" s="95">
        <v>0.49411052514262499</v>
      </c>
    </row>
    <row r="249" spans="1:9" ht="31.5" x14ac:dyDescent="0.25">
      <c r="A249" s="89" t="s">
        <v>287</v>
      </c>
      <c r="B249" s="90">
        <v>910</v>
      </c>
      <c r="C249" s="91">
        <v>14</v>
      </c>
      <c r="D249" s="91">
        <v>1</v>
      </c>
      <c r="E249" s="92" t="s">
        <v>288</v>
      </c>
      <c r="F249" s="93" t="s">
        <v>132</v>
      </c>
      <c r="G249" s="94">
        <v>20141.3</v>
      </c>
      <c r="H249" s="94">
        <v>13844</v>
      </c>
      <c r="I249" s="95">
        <v>0.68734391523883798</v>
      </c>
    </row>
    <row r="250" spans="1:9" x14ac:dyDescent="0.25">
      <c r="A250" s="89" t="s">
        <v>264</v>
      </c>
      <c r="B250" s="90">
        <v>910</v>
      </c>
      <c r="C250" s="91">
        <v>14</v>
      </c>
      <c r="D250" s="91">
        <v>1</v>
      </c>
      <c r="E250" s="92" t="s">
        <v>288</v>
      </c>
      <c r="F250" s="93" t="s">
        <v>265</v>
      </c>
      <c r="G250" s="94">
        <v>20141.3</v>
      </c>
      <c r="H250" s="94">
        <v>13844</v>
      </c>
      <c r="I250" s="95">
        <v>0.68734391523883798</v>
      </c>
    </row>
    <row r="251" spans="1:9" ht="110.25" x14ac:dyDescent="0.25">
      <c r="A251" s="89" t="s">
        <v>293</v>
      </c>
      <c r="B251" s="90">
        <v>910</v>
      </c>
      <c r="C251" s="91">
        <v>14</v>
      </c>
      <c r="D251" s="91">
        <v>1</v>
      </c>
      <c r="E251" s="92" t="s">
        <v>294</v>
      </c>
      <c r="F251" s="93" t="s">
        <v>132</v>
      </c>
      <c r="G251" s="94">
        <v>186676.8</v>
      </c>
      <c r="H251" s="94">
        <v>88347</v>
      </c>
      <c r="I251" s="95">
        <v>0.47326180864467399</v>
      </c>
    </row>
    <row r="252" spans="1:9" x14ac:dyDescent="0.25">
      <c r="A252" s="89" t="s">
        <v>264</v>
      </c>
      <c r="B252" s="90">
        <v>910</v>
      </c>
      <c r="C252" s="91">
        <v>14</v>
      </c>
      <c r="D252" s="91">
        <v>1</v>
      </c>
      <c r="E252" s="92" t="s">
        <v>294</v>
      </c>
      <c r="F252" s="93" t="s">
        <v>265</v>
      </c>
      <c r="G252" s="94">
        <v>186676.8</v>
      </c>
      <c r="H252" s="94">
        <v>88347</v>
      </c>
      <c r="I252" s="95">
        <v>0.47326180864467399</v>
      </c>
    </row>
    <row r="253" spans="1:9" ht="31.5" x14ac:dyDescent="0.25">
      <c r="A253" s="89" t="s">
        <v>292</v>
      </c>
      <c r="B253" s="90">
        <v>910</v>
      </c>
      <c r="C253" s="91">
        <v>14</v>
      </c>
      <c r="D253" s="91">
        <v>3</v>
      </c>
      <c r="E253" s="92" t="s">
        <v>132</v>
      </c>
      <c r="F253" s="93" t="s">
        <v>132</v>
      </c>
      <c r="G253" s="94">
        <v>17000</v>
      </c>
      <c r="H253" s="94">
        <v>12179.3</v>
      </c>
      <c r="I253" s="95">
        <v>0.71642941176470598</v>
      </c>
    </row>
    <row r="254" spans="1:9" ht="47.25" x14ac:dyDescent="0.25">
      <c r="A254" s="89" t="s">
        <v>273</v>
      </c>
      <c r="B254" s="90">
        <v>910</v>
      </c>
      <c r="C254" s="91">
        <v>14</v>
      </c>
      <c r="D254" s="91">
        <v>3</v>
      </c>
      <c r="E254" s="92" t="s">
        <v>274</v>
      </c>
      <c r="F254" s="93" t="s">
        <v>132</v>
      </c>
      <c r="G254" s="94">
        <v>17000</v>
      </c>
      <c r="H254" s="94">
        <v>12179.3</v>
      </c>
      <c r="I254" s="95">
        <v>0.71642941176470598</v>
      </c>
    </row>
    <row r="255" spans="1:9" ht="126" x14ac:dyDescent="0.25">
      <c r="A255" s="89" t="s">
        <v>285</v>
      </c>
      <c r="B255" s="90">
        <v>910</v>
      </c>
      <c r="C255" s="91">
        <v>14</v>
      </c>
      <c r="D255" s="91">
        <v>3</v>
      </c>
      <c r="E255" s="92" t="s">
        <v>286</v>
      </c>
      <c r="F255" s="93" t="s">
        <v>132</v>
      </c>
      <c r="G255" s="94">
        <v>17000</v>
      </c>
      <c r="H255" s="94">
        <v>12179.3</v>
      </c>
      <c r="I255" s="95">
        <v>0.71642941176470598</v>
      </c>
    </row>
    <row r="256" spans="1:9" ht="47.25" x14ac:dyDescent="0.25">
      <c r="A256" s="89" t="s">
        <v>290</v>
      </c>
      <c r="B256" s="90">
        <v>910</v>
      </c>
      <c r="C256" s="91">
        <v>14</v>
      </c>
      <c r="D256" s="91">
        <v>3</v>
      </c>
      <c r="E256" s="92" t="s">
        <v>291</v>
      </c>
      <c r="F256" s="93" t="s">
        <v>132</v>
      </c>
      <c r="G256" s="94">
        <v>17000</v>
      </c>
      <c r="H256" s="94">
        <v>12179.3</v>
      </c>
      <c r="I256" s="95">
        <v>0.71642941176470598</v>
      </c>
    </row>
    <row r="257" spans="1:9" x14ac:dyDescent="0.25">
      <c r="A257" s="89" t="s">
        <v>264</v>
      </c>
      <c r="B257" s="90">
        <v>910</v>
      </c>
      <c r="C257" s="91">
        <v>14</v>
      </c>
      <c r="D257" s="91">
        <v>3</v>
      </c>
      <c r="E257" s="92" t="s">
        <v>291</v>
      </c>
      <c r="F257" s="93" t="s">
        <v>265</v>
      </c>
      <c r="G257" s="94">
        <v>17000</v>
      </c>
      <c r="H257" s="94">
        <v>12179.3</v>
      </c>
      <c r="I257" s="95">
        <v>0.71642941176470598</v>
      </c>
    </row>
    <row r="258" spans="1:9" ht="31.5" x14ac:dyDescent="0.25">
      <c r="A258" s="82" t="s">
        <v>566</v>
      </c>
      <c r="B258" s="83">
        <v>913</v>
      </c>
      <c r="C258" s="84">
        <v>0</v>
      </c>
      <c r="D258" s="84">
        <v>0</v>
      </c>
      <c r="E258" s="85" t="s">
        <v>132</v>
      </c>
      <c r="F258" s="86" t="s">
        <v>132</v>
      </c>
      <c r="G258" s="87">
        <v>22503.8</v>
      </c>
      <c r="H258" s="87">
        <v>14463.9</v>
      </c>
      <c r="I258" s="88">
        <v>0.64273144979958896</v>
      </c>
    </row>
    <row r="259" spans="1:9" x14ac:dyDescent="0.25">
      <c r="A259" s="89" t="s">
        <v>548</v>
      </c>
      <c r="B259" s="90">
        <v>913</v>
      </c>
      <c r="C259" s="91">
        <v>1</v>
      </c>
      <c r="D259" s="91">
        <v>0</v>
      </c>
      <c r="E259" s="92" t="s">
        <v>132</v>
      </c>
      <c r="F259" s="93" t="s">
        <v>132</v>
      </c>
      <c r="G259" s="94">
        <v>15311.2</v>
      </c>
      <c r="H259" s="94">
        <v>10824</v>
      </c>
      <c r="I259" s="95">
        <v>0.706933486598046</v>
      </c>
    </row>
    <row r="260" spans="1:9" x14ac:dyDescent="0.25">
      <c r="A260" s="89" t="s">
        <v>206</v>
      </c>
      <c r="B260" s="90">
        <v>913</v>
      </c>
      <c r="C260" s="91">
        <v>1</v>
      </c>
      <c r="D260" s="91">
        <v>13</v>
      </c>
      <c r="E260" s="92" t="s">
        <v>132</v>
      </c>
      <c r="F260" s="93" t="s">
        <v>132</v>
      </c>
      <c r="G260" s="94">
        <v>15311.2</v>
      </c>
      <c r="H260" s="94">
        <v>10824</v>
      </c>
      <c r="I260" s="95">
        <v>0.706933486598046</v>
      </c>
    </row>
    <row r="261" spans="1:9" ht="47.25" x14ac:dyDescent="0.25">
      <c r="A261" s="89" t="s">
        <v>295</v>
      </c>
      <c r="B261" s="90">
        <v>913</v>
      </c>
      <c r="C261" s="91">
        <v>1</v>
      </c>
      <c r="D261" s="91">
        <v>13</v>
      </c>
      <c r="E261" s="92" t="s">
        <v>296</v>
      </c>
      <c r="F261" s="93" t="s">
        <v>132</v>
      </c>
      <c r="G261" s="94">
        <v>15311.2</v>
      </c>
      <c r="H261" s="94">
        <v>10824</v>
      </c>
      <c r="I261" s="95">
        <v>0.706933486598046</v>
      </c>
    </row>
    <row r="262" spans="1:9" ht="78.75" x14ac:dyDescent="0.25">
      <c r="A262" s="89" t="s">
        <v>297</v>
      </c>
      <c r="B262" s="90">
        <v>913</v>
      </c>
      <c r="C262" s="91">
        <v>1</v>
      </c>
      <c r="D262" s="91">
        <v>13</v>
      </c>
      <c r="E262" s="92" t="s">
        <v>298</v>
      </c>
      <c r="F262" s="93" t="s">
        <v>132</v>
      </c>
      <c r="G262" s="94">
        <v>1072.3</v>
      </c>
      <c r="H262" s="94">
        <v>332.5</v>
      </c>
      <c r="I262" s="95">
        <v>0.31008113401100401</v>
      </c>
    </row>
    <row r="263" spans="1:9" ht="31.5" x14ac:dyDescent="0.25">
      <c r="A263" s="89" t="s">
        <v>299</v>
      </c>
      <c r="B263" s="90">
        <v>913</v>
      </c>
      <c r="C263" s="91">
        <v>1</v>
      </c>
      <c r="D263" s="91">
        <v>13</v>
      </c>
      <c r="E263" s="92" t="s">
        <v>300</v>
      </c>
      <c r="F263" s="93" t="s">
        <v>132</v>
      </c>
      <c r="G263" s="94">
        <v>100</v>
      </c>
      <c r="H263" s="94">
        <v>11.9</v>
      </c>
      <c r="I263" s="95">
        <v>0.11899999999999999</v>
      </c>
    </row>
    <row r="264" spans="1:9" ht="31.5" x14ac:dyDescent="0.25">
      <c r="A264" s="89" t="s">
        <v>137</v>
      </c>
      <c r="B264" s="90">
        <v>913</v>
      </c>
      <c r="C264" s="91">
        <v>1</v>
      </c>
      <c r="D264" s="91">
        <v>13</v>
      </c>
      <c r="E264" s="92" t="s">
        <v>300</v>
      </c>
      <c r="F264" s="93" t="s">
        <v>138</v>
      </c>
      <c r="G264" s="94">
        <v>100</v>
      </c>
      <c r="H264" s="94">
        <v>11.9</v>
      </c>
      <c r="I264" s="95">
        <v>0.11899999999999999</v>
      </c>
    </row>
    <row r="265" spans="1:9" ht="31.5" x14ac:dyDescent="0.25">
      <c r="A265" s="89" t="s">
        <v>301</v>
      </c>
      <c r="B265" s="90">
        <v>913</v>
      </c>
      <c r="C265" s="91">
        <v>1</v>
      </c>
      <c r="D265" s="91">
        <v>13</v>
      </c>
      <c r="E265" s="92" t="s">
        <v>302</v>
      </c>
      <c r="F265" s="93" t="s">
        <v>132</v>
      </c>
      <c r="G265" s="94">
        <v>150</v>
      </c>
      <c r="H265" s="94">
        <v>18</v>
      </c>
      <c r="I265" s="95">
        <v>0.12</v>
      </c>
    </row>
    <row r="266" spans="1:9" ht="31.5" x14ac:dyDescent="0.25">
      <c r="A266" s="89" t="s">
        <v>137</v>
      </c>
      <c r="B266" s="90">
        <v>913</v>
      </c>
      <c r="C266" s="91">
        <v>1</v>
      </c>
      <c r="D266" s="91">
        <v>13</v>
      </c>
      <c r="E266" s="92" t="s">
        <v>302</v>
      </c>
      <c r="F266" s="93" t="s">
        <v>138</v>
      </c>
      <c r="G266" s="94">
        <v>150</v>
      </c>
      <c r="H266" s="94">
        <v>18</v>
      </c>
      <c r="I266" s="95">
        <v>0.12</v>
      </c>
    </row>
    <row r="267" spans="1:9" x14ac:dyDescent="0.25">
      <c r="A267" s="89" t="s">
        <v>306</v>
      </c>
      <c r="B267" s="90">
        <v>913</v>
      </c>
      <c r="C267" s="91">
        <v>1</v>
      </c>
      <c r="D267" s="91">
        <v>13</v>
      </c>
      <c r="E267" s="92" t="s">
        <v>307</v>
      </c>
      <c r="F267" s="93" t="s">
        <v>132</v>
      </c>
      <c r="G267" s="94">
        <v>632.5</v>
      </c>
      <c r="H267" s="94">
        <v>302.60000000000002</v>
      </c>
      <c r="I267" s="95">
        <v>0.47841897233201602</v>
      </c>
    </row>
    <row r="268" spans="1:9" ht="31.5" x14ac:dyDescent="0.25">
      <c r="A268" s="89" t="s">
        <v>137</v>
      </c>
      <c r="B268" s="90">
        <v>913</v>
      </c>
      <c r="C268" s="91">
        <v>1</v>
      </c>
      <c r="D268" s="91">
        <v>13</v>
      </c>
      <c r="E268" s="92" t="s">
        <v>307</v>
      </c>
      <c r="F268" s="93" t="s">
        <v>138</v>
      </c>
      <c r="G268" s="94">
        <v>503</v>
      </c>
      <c r="H268" s="94">
        <v>272.39999999999998</v>
      </c>
      <c r="I268" s="95">
        <v>0.54155069582505</v>
      </c>
    </row>
    <row r="269" spans="1:9" x14ac:dyDescent="0.25">
      <c r="A269" s="89" t="s">
        <v>169</v>
      </c>
      <c r="B269" s="90">
        <v>913</v>
      </c>
      <c r="C269" s="91">
        <v>1</v>
      </c>
      <c r="D269" s="91">
        <v>13</v>
      </c>
      <c r="E269" s="92" t="s">
        <v>307</v>
      </c>
      <c r="F269" s="93" t="s">
        <v>170</v>
      </c>
      <c r="G269" s="94">
        <v>129.5</v>
      </c>
      <c r="H269" s="94">
        <v>30.2</v>
      </c>
      <c r="I269" s="95">
        <v>0.233204633204633</v>
      </c>
    </row>
    <row r="270" spans="1:9" x14ac:dyDescent="0.25">
      <c r="A270" s="89" t="s">
        <v>309</v>
      </c>
      <c r="B270" s="90">
        <v>913</v>
      </c>
      <c r="C270" s="91">
        <v>1</v>
      </c>
      <c r="D270" s="91">
        <v>13</v>
      </c>
      <c r="E270" s="92" t="s">
        <v>310</v>
      </c>
      <c r="F270" s="93" t="s">
        <v>132</v>
      </c>
      <c r="G270" s="94">
        <v>189.8</v>
      </c>
      <c r="H270" s="94">
        <v>0</v>
      </c>
      <c r="I270" s="95">
        <v>0</v>
      </c>
    </row>
    <row r="271" spans="1:9" ht="31.5" x14ac:dyDescent="0.25">
      <c r="A271" s="89" t="s">
        <v>137</v>
      </c>
      <c r="B271" s="90">
        <v>913</v>
      </c>
      <c r="C271" s="91">
        <v>1</v>
      </c>
      <c r="D271" s="91">
        <v>13</v>
      </c>
      <c r="E271" s="92" t="s">
        <v>310</v>
      </c>
      <c r="F271" s="93" t="s">
        <v>138</v>
      </c>
      <c r="G271" s="94">
        <v>189.8</v>
      </c>
      <c r="H271" s="94">
        <v>0</v>
      </c>
      <c r="I271" s="95">
        <v>0</v>
      </c>
    </row>
    <row r="272" spans="1:9" ht="63" x14ac:dyDescent="0.25">
      <c r="A272" s="89" t="s">
        <v>311</v>
      </c>
      <c r="B272" s="90">
        <v>913</v>
      </c>
      <c r="C272" s="91">
        <v>1</v>
      </c>
      <c r="D272" s="91">
        <v>13</v>
      </c>
      <c r="E272" s="92" t="s">
        <v>312</v>
      </c>
      <c r="F272" s="93" t="s">
        <v>132</v>
      </c>
      <c r="G272" s="94">
        <v>5193.8</v>
      </c>
      <c r="H272" s="94">
        <v>5193.8</v>
      </c>
      <c r="I272" s="95">
        <v>1</v>
      </c>
    </row>
    <row r="273" spans="1:9" ht="31.5" x14ac:dyDescent="0.25">
      <c r="A273" s="89" t="s">
        <v>313</v>
      </c>
      <c r="B273" s="90">
        <v>913</v>
      </c>
      <c r="C273" s="91">
        <v>1</v>
      </c>
      <c r="D273" s="91">
        <v>13</v>
      </c>
      <c r="E273" s="92" t="s">
        <v>314</v>
      </c>
      <c r="F273" s="93" t="s">
        <v>132</v>
      </c>
      <c r="G273" s="94">
        <v>5193.8</v>
      </c>
      <c r="H273" s="94">
        <v>5193.8</v>
      </c>
      <c r="I273" s="95">
        <v>1</v>
      </c>
    </row>
    <row r="274" spans="1:9" ht="47.25" x14ac:dyDescent="0.25">
      <c r="A274" s="89" t="s">
        <v>271</v>
      </c>
      <c r="B274" s="90">
        <v>913</v>
      </c>
      <c r="C274" s="91">
        <v>1</v>
      </c>
      <c r="D274" s="91">
        <v>13</v>
      </c>
      <c r="E274" s="92" t="s">
        <v>314</v>
      </c>
      <c r="F274" s="93" t="s">
        <v>272</v>
      </c>
      <c r="G274" s="94">
        <v>5193.8</v>
      </c>
      <c r="H274" s="94">
        <v>5193.8</v>
      </c>
      <c r="I274" s="95">
        <v>1</v>
      </c>
    </row>
    <row r="275" spans="1:9" ht="78.75" x14ac:dyDescent="0.25">
      <c r="A275" s="89" t="s">
        <v>318</v>
      </c>
      <c r="B275" s="90">
        <v>913</v>
      </c>
      <c r="C275" s="91">
        <v>1</v>
      </c>
      <c r="D275" s="91">
        <v>13</v>
      </c>
      <c r="E275" s="92" t="s">
        <v>319</v>
      </c>
      <c r="F275" s="93" t="s">
        <v>132</v>
      </c>
      <c r="G275" s="94">
        <v>9045.1</v>
      </c>
      <c r="H275" s="94">
        <v>5297.7</v>
      </c>
      <c r="I275" s="95">
        <v>0.58569833390454495</v>
      </c>
    </row>
    <row r="276" spans="1:9" ht="31.5" x14ac:dyDescent="0.25">
      <c r="A276" s="89" t="s">
        <v>167</v>
      </c>
      <c r="B276" s="90">
        <v>913</v>
      </c>
      <c r="C276" s="91">
        <v>1</v>
      </c>
      <c r="D276" s="91">
        <v>13</v>
      </c>
      <c r="E276" s="92" t="s">
        <v>320</v>
      </c>
      <c r="F276" s="93" t="s">
        <v>132</v>
      </c>
      <c r="G276" s="94">
        <v>9045.1</v>
      </c>
      <c r="H276" s="94">
        <v>5297.7</v>
      </c>
      <c r="I276" s="95">
        <v>0.58569833390454495</v>
      </c>
    </row>
    <row r="277" spans="1:9" ht="94.5" x14ac:dyDescent="0.25">
      <c r="A277" s="89" t="s">
        <v>148</v>
      </c>
      <c r="B277" s="90">
        <v>913</v>
      </c>
      <c r="C277" s="91">
        <v>1</v>
      </c>
      <c r="D277" s="91">
        <v>13</v>
      </c>
      <c r="E277" s="92" t="s">
        <v>320</v>
      </c>
      <c r="F277" s="93" t="s">
        <v>149</v>
      </c>
      <c r="G277" s="94">
        <v>8897.2999999999993</v>
      </c>
      <c r="H277" s="94">
        <v>5203.3</v>
      </c>
      <c r="I277" s="95">
        <v>0.58481786609420805</v>
      </c>
    </row>
    <row r="278" spans="1:9" ht="31.5" x14ac:dyDescent="0.25">
      <c r="A278" s="89" t="s">
        <v>137</v>
      </c>
      <c r="B278" s="90">
        <v>913</v>
      </c>
      <c r="C278" s="91">
        <v>1</v>
      </c>
      <c r="D278" s="91">
        <v>13</v>
      </c>
      <c r="E278" s="92" t="s">
        <v>320</v>
      </c>
      <c r="F278" s="93" t="s">
        <v>138</v>
      </c>
      <c r="G278" s="94">
        <v>147.30000000000001</v>
      </c>
      <c r="H278" s="94">
        <v>94.4</v>
      </c>
      <c r="I278" s="95">
        <v>0.64086897488119499</v>
      </c>
    </row>
    <row r="279" spans="1:9" x14ac:dyDescent="0.25">
      <c r="A279" s="89" t="s">
        <v>169</v>
      </c>
      <c r="B279" s="90">
        <v>913</v>
      </c>
      <c r="C279" s="91">
        <v>1</v>
      </c>
      <c r="D279" s="91">
        <v>13</v>
      </c>
      <c r="E279" s="92" t="s">
        <v>320</v>
      </c>
      <c r="F279" s="93" t="s">
        <v>170</v>
      </c>
      <c r="G279" s="94">
        <v>0.5</v>
      </c>
      <c r="H279" s="94">
        <v>0</v>
      </c>
      <c r="I279" s="95">
        <v>0</v>
      </c>
    </row>
    <row r="280" spans="1:9" x14ac:dyDescent="0.25">
      <c r="A280" s="89" t="s">
        <v>551</v>
      </c>
      <c r="B280" s="90">
        <v>913</v>
      </c>
      <c r="C280" s="91">
        <v>4</v>
      </c>
      <c r="D280" s="91">
        <v>0</v>
      </c>
      <c r="E280" s="92" t="s">
        <v>132</v>
      </c>
      <c r="F280" s="93" t="s">
        <v>132</v>
      </c>
      <c r="G280" s="94">
        <v>240</v>
      </c>
      <c r="H280" s="94">
        <v>0</v>
      </c>
      <c r="I280" s="95">
        <v>0</v>
      </c>
    </row>
    <row r="281" spans="1:9" ht="31.5" x14ac:dyDescent="0.25">
      <c r="A281" s="89" t="s">
        <v>305</v>
      </c>
      <c r="B281" s="90">
        <v>913</v>
      </c>
      <c r="C281" s="91">
        <v>4</v>
      </c>
      <c r="D281" s="91">
        <v>12</v>
      </c>
      <c r="E281" s="92" t="s">
        <v>132</v>
      </c>
      <c r="F281" s="93" t="s">
        <v>132</v>
      </c>
      <c r="G281" s="94">
        <v>240</v>
      </c>
      <c r="H281" s="94">
        <v>0</v>
      </c>
      <c r="I281" s="95">
        <v>0</v>
      </c>
    </row>
    <row r="282" spans="1:9" ht="47.25" x14ac:dyDescent="0.25">
      <c r="A282" s="89" t="s">
        <v>295</v>
      </c>
      <c r="B282" s="90">
        <v>913</v>
      </c>
      <c r="C282" s="91">
        <v>4</v>
      </c>
      <c r="D282" s="91">
        <v>12</v>
      </c>
      <c r="E282" s="92" t="s">
        <v>296</v>
      </c>
      <c r="F282" s="93" t="s">
        <v>132</v>
      </c>
      <c r="G282" s="94">
        <v>240</v>
      </c>
      <c r="H282" s="94">
        <v>0</v>
      </c>
      <c r="I282" s="95">
        <v>0</v>
      </c>
    </row>
    <row r="283" spans="1:9" ht="78.75" x14ac:dyDescent="0.25">
      <c r="A283" s="89" t="s">
        <v>297</v>
      </c>
      <c r="B283" s="90">
        <v>913</v>
      </c>
      <c r="C283" s="91">
        <v>4</v>
      </c>
      <c r="D283" s="91">
        <v>12</v>
      </c>
      <c r="E283" s="92" t="s">
        <v>298</v>
      </c>
      <c r="F283" s="93" t="s">
        <v>132</v>
      </c>
      <c r="G283" s="94">
        <v>240</v>
      </c>
      <c r="H283" s="94">
        <v>0</v>
      </c>
      <c r="I283" s="95">
        <v>0</v>
      </c>
    </row>
    <row r="284" spans="1:9" ht="63" x14ac:dyDescent="0.25">
      <c r="A284" s="89" t="s">
        <v>303</v>
      </c>
      <c r="B284" s="90">
        <v>913</v>
      </c>
      <c r="C284" s="91">
        <v>4</v>
      </c>
      <c r="D284" s="91">
        <v>12</v>
      </c>
      <c r="E284" s="92" t="s">
        <v>304</v>
      </c>
      <c r="F284" s="93" t="s">
        <v>132</v>
      </c>
      <c r="G284" s="94">
        <v>240</v>
      </c>
      <c r="H284" s="94">
        <v>0</v>
      </c>
      <c r="I284" s="95">
        <v>0</v>
      </c>
    </row>
    <row r="285" spans="1:9" ht="31.5" x14ac:dyDescent="0.25">
      <c r="A285" s="89" t="s">
        <v>137</v>
      </c>
      <c r="B285" s="90">
        <v>913</v>
      </c>
      <c r="C285" s="91">
        <v>4</v>
      </c>
      <c r="D285" s="91">
        <v>12</v>
      </c>
      <c r="E285" s="92" t="s">
        <v>304</v>
      </c>
      <c r="F285" s="93" t="s">
        <v>138</v>
      </c>
      <c r="G285" s="94">
        <v>240</v>
      </c>
      <c r="H285" s="94">
        <v>0</v>
      </c>
      <c r="I285" s="95">
        <v>0</v>
      </c>
    </row>
    <row r="286" spans="1:9" ht="19.5" customHeight="1" x14ac:dyDescent="0.25">
      <c r="A286" s="89" t="s">
        <v>552</v>
      </c>
      <c r="B286" s="90">
        <v>913</v>
      </c>
      <c r="C286" s="91">
        <v>5</v>
      </c>
      <c r="D286" s="91">
        <v>0</v>
      </c>
      <c r="E286" s="92" t="s">
        <v>132</v>
      </c>
      <c r="F286" s="93" t="s">
        <v>132</v>
      </c>
      <c r="G286" s="94">
        <v>108.7</v>
      </c>
      <c r="H286" s="94">
        <v>40.700000000000003</v>
      </c>
      <c r="I286" s="95">
        <v>0.37442502299907998</v>
      </c>
    </row>
    <row r="287" spans="1:9" x14ac:dyDescent="0.25">
      <c r="A287" s="89" t="s">
        <v>308</v>
      </c>
      <c r="B287" s="90">
        <v>913</v>
      </c>
      <c r="C287" s="91">
        <v>5</v>
      </c>
      <c r="D287" s="91">
        <v>1</v>
      </c>
      <c r="E287" s="92" t="s">
        <v>132</v>
      </c>
      <c r="F287" s="93" t="s">
        <v>132</v>
      </c>
      <c r="G287" s="94">
        <v>108.7</v>
      </c>
      <c r="H287" s="94">
        <v>40.700000000000003</v>
      </c>
      <c r="I287" s="95">
        <v>0.37442502299907998</v>
      </c>
    </row>
    <row r="288" spans="1:9" ht="47.25" x14ac:dyDescent="0.25">
      <c r="A288" s="89" t="s">
        <v>295</v>
      </c>
      <c r="B288" s="90">
        <v>913</v>
      </c>
      <c r="C288" s="91">
        <v>5</v>
      </c>
      <c r="D288" s="91">
        <v>1</v>
      </c>
      <c r="E288" s="92" t="s">
        <v>296</v>
      </c>
      <c r="F288" s="93" t="s">
        <v>132</v>
      </c>
      <c r="G288" s="94">
        <v>108.7</v>
      </c>
      <c r="H288" s="94">
        <v>40.700000000000003</v>
      </c>
      <c r="I288" s="95">
        <v>0.37442502299907998</v>
      </c>
    </row>
    <row r="289" spans="1:9" ht="78.75" x14ac:dyDescent="0.25">
      <c r="A289" s="89" t="s">
        <v>297</v>
      </c>
      <c r="B289" s="90">
        <v>913</v>
      </c>
      <c r="C289" s="91">
        <v>5</v>
      </c>
      <c r="D289" s="91">
        <v>1</v>
      </c>
      <c r="E289" s="92" t="s">
        <v>298</v>
      </c>
      <c r="F289" s="93" t="s">
        <v>132</v>
      </c>
      <c r="G289" s="94">
        <v>108.7</v>
      </c>
      <c r="H289" s="94">
        <v>40.700000000000003</v>
      </c>
      <c r="I289" s="95">
        <v>0.37442502299907998</v>
      </c>
    </row>
    <row r="290" spans="1:9" x14ac:dyDescent="0.25">
      <c r="A290" s="89" t="s">
        <v>306</v>
      </c>
      <c r="B290" s="90">
        <v>913</v>
      </c>
      <c r="C290" s="91">
        <v>5</v>
      </c>
      <c r="D290" s="91">
        <v>1</v>
      </c>
      <c r="E290" s="92" t="s">
        <v>307</v>
      </c>
      <c r="F290" s="93" t="s">
        <v>132</v>
      </c>
      <c r="G290" s="94">
        <v>108.7</v>
      </c>
      <c r="H290" s="94">
        <v>40.700000000000003</v>
      </c>
      <c r="I290" s="95">
        <v>0.37442502299907998</v>
      </c>
    </row>
    <row r="291" spans="1:9" ht="31.5" x14ac:dyDescent="0.25">
      <c r="A291" s="89" t="s">
        <v>137</v>
      </c>
      <c r="B291" s="90">
        <v>913</v>
      </c>
      <c r="C291" s="91">
        <v>5</v>
      </c>
      <c r="D291" s="91">
        <v>1</v>
      </c>
      <c r="E291" s="92" t="s">
        <v>307</v>
      </c>
      <c r="F291" s="93" t="s">
        <v>138</v>
      </c>
      <c r="G291" s="94">
        <v>108.7</v>
      </c>
      <c r="H291" s="94">
        <v>40.700000000000003</v>
      </c>
      <c r="I291" s="95">
        <v>0.37442502299907998</v>
      </c>
    </row>
    <row r="292" spans="1:9" x14ac:dyDescent="0.25">
      <c r="A292" s="89" t="s">
        <v>559</v>
      </c>
      <c r="B292" s="90">
        <v>913</v>
      </c>
      <c r="C292" s="91">
        <v>12</v>
      </c>
      <c r="D292" s="91">
        <v>0</v>
      </c>
      <c r="E292" s="92" t="s">
        <v>132</v>
      </c>
      <c r="F292" s="93" t="s">
        <v>132</v>
      </c>
      <c r="G292" s="94">
        <v>6843.9</v>
      </c>
      <c r="H292" s="94">
        <v>3599.2</v>
      </c>
      <c r="I292" s="95">
        <v>0.52589897573021205</v>
      </c>
    </row>
    <row r="293" spans="1:9" x14ac:dyDescent="0.25">
      <c r="A293" s="89" t="s">
        <v>317</v>
      </c>
      <c r="B293" s="90">
        <v>913</v>
      </c>
      <c r="C293" s="91">
        <v>12</v>
      </c>
      <c r="D293" s="91">
        <v>2</v>
      </c>
      <c r="E293" s="92" t="s">
        <v>132</v>
      </c>
      <c r="F293" s="93" t="s">
        <v>132</v>
      </c>
      <c r="G293" s="94">
        <v>6843.9</v>
      </c>
      <c r="H293" s="94">
        <v>3599.2</v>
      </c>
      <c r="I293" s="95">
        <v>0.52589897573021205</v>
      </c>
    </row>
    <row r="294" spans="1:9" ht="47.25" x14ac:dyDescent="0.25">
      <c r="A294" s="89" t="s">
        <v>295</v>
      </c>
      <c r="B294" s="90">
        <v>913</v>
      </c>
      <c r="C294" s="91">
        <v>12</v>
      </c>
      <c r="D294" s="91">
        <v>2</v>
      </c>
      <c r="E294" s="92" t="s">
        <v>296</v>
      </c>
      <c r="F294" s="93" t="s">
        <v>132</v>
      </c>
      <c r="G294" s="94">
        <v>6843.9</v>
      </c>
      <c r="H294" s="94">
        <v>3599.2</v>
      </c>
      <c r="I294" s="95">
        <v>0.52589897573021205</v>
      </c>
    </row>
    <row r="295" spans="1:9" ht="63" x14ac:dyDescent="0.25">
      <c r="A295" s="89" t="s">
        <v>311</v>
      </c>
      <c r="B295" s="90">
        <v>913</v>
      </c>
      <c r="C295" s="91">
        <v>12</v>
      </c>
      <c r="D295" s="91">
        <v>2</v>
      </c>
      <c r="E295" s="92" t="s">
        <v>312</v>
      </c>
      <c r="F295" s="93" t="s">
        <v>132</v>
      </c>
      <c r="G295" s="94">
        <v>6843.9</v>
      </c>
      <c r="H295" s="94">
        <v>3599.2</v>
      </c>
      <c r="I295" s="95">
        <v>0.52589897573021205</v>
      </c>
    </row>
    <row r="296" spans="1:9" ht="47.25" x14ac:dyDescent="0.25">
      <c r="A296" s="89" t="s">
        <v>315</v>
      </c>
      <c r="B296" s="90">
        <v>913</v>
      </c>
      <c r="C296" s="91">
        <v>12</v>
      </c>
      <c r="D296" s="91">
        <v>2</v>
      </c>
      <c r="E296" s="92" t="s">
        <v>316</v>
      </c>
      <c r="F296" s="93" t="s">
        <v>132</v>
      </c>
      <c r="G296" s="94">
        <v>6843.9</v>
      </c>
      <c r="H296" s="94">
        <v>3599.2</v>
      </c>
      <c r="I296" s="95">
        <v>0.52589897573021205</v>
      </c>
    </row>
    <row r="297" spans="1:9" ht="94.5" x14ac:dyDescent="0.25">
      <c r="A297" s="89" t="s">
        <v>148</v>
      </c>
      <c r="B297" s="90">
        <v>913</v>
      </c>
      <c r="C297" s="91">
        <v>12</v>
      </c>
      <c r="D297" s="91">
        <v>2</v>
      </c>
      <c r="E297" s="92" t="s">
        <v>316</v>
      </c>
      <c r="F297" s="93" t="s">
        <v>149</v>
      </c>
      <c r="G297" s="94">
        <v>5808.2</v>
      </c>
      <c r="H297" s="94">
        <v>3075.7</v>
      </c>
      <c r="I297" s="95">
        <v>0.52954443717502797</v>
      </c>
    </row>
    <row r="298" spans="1:9" ht="31.5" x14ac:dyDescent="0.25">
      <c r="A298" s="89" t="s">
        <v>137</v>
      </c>
      <c r="B298" s="90">
        <v>913</v>
      </c>
      <c r="C298" s="91">
        <v>12</v>
      </c>
      <c r="D298" s="91">
        <v>2</v>
      </c>
      <c r="E298" s="92" t="s">
        <v>316</v>
      </c>
      <c r="F298" s="93" t="s">
        <v>138</v>
      </c>
      <c r="G298" s="94">
        <v>1035.4000000000001</v>
      </c>
      <c r="H298" s="94">
        <v>523.5</v>
      </c>
      <c r="I298" s="95">
        <v>0.50560169982615399</v>
      </c>
    </row>
    <row r="299" spans="1:9" x14ac:dyDescent="0.25">
      <c r="A299" s="89" t="s">
        <v>169</v>
      </c>
      <c r="B299" s="90">
        <v>913</v>
      </c>
      <c r="C299" s="91">
        <v>12</v>
      </c>
      <c r="D299" s="91">
        <v>2</v>
      </c>
      <c r="E299" s="92" t="s">
        <v>316</v>
      </c>
      <c r="F299" s="93" t="s">
        <v>170</v>
      </c>
      <c r="G299" s="94">
        <v>0.3</v>
      </c>
      <c r="H299" s="94">
        <v>0</v>
      </c>
      <c r="I299" s="95">
        <v>0</v>
      </c>
    </row>
    <row r="300" spans="1:9" x14ac:dyDescent="0.25">
      <c r="A300" s="82" t="s">
        <v>567</v>
      </c>
      <c r="B300" s="83">
        <v>916</v>
      </c>
      <c r="C300" s="84">
        <v>0</v>
      </c>
      <c r="D300" s="84">
        <v>0</v>
      </c>
      <c r="E300" s="85" t="s">
        <v>132</v>
      </c>
      <c r="F300" s="86" t="s">
        <v>132</v>
      </c>
      <c r="G300" s="87">
        <v>4145.3999999999996</v>
      </c>
      <c r="H300" s="87">
        <v>2016.9</v>
      </c>
      <c r="I300" s="88">
        <v>0.48653929656969203</v>
      </c>
    </row>
    <row r="301" spans="1:9" x14ac:dyDescent="0.25">
      <c r="A301" s="89" t="s">
        <v>548</v>
      </c>
      <c r="B301" s="90">
        <v>916</v>
      </c>
      <c r="C301" s="91">
        <v>1</v>
      </c>
      <c r="D301" s="91">
        <v>0</v>
      </c>
      <c r="E301" s="92" t="s">
        <v>132</v>
      </c>
      <c r="F301" s="93" t="s">
        <v>132</v>
      </c>
      <c r="G301" s="94">
        <v>4145.3999999999996</v>
      </c>
      <c r="H301" s="94">
        <v>2016.9</v>
      </c>
      <c r="I301" s="95">
        <v>0.48653929656969203</v>
      </c>
    </row>
    <row r="302" spans="1:9" ht="63" x14ac:dyDescent="0.25">
      <c r="A302" s="89" t="s">
        <v>511</v>
      </c>
      <c r="B302" s="90">
        <v>916</v>
      </c>
      <c r="C302" s="91">
        <v>1</v>
      </c>
      <c r="D302" s="91">
        <v>3</v>
      </c>
      <c r="E302" s="92" t="s">
        <v>132</v>
      </c>
      <c r="F302" s="93" t="s">
        <v>132</v>
      </c>
      <c r="G302" s="94">
        <v>4145.3999999999996</v>
      </c>
      <c r="H302" s="94">
        <v>2016.9</v>
      </c>
      <c r="I302" s="95">
        <v>0.48653929656969203</v>
      </c>
    </row>
    <row r="303" spans="1:9" x14ac:dyDescent="0.25">
      <c r="A303" s="89" t="s">
        <v>504</v>
      </c>
      <c r="B303" s="90">
        <v>916</v>
      </c>
      <c r="C303" s="91">
        <v>1</v>
      </c>
      <c r="D303" s="91">
        <v>3</v>
      </c>
      <c r="E303" s="92" t="s">
        <v>505</v>
      </c>
      <c r="F303" s="93" t="s">
        <v>132</v>
      </c>
      <c r="G303" s="94">
        <v>4145.3999999999996</v>
      </c>
      <c r="H303" s="94">
        <v>2016.9</v>
      </c>
      <c r="I303" s="95">
        <v>0.48653929656969203</v>
      </c>
    </row>
    <row r="304" spans="1:9" ht="31.5" x14ac:dyDescent="0.25">
      <c r="A304" s="89" t="s">
        <v>506</v>
      </c>
      <c r="B304" s="90">
        <v>916</v>
      </c>
      <c r="C304" s="91">
        <v>1</v>
      </c>
      <c r="D304" s="91">
        <v>3</v>
      </c>
      <c r="E304" s="92" t="s">
        <v>507</v>
      </c>
      <c r="F304" s="93" t="s">
        <v>132</v>
      </c>
      <c r="G304" s="94">
        <v>4145.3999999999996</v>
      </c>
      <c r="H304" s="94">
        <v>2016.9</v>
      </c>
      <c r="I304" s="95">
        <v>0.48653929656969203</v>
      </c>
    </row>
    <row r="305" spans="1:9" ht="47.25" x14ac:dyDescent="0.25">
      <c r="A305" s="89" t="s">
        <v>508</v>
      </c>
      <c r="B305" s="90">
        <v>916</v>
      </c>
      <c r="C305" s="91">
        <v>1</v>
      </c>
      <c r="D305" s="91">
        <v>3</v>
      </c>
      <c r="E305" s="92" t="s">
        <v>509</v>
      </c>
      <c r="F305" s="93" t="s">
        <v>132</v>
      </c>
      <c r="G305" s="94">
        <v>3340.4</v>
      </c>
      <c r="H305" s="94">
        <v>1614.7</v>
      </c>
      <c r="I305" s="95">
        <v>0.48338522332654799</v>
      </c>
    </row>
    <row r="306" spans="1:9" ht="31.5" x14ac:dyDescent="0.25">
      <c r="A306" s="89" t="s">
        <v>167</v>
      </c>
      <c r="B306" s="90">
        <v>916</v>
      </c>
      <c r="C306" s="91">
        <v>1</v>
      </c>
      <c r="D306" s="91">
        <v>3</v>
      </c>
      <c r="E306" s="92" t="s">
        <v>510</v>
      </c>
      <c r="F306" s="93" t="s">
        <v>132</v>
      </c>
      <c r="G306" s="94">
        <v>3340.4</v>
      </c>
      <c r="H306" s="94">
        <v>1614.7</v>
      </c>
      <c r="I306" s="95">
        <v>0.48338522332654799</v>
      </c>
    </row>
    <row r="307" spans="1:9" ht="94.5" x14ac:dyDescent="0.25">
      <c r="A307" s="89" t="s">
        <v>148</v>
      </c>
      <c r="B307" s="90">
        <v>916</v>
      </c>
      <c r="C307" s="91">
        <v>1</v>
      </c>
      <c r="D307" s="91">
        <v>3</v>
      </c>
      <c r="E307" s="92" t="s">
        <v>510</v>
      </c>
      <c r="F307" s="93" t="s">
        <v>149</v>
      </c>
      <c r="G307" s="94">
        <v>3340.4</v>
      </c>
      <c r="H307" s="94">
        <v>1614.7</v>
      </c>
      <c r="I307" s="95">
        <v>0.48338522332654799</v>
      </c>
    </row>
    <row r="308" spans="1:9" ht="34.5" customHeight="1" x14ac:dyDescent="0.25">
      <c r="A308" s="89" t="s">
        <v>512</v>
      </c>
      <c r="B308" s="90">
        <v>916</v>
      </c>
      <c r="C308" s="91">
        <v>1</v>
      </c>
      <c r="D308" s="91">
        <v>3</v>
      </c>
      <c r="E308" s="92" t="s">
        <v>513</v>
      </c>
      <c r="F308" s="93" t="s">
        <v>132</v>
      </c>
      <c r="G308" s="94">
        <v>805</v>
      </c>
      <c r="H308" s="94">
        <v>402.2</v>
      </c>
      <c r="I308" s="95">
        <v>0.49962732919254699</v>
      </c>
    </row>
    <row r="309" spans="1:9" ht="31.5" x14ac:dyDescent="0.25">
      <c r="A309" s="89" t="s">
        <v>167</v>
      </c>
      <c r="B309" s="90">
        <v>916</v>
      </c>
      <c r="C309" s="91">
        <v>1</v>
      </c>
      <c r="D309" s="91">
        <v>3</v>
      </c>
      <c r="E309" s="92" t="s">
        <v>514</v>
      </c>
      <c r="F309" s="93" t="s">
        <v>132</v>
      </c>
      <c r="G309" s="94">
        <v>805</v>
      </c>
      <c r="H309" s="94">
        <v>402.2</v>
      </c>
      <c r="I309" s="95">
        <v>0.49962732919254699</v>
      </c>
    </row>
    <row r="310" spans="1:9" ht="94.5" x14ac:dyDescent="0.25">
      <c r="A310" s="89" t="s">
        <v>148</v>
      </c>
      <c r="B310" s="90">
        <v>916</v>
      </c>
      <c r="C310" s="91">
        <v>1</v>
      </c>
      <c r="D310" s="91">
        <v>3</v>
      </c>
      <c r="E310" s="92" t="s">
        <v>514</v>
      </c>
      <c r="F310" s="93" t="s">
        <v>149</v>
      </c>
      <c r="G310" s="94">
        <v>797.7</v>
      </c>
      <c r="H310" s="94">
        <v>399.1</v>
      </c>
      <c r="I310" s="95">
        <v>0.50031340102795496</v>
      </c>
    </row>
    <row r="311" spans="1:9" ht="31.5" x14ac:dyDescent="0.25">
      <c r="A311" s="89" t="s">
        <v>137</v>
      </c>
      <c r="B311" s="90">
        <v>916</v>
      </c>
      <c r="C311" s="91">
        <v>1</v>
      </c>
      <c r="D311" s="91">
        <v>3</v>
      </c>
      <c r="E311" s="92" t="s">
        <v>514</v>
      </c>
      <c r="F311" s="93" t="s">
        <v>138</v>
      </c>
      <c r="G311" s="94">
        <v>6.7</v>
      </c>
      <c r="H311" s="94">
        <v>3.1</v>
      </c>
      <c r="I311" s="95">
        <v>0.462686567164179</v>
      </c>
    </row>
    <row r="312" spans="1:9" x14ac:dyDescent="0.25">
      <c r="A312" s="89" t="s">
        <v>169</v>
      </c>
      <c r="B312" s="90">
        <v>916</v>
      </c>
      <c r="C312" s="91">
        <v>1</v>
      </c>
      <c r="D312" s="91">
        <v>3</v>
      </c>
      <c r="E312" s="92" t="s">
        <v>514</v>
      </c>
      <c r="F312" s="93" t="s">
        <v>170</v>
      </c>
      <c r="G312" s="94">
        <v>0.6</v>
      </c>
      <c r="H312" s="94">
        <v>0</v>
      </c>
      <c r="I312" s="95">
        <v>0</v>
      </c>
    </row>
    <row r="313" spans="1:9" x14ac:dyDescent="0.25">
      <c r="A313" s="82" t="s">
        <v>568</v>
      </c>
      <c r="B313" s="83">
        <v>917</v>
      </c>
      <c r="C313" s="84">
        <v>0</v>
      </c>
      <c r="D313" s="84">
        <v>0</v>
      </c>
      <c r="E313" s="85" t="s">
        <v>132</v>
      </c>
      <c r="F313" s="86" t="s">
        <v>132</v>
      </c>
      <c r="G313" s="87">
        <v>102532</v>
      </c>
      <c r="H313" s="87">
        <v>51514.7</v>
      </c>
      <c r="I313" s="88">
        <v>0.50242558420785699</v>
      </c>
    </row>
    <row r="314" spans="1:9" x14ac:dyDescent="0.25">
      <c r="A314" s="89" t="s">
        <v>548</v>
      </c>
      <c r="B314" s="90">
        <v>917</v>
      </c>
      <c r="C314" s="91">
        <v>1</v>
      </c>
      <c r="D314" s="91">
        <v>0</v>
      </c>
      <c r="E314" s="92" t="s">
        <v>132</v>
      </c>
      <c r="F314" s="93" t="s">
        <v>132</v>
      </c>
      <c r="G314" s="94">
        <v>87248.6</v>
      </c>
      <c r="H314" s="94">
        <v>42754.8</v>
      </c>
      <c r="I314" s="95">
        <v>0.49003422404485603</v>
      </c>
    </row>
    <row r="315" spans="1:9" ht="47.25" x14ac:dyDescent="0.25">
      <c r="A315" s="89" t="s">
        <v>355</v>
      </c>
      <c r="B315" s="90">
        <v>917</v>
      </c>
      <c r="C315" s="91">
        <v>1</v>
      </c>
      <c r="D315" s="91">
        <v>2</v>
      </c>
      <c r="E315" s="92" t="s">
        <v>132</v>
      </c>
      <c r="F315" s="93" t="s">
        <v>132</v>
      </c>
      <c r="G315" s="94">
        <v>4819.8999999999996</v>
      </c>
      <c r="H315" s="94">
        <v>2452.1999999999998</v>
      </c>
      <c r="I315" s="95">
        <v>0.50876574202784297</v>
      </c>
    </row>
    <row r="316" spans="1:9" ht="47.25" x14ac:dyDescent="0.25">
      <c r="A316" s="89" t="s">
        <v>321</v>
      </c>
      <c r="B316" s="90">
        <v>917</v>
      </c>
      <c r="C316" s="91">
        <v>1</v>
      </c>
      <c r="D316" s="91">
        <v>2</v>
      </c>
      <c r="E316" s="92" t="s">
        <v>322</v>
      </c>
      <c r="F316" s="93" t="s">
        <v>132</v>
      </c>
      <c r="G316" s="94">
        <v>4819.8999999999996</v>
      </c>
      <c r="H316" s="94">
        <v>2452.1999999999998</v>
      </c>
      <c r="I316" s="95">
        <v>0.50876574202784297</v>
      </c>
    </row>
    <row r="317" spans="1:9" ht="47.25" x14ac:dyDescent="0.25">
      <c r="A317" s="89" t="s">
        <v>347</v>
      </c>
      <c r="B317" s="90">
        <v>917</v>
      </c>
      <c r="C317" s="91">
        <v>1</v>
      </c>
      <c r="D317" s="91">
        <v>2</v>
      </c>
      <c r="E317" s="92" t="s">
        <v>348</v>
      </c>
      <c r="F317" s="93" t="s">
        <v>132</v>
      </c>
      <c r="G317" s="94">
        <v>4819.8999999999996</v>
      </c>
      <c r="H317" s="94">
        <v>2452.1999999999998</v>
      </c>
      <c r="I317" s="95">
        <v>0.50876574202784297</v>
      </c>
    </row>
    <row r="318" spans="1:9" ht="31.5" x14ac:dyDescent="0.25">
      <c r="A318" s="89" t="s">
        <v>167</v>
      </c>
      <c r="B318" s="90">
        <v>917</v>
      </c>
      <c r="C318" s="91">
        <v>1</v>
      </c>
      <c r="D318" s="91">
        <v>2</v>
      </c>
      <c r="E318" s="92" t="s">
        <v>354</v>
      </c>
      <c r="F318" s="93" t="s">
        <v>132</v>
      </c>
      <c r="G318" s="94">
        <v>4819.8999999999996</v>
      </c>
      <c r="H318" s="94">
        <v>2452.1999999999998</v>
      </c>
      <c r="I318" s="95">
        <v>0.50876574202784297</v>
      </c>
    </row>
    <row r="319" spans="1:9" ht="94.5" x14ac:dyDescent="0.25">
      <c r="A319" s="89" t="s">
        <v>148</v>
      </c>
      <c r="B319" s="90">
        <v>917</v>
      </c>
      <c r="C319" s="91">
        <v>1</v>
      </c>
      <c r="D319" s="91">
        <v>2</v>
      </c>
      <c r="E319" s="92" t="s">
        <v>354</v>
      </c>
      <c r="F319" s="93" t="s">
        <v>149</v>
      </c>
      <c r="G319" s="94">
        <v>4819.8999999999996</v>
      </c>
      <c r="H319" s="94">
        <v>2452.1999999999998</v>
      </c>
      <c r="I319" s="95">
        <v>0.50876574202784297</v>
      </c>
    </row>
    <row r="320" spans="1:9" ht="64.5" customHeight="1" x14ac:dyDescent="0.25">
      <c r="A320" s="89" t="s">
        <v>356</v>
      </c>
      <c r="B320" s="90">
        <v>917</v>
      </c>
      <c r="C320" s="91">
        <v>1</v>
      </c>
      <c r="D320" s="91">
        <v>4</v>
      </c>
      <c r="E320" s="92" t="s">
        <v>132</v>
      </c>
      <c r="F320" s="93" t="s">
        <v>132</v>
      </c>
      <c r="G320" s="94">
        <v>79076.3</v>
      </c>
      <c r="H320" s="94">
        <v>38911.9</v>
      </c>
      <c r="I320" s="95">
        <v>0.492080433707697</v>
      </c>
    </row>
    <row r="321" spans="1:9" ht="47.25" x14ac:dyDescent="0.25">
      <c r="A321" s="89" t="s">
        <v>321</v>
      </c>
      <c r="B321" s="90">
        <v>917</v>
      </c>
      <c r="C321" s="91">
        <v>1</v>
      </c>
      <c r="D321" s="91">
        <v>4</v>
      </c>
      <c r="E321" s="92" t="s">
        <v>322</v>
      </c>
      <c r="F321" s="93" t="s">
        <v>132</v>
      </c>
      <c r="G321" s="94">
        <v>79076.3</v>
      </c>
      <c r="H321" s="94">
        <v>38911.9</v>
      </c>
      <c r="I321" s="95">
        <v>0.492080433707697</v>
      </c>
    </row>
    <row r="322" spans="1:9" ht="47.25" x14ac:dyDescent="0.25">
      <c r="A322" s="89" t="s">
        <v>347</v>
      </c>
      <c r="B322" s="90">
        <v>917</v>
      </c>
      <c r="C322" s="91">
        <v>1</v>
      </c>
      <c r="D322" s="91">
        <v>4</v>
      </c>
      <c r="E322" s="92" t="s">
        <v>348</v>
      </c>
      <c r="F322" s="93" t="s">
        <v>132</v>
      </c>
      <c r="G322" s="94">
        <v>79076.3</v>
      </c>
      <c r="H322" s="94">
        <v>38911.9</v>
      </c>
      <c r="I322" s="95">
        <v>0.492080433707697</v>
      </c>
    </row>
    <row r="323" spans="1:9" ht="31.5" x14ac:dyDescent="0.25">
      <c r="A323" s="89" t="s">
        <v>167</v>
      </c>
      <c r="B323" s="90">
        <v>917</v>
      </c>
      <c r="C323" s="91">
        <v>1</v>
      </c>
      <c r="D323" s="91">
        <v>4</v>
      </c>
      <c r="E323" s="92" t="s">
        <v>354</v>
      </c>
      <c r="F323" s="93" t="s">
        <v>132</v>
      </c>
      <c r="G323" s="94">
        <v>72486.399999999994</v>
      </c>
      <c r="H323" s="94">
        <v>35713.4</v>
      </c>
      <c r="I323" s="95">
        <v>0.49269104273353398</v>
      </c>
    </row>
    <row r="324" spans="1:9" ht="94.5" x14ac:dyDescent="0.25">
      <c r="A324" s="89" t="s">
        <v>148</v>
      </c>
      <c r="B324" s="90">
        <v>917</v>
      </c>
      <c r="C324" s="91">
        <v>1</v>
      </c>
      <c r="D324" s="91">
        <v>4</v>
      </c>
      <c r="E324" s="92" t="s">
        <v>354</v>
      </c>
      <c r="F324" s="93" t="s">
        <v>149</v>
      </c>
      <c r="G324" s="94">
        <v>69320.100000000006</v>
      </c>
      <c r="H324" s="94">
        <v>34258</v>
      </c>
      <c r="I324" s="95">
        <v>0.49420009492196298</v>
      </c>
    </row>
    <row r="325" spans="1:9" ht="31.5" x14ac:dyDescent="0.25">
      <c r="A325" s="89" t="s">
        <v>137</v>
      </c>
      <c r="B325" s="90">
        <v>917</v>
      </c>
      <c r="C325" s="91">
        <v>1</v>
      </c>
      <c r="D325" s="91">
        <v>4</v>
      </c>
      <c r="E325" s="92" t="s">
        <v>354</v>
      </c>
      <c r="F325" s="93" t="s">
        <v>138</v>
      </c>
      <c r="G325" s="94">
        <v>2990.9</v>
      </c>
      <c r="H325" s="94">
        <v>1350.5</v>
      </c>
      <c r="I325" s="95">
        <v>0.45153632685813599</v>
      </c>
    </row>
    <row r="326" spans="1:9" ht="31.5" x14ac:dyDescent="0.25">
      <c r="A326" s="89" t="s">
        <v>163</v>
      </c>
      <c r="B326" s="90">
        <v>917</v>
      </c>
      <c r="C326" s="91">
        <v>1</v>
      </c>
      <c r="D326" s="91">
        <v>4</v>
      </c>
      <c r="E326" s="92" t="s">
        <v>354</v>
      </c>
      <c r="F326" s="93" t="s">
        <v>164</v>
      </c>
      <c r="G326" s="94">
        <v>25</v>
      </c>
      <c r="H326" s="94">
        <v>25</v>
      </c>
      <c r="I326" s="95">
        <v>1</v>
      </c>
    </row>
    <row r="327" spans="1:9" x14ac:dyDescent="0.25">
      <c r="A327" s="89" t="s">
        <v>169</v>
      </c>
      <c r="B327" s="90">
        <v>917</v>
      </c>
      <c r="C327" s="91">
        <v>1</v>
      </c>
      <c r="D327" s="91">
        <v>4</v>
      </c>
      <c r="E327" s="92" t="s">
        <v>354</v>
      </c>
      <c r="F327" s="93" t="s">
        <v>170</v>
      </c>
      <c r="G327" s="94">
        <v>150.4</v>
      </c>
      <c r="H327" s="94">
        <v>79.900000000000006</v>
      </c>
      <c r="I327" s="95">
        <v>0.53125</v>
      </c>
    </row>
    <row r="328" spans="1:9" ht="126" x14ac:dyDescent="0.25">
      <c r="A328" s="89" t="s">
        <v>360</v>
      </c>
      <c r="B328" s="90">
        <v>917</v>
      </c>
      <c r="C328" s="91">
        <v>1</v>
      </c>
      <c r="D328" s="91">
        <v>4</v>
      </c>
      <c r="E328" s="92" t="s">
        <v>361</v>
      </c>
      <c r="F328" s="93" t="s">
        <v>132</v>
      </c>
      <c r="G328" s="94">
        <v>0.6</v>
      </c>
      <c r="H328" s="94">
        <v>0</v>
      </c>
      <c r="I328" s="95">
        <v>0</v>
      </c>
    </row>
    <row r="329" spans="1:9" ht="31.5" x14ac:dyDescent="0.25">
      <c r="A329" s="89" t="s">
        <v>137</v>
      </c>
      <c r="B329" s="90">
        <v>917</v>
      </c>
      <c r="C329" s="91">
        <v>1</v>
      </c>
      <c r="D329" s="91">
        <v>4</v>
      </c>
      <c r="E329" s="92" t="s">
        <v>361</v>
      </c>
      <c r="F329" s="93" t="s">
        <v>138</v>
      </c>
      <c r="G329" s="94">
        <v>0.6</v>
      </c>
      <c r="H329" s="94">
        <v>0</v>
      </c>
      <c r="I329" s="95">
        <v>0</v>
      </c>
    </row>
    <row r="330" spans="1:9" ht="31.5" x14ac:dyDescent="0.25">
      <c r="A330" s="89" t="s">
        <v>362</v>
      </c>
      <c r="B330" s="90">
        <v>917</v>
      </c>
      <c r="C330" s="91">
        <v>1</v>
      </c>
      <c r="D330" s="91">
        <v>4</v>
      </c>
      <c r="E330" s="92" t="s">
        <v>363</v>
      </c>
      <c r="F330" s="93" t="s">
        <v>132</v>
      </c>
      <c r="G330" s="94">
        <v>1105</v>
      </c>
      <c r="H330" s="94">
        <v>409.5</v>
      </c>
      <c r="I330" s="95">
        <v>0.370588235294118</v>
      </c>
    </row>
    <row r="331" spans="1:9" ht="94.5" x14ac:dyDescent="0.25">
      <c r="A331" s="89" t="s">
        <v>148</v>
      </c>
      <c r="B331" s="90">
        <v>917</v>
      </c>
      <c r="C331" s="91">
        <v>1</v>
      </c>
      <c r="D331" s="91">
        <v>4</v>
      </c>
      <c r="E331" s="92" t="s">
        <v>363</v>
      </c>
      <c r="F331" s="93" t="s">
        <v>149</v>
      </c>
      <c r="G331" s="94">
        <v>1071.7</v>
      </c>
      <c r="H331" s="94">
        <v>409.5</v>
      </c>
      <c r="I331" s="95">
        <v>0.38210320052253399</v>
      </c>
    </row>
    <row r="332" spans="1:9" ht="31.5" x14ac:dyDescent="0.25">
      <c r="A332" s="89" t="s">
        <v>137</v>
      </c>
      <c r="B332" s="90">
        <v>917</v>
      </c>
      <c r="C332" s="91">
        <v>1</v>
      </c>
      <c r="D332" s="91">
        <v>4</v>
      </c>
      <c r="E332" s="92" t="s">
        <v>363</v>
      </c>
      <c r="F332" s="93" t="s">
        <v>138</v>
      </c>
      <c r="G332" s="94">
        <v>33.299999999999997</v>
      </c>
      <c r="H332" s="94">
        <v>0</v>
      </c>
      <c r="I332" s="95">
        <v>0</v>
      </c>
    </row>
    <row r="333" spans="1:9" ht="78.75" x14ac:dyDescent="0.25">
      <c r="A333" s="89" t="s">
        <v>364</v>
      </c>
      <c r="B333" s="90">
        <v>917</v>
      </c>
      <c r="C333" s="91">
        <v>1</v>
      </c>
      <c r="D333" s="91">
        <v>4</v>
      </c>
      <c r="E333" s="92" t="s">
        <v>365</v>
      </c>
      <c r="F333" s="93" t="s">
        <v>132</v>
      </c>
      <c r="G333" s="94">
        <v>2153.1</v>
      </c>
      <c r="H333" s="94">
        <v>1080.2</v>
      </c>
      <c r="I333" s="95">
        <v>0.50169523013329598</v>
      </c>
    </row>
    <row r="334" spans="1:9" ht="94.5" x14ac:dyDescent="0.25">
      <c r="A334" s="89" t="s">
        <v>148</v>
      </c>
      <c r="B334" s="90">
        <v>917</v>
      </c>
      <c r="C334" s="91">
        <v>1</v>
      </c>
      <c r="D334" s="91">
        <v>4</v>
      </c>
      <c r="E334" s="92" t="s">
        <v>365</v>
      </c>
      <c r="F334" s="93" t="s">
        <v>149</v>
      </c>
      <c r="G334" s="94">
        <v>1965.1</v>
      </c>
      <c r="H334" s="94">
        <v>992.9</v>
      </c>
      <c r="I334" s="95">
        <v>0.50526690753651204</v>
      </c>
    </row>
    <row r="335" spans="1:9" ht="31.5" x14ac:dyDescent="0.25">
      <c r="A335" s="89" t="s">
        <v>137</v>
      </c>
      <c r="B335" s="90">
        <v>917</v>
      </c>
      <c r="C335" s="91">
        <v>1</v>
      </c>
      <c r="D335" s="91">
        <v>4</v>
      </c>
      <c r="E335" s="92" t="s">
        <v>365</v>
      </c>
      <c r="F335" s="93" t="s">
        <v>138</v>
      </c>
      <c r="G335" s="94">
        <v>188</v>
      </c>
      <c r="H335" s="94">
        <v>87.3</v>
      </c>
      <c r="I335" s="95">
        <v>0.46436170212765998</v>
      </c>
    </row>
    <row r="336" spans="1:9" ht="94.5" x14ac:dyDescent="0.25">
      <c r="A336" s="89" t="s">
        <v>366</v>
      </c>
      <c r="B336" s="90">
        <v>917</v>
      </c>
      <c r="C336" s="91">
        <v>1</v>
      </c>
      <c r="D336" s="91">
        <v>4</v>
      </c>
      <c r="E336" s="92" t="s">
        <v>367</v>
      </c>
      <c r="F336" s="93" t="s">
        <v>132</v>
      </c>
      <c r="G336" s="94">
        <v>2226.1</v>
      </c>
      <c r="H336" s="94">
        <v>1155.0999999999999</v>
      </c>
      <c r="I336" s="95">
        <v>0.51888953775661495</v>
      </c>
    </row>
    <row r="337" spans="1:9" ht="94.5" x14ac:dyDescent="0.25">
      <c r="A337" s="89" t="s">
        <v>148</v>
      </c>
      <c r="B337" s="90">
        <v>917</v>
      </c>
      <c r="C337" s="91">
        <v>1</v>
      </c>
      <c r="D337" s="91">
        <v>4</v>
      </c>
      <c r="E337" s="92" t="s">
        <v>367</v>
      </c>
      <c r="F337" s="93" t="s">
        <v>149</v>
      </c>
      <c r="G337" s="94">
        <v>2212.1999999999998</v>
      </c>
      <c r="H337" s="94">
        <v>1153.7</v>
      </c>
      <c r="I337" s="95">
        <v>0.521517041858783</v>
      </c>
    </row>
    <row r="338" spans="1:9" ht="31.5" x14ac:dyDescent="0.25">
      <c r="A338" s="89" t="s">
        <v>137</v>
      </c>
      <c r="B338" s="90">
        <v>917</v>
      </c>
      <c r="C338" s="91">
        <v>1</v>
      </c>
      <c r="D338" s="91">
        <v>4</v>
      </c>
      <c r="E338" s="92" t="s">
        <v>367</v>
      </c>
      <c r="F338" s="93" t="s">
        <v>138</v>
      </c>
      <c r="G338" s="94">
        <v>13.9</v>
      </c>
      <c r="H338" s="94">
        <v>1.4</v>
      </c>
      <c r="I338" s="95">
        <v>0.100719424460432</v>
      </c>
    </row>
    <row r="339" spans="1:9" ht="63" x14ac:dyDescent="0.25">
      <c r="A339" s="89" t="s">
        <v>368</v>
      </c>
      <c r="B339" s="90">
        <v>917</v>
      </c>
      <c r="C339" s="91">
        <v>1</v>
      </c>
      <c r="D339" s="91">
        <v>4</v>
      </c>
      <c r="E339" s="92" t="s">
        <v>369</v>
      </c>
      <c r="F339" s="93" t="s">
        <v>132</v>
      </c>
      <c r="G339" s="94">
        <v>1105.0999999999999</v>
      </c>
      <c r="H339" s="94">
        <v>553.70000000000005</v>
      </c>
      <c r="I339" s="95">
        <v>0.50104062980725705</v>
      </c>
    </row>
    <row r="340" spans="1:9" ht="94.5" x14ac:dyDescent="0.25">
      <c r="A340" s="89" t="s">
        <v>148</v>
      </c>
      <c r="B340" s="90">
        <v>917</v>
      </c>
      <c r="C340" s="91">
        <v>1</v>
      </c>
      <c r="D340" s="91">
        <v>4</v>
      </c>
      <c r="E340" s="92" t="s">
        <v>369</v>
      </c>
      <c r="F340" s="93" t="s">
        <v>149</v>
      </c>
      <c r="G340" s="94">
        <v>1103.2</v>
      </c>
      <c r="H340" s="94">
        <v>553.70000000000005</v>
      </c>
      <c r="I340" s="95">
        <v>0.50190355329949199</v>
      </c>
    </row>
    <row r="341" spans="1:9" ht="31.5" x14ac:dyDescent="0.25">
      <c r="A341" s="89" t="s">
        <v>137</v>
      </c>
      <c r="B341" s="90">
        <v>917</v>
      </c>
      <c r="C341" s="91">
        <v>1</v>
      </c>
      <c r="D341" s="91">
        <v>4</v>
      </c>
      <c r="E341" s="92" t="s">
        <v>369</v>
      </c>
      <c r="F341" s="93" t="s">
        <v>138</v>
      </c>
      <c r="G341" s="94">
        <v>1.9</v>
      </c>
      <c r="H341" s="94">
        <v>0</v>
      </c>
      <c r="I341" s="95">
        <v>0</v>
      </c>
    </row>
    <row r="342" spans="1:9" x14ac:dyDescent="0.25">
      <c r="A342" s="89" t="s">
        <v>359</v>
      </c>
      <c r="B342" s="90">
        <v>917</v>
      </c>
      <c r="C342" s="91">
        <v>1</v>
      </c>
      <c r="D342" s="91">
        <v>5</v>
      </c>
      <c r="E342" s="92" t="s">
        <v>132</v>
      </c>
      <c r="F342" s="93" t="s">
        <v>132</v>
      </c>
      <c r="G342" s="94">
        <v>131.69999999999999</v>
      </c>
      <c r="H342" s="94">
        <v>131.69999999999999</v>
      </c>
      <c r="I342" s="95">
        <v>1</v>
      </c>
    </row>
    <row r="343" spans="1:9" ht="47.25" x14ac:dyDescent="0.25">
      <c r="A343" s="89" t="s">
        <v>321</v>
      </c>
      <c r="B343" s="90">
        <v>917</v>
      </c>
      <c r="C343" s="91">
        <v>1</v>
      </c>
      <c r="D343" s="91">
        <v>5</v>
      </c>
      <c r="E343" s="92" t="s">
        <v>322</v>
      </c>
      <c r="F343" s="93" t="s">
        <v>132</v>
      </c>
      <c r="G343" s="94">
        <v>131.69999999999999</v>
      </c>
      <c r="H343" s="94">
        <v>131.69999999999999</v>
      </c>
      <c r="I343" s="95">
        <v>1</v>
      </c>
    </row>
    <row r="344" spans="1:9" ht="47.25" x14ac:dyDescent="0.25">
      <c r="A344" s="89" t="s">
        <v>347</v>
      </c>
      <c r="B344" s="90">
        <v>917</v>
      </c>
      <c r="C344" s="91">
        <v>1</v>
      </c>
      <c r="D344" s="91">
        <v>5</v>
      </c>
      <c r="E344" s="92" t="s">
        <v>348</v>
      </c>
      <c r="F344" s="93" t="s">
        <v>132</v>
      </c>
      <c r="G344" s="94">
        <v>131.69999999999999</v>
      </c>
      <c r="H344" s="94">
        <v>131.69999999999999</v>
      </c>
      <c r="I344" s="95">
        <v>1</v>
      </c>
    </row>
    <row r="345" spans="1:9" ht="63" x14ac:dyDescent="0.25">
      <c r="A345" s="89" t="s">
        <v>357</v>
      </c>
      <c r="B345" s="90">
        <v>917</v>
      </c>
      <c r="C345" s="91">
        <v>1</v>
      </c>
      <c r="D345" s="91">
        <v>5</v>
      </c>
      <c r="E345" s="92" t="s">
        <v>358</v>
      </c>
      <c r="F345" s="93" t="s">
        <v>132</v>
      </c>
      <c r="G345" s="94">
        <v>131.69999999999999</v>
      </c>
      <c r="H345" s="94">
        <v>131.69999999999999</v>
      </c>
      <c r="I345" s="95">
        <v>1</v>
      </c>
    </row>
    <row r="346" spans="1:9" ht="31.5" x14ac:dyDescent="0.25">
      <c r="A346" s="89" t="s">
        <v>137</v>
      </c>
      <c r="B346" s="90">
        <v>917</v>
      </c>
      <c r="C346" s="91">
        <v>1</v>
      </c>
      <c r="D346" s="91">
        <v>5</v>
      </c>
      <c r="E346" s="92" t="s">
        <v>358</v>
      </c>
      <c r="F346" s="93" t="s">
        <v>138</v>
      </c>
      <c r="G346" s="94">
        <v>131.69999999999999</v>
      </c>
      <c r="H346" s="94">
        <v>131.69999999999999</v>
      </c>
      <c r="I346" s="95">
        <v>1</v>
      </c>
    </row>
    <row r="347" spans="1:9" x14ac:dyDescent="0.25">
      <c r="A347" s="89" t="s">
        <v>531</v>
      </c>
      <c r="B347" s="90">
        <v>917</v>
      </c>
      <c r="C347" s="91">
        <v>1</v>
      </c>
      <c r="D347" s="91">
        <v>11</v>
      </c>
      <c r="E347" s="92" t="s">
        <v>132</v>
      </c>
      <c r="F347" s="93" t="s">
        <v>132</v>
      </c>
      <c r="G347" s="94">
        <v>300</v>
      </c>
      <c r="H347" s="94">
        <v>0</v>
      </c>
      <c r="I347" s="95">
        <v>0</v>
      </c>
    </row>
    <row r="348" spans="1:9" x14ac:dyDescent="0.25">
      <c r="A348" s="89" t="s">
        <v>504</v>
      </c>
      <c r="B348" s="90">
        <v>917</v>
      </c>
      <c r="C348" s="91">
        <v>1</v>
      </c>
      <c r="D348" s="91">
        <v>11</v>
      </c>
      <c r="E348" s="92" t="s">
        <v>505</v>
      </c>
      <c r="F348" s="93" t="s">
        <v>132</v>
      </c>
      <c r="G348" s="94">
        <v>300</v>
      </c>
      <c r="H348" s="94">
        <v>0</v>
      </c>
      <c r="I348" s="95">
        <v>0</v>
      </c>
    </row>
    <row r="349" spans="1:9" x14ac:dyDescent="0.25">
      <c r="A349" s="89" t="s">
        <v>527</v>
      </c>
      <c r="B349" s="90">
        <v>917</v>
      </c>
      <c r="C349" s="91">
        <v>1</v>
      </c>
      <c r="D349" s="91">
        <v>11</v>
      </c>
      <c r="E349" s="92" t="s">
        <v>528</v>
      </c>
      <c r="F349" s="93" t="s">
        <v>132</v>
      </c>
      <c r="G349" s="94">
        <v>300</v>
      </c>
      <c r="H349" s="94">
        <v>0</v>
      </c>
      <c r="I349" s="95">
        <v>0</v>
      </c>
    </row>
    <row r="350" spans="1:9" ht="35.25" customHeight="1" x14ac:dyDescent="0.25">
      <c r="A350" s="89" t="s">
        <v>529</v>
      </c>
      <c r="B350" s="90">
        <v>917</v>
      </c>
      <c r="C350" s="91">
        <v>1</v>
      </c>
      <c r="D350" s="91">
        <v>11</v>
      </c>
      <c r="E350" s="92" t="s">
        <v>530</v>
      </c>
      <c r="F350" s="93" t="s">
        <v>132</v>
      </c>
      <c r="G350" s="94">
        <v>300</v>
      </c>
      <c r="H350" s="94">
        <v>0</v>
      </c>
      <c r="I350" s="95">
        <v>0</v>
      </c>
    </row>
    <row r="351" spans="1:9" x14ac:dyDescent="0.25">
      <c r="A351" s="89" t="s">
        <v>169</v>
      </c>
      <c r="B351" s="90">
        <v>917</v>
      </c>
      <c r="C351" s="91">
        <v>1</v>
      </c>
      <c r="D351" s="91">
        <v>11</v>
      </c>
      <c r="E351" s="92" t="s">
        <v>530</v>
      </c>
      <c r="F351" s="93" t="s">
        <v>170</v>
      </c>
      <c r="G351" s="94">
        <v>300</v>
      </c>
      <c r="H351" s="94">
        <v>0</v>
      </c>
      <c r="I351" s="95">
        <v>0</v>
      </c>
    </row>
    <row r="352" spans="1:9" x14ac:dyDescent="0.25">
      <c r="A352" s="89" t="s">
        <v>206</v>
      </c>
      <c r="B352" s="90">
        <v>917</v>
      </c>
      <c r="C352" s="91">
        <v>1</v>
      </c>
      <c r="D352" s="91">
        <v>13</v>
      </c>
      <c r="E352" s="92" t="s">
        <v>132</v>
      </c>
      <c r="F352" s="93" t="s">
        <v>132</v>
      </c>
      <c r="G352" s="94">
        <v>2920.7</v>
      </c>
      <c r="H352" s="94">
        <v>1259</v>
      </c>
      <c r="I352" s="95">
        <v>0.431061047009279</v>
      </c>
    </row>
    <row r="353" spans="1:9" ht="47.25" x14ac:dyDescent="0.25">
      <c r="A353" s="89" t="s">
        <v>321</v>
      </c>
      <c r="B353" s="90">
        <v>917</v>
      </c>
      <c r="C353" s="91">
        <v>1</v>
      </c>
      <c r="D353" s="91">
        <v>13</v>
      </c>
      <c r="E353" s="92" t="s">
        <v>322</v>
      </c>
      <c r="F353" s="93" t="s">
        <v>132</v>
      </c>
      <c r="G353" s="94">
        <v>273.89999999999998</v>
      </c>
      <c r="H353" s="94">
        <v>261.89999999999998</v>
      </c>
      <c r="I353" s="95">
        <v>0.95618838992333</v>
      </c>
    </row>
    <row r="354" spans="1:9" ht="47.25" x14ac:dyDescent="0.25">
      <c r="A354" s="89" t="s">
        <v>347</v>
      </c>
      <c r="B354" s="90">
        <v>917</v>
      </c>
      <c r="C354" s="91">
        <v>1</v>
      </c>
      <c r="D354" s="91">
        <v>13</v>
      </c>
      <c r="E354" s="92" t="s">
        <v>348</v>
      </c>
      <c r="F354" s="93" t="s">
        <v>132</v>
      </c>
      <c r="G354" s="94">
        <v>261.89999999999998</v>
      </c>
      <c r="H354" s="94">
        <v>261.89999999999998</v>
      </c>
      <c r="I354" s="95">
        <v>1</v>
      </c>
    </row>
    <row r="355" spans="1:9" ht="50.25" customHeight="1" x14ac:dyDescent="0.25">
      <c r="A355" s="89" t="s">
        <v>349</v>
      </c>
      <c r="B355" s="90">
        <v>917</v>
      </c>
      <c r="C355" s="91">
        <v>1</v>
      </c>
      <c r="D355" s="91">
        <v>13</v>
      </c>
      <c r="E355" s="92" t="s">
        <v>350</v>
      </c>
      <c r="F355" s="93" t="s">
        <v>132</v>
      </c>
      <c r="G355" s="94">
        <v>261.89999999999998</v>
      </c>
      <c r="H355" s="94">
        <v>261.89999999999998</v>
      </c>
      <c r="I355" s="95">
        <v>1</v>
      </c>
    </row>
    <row r="356" spans="1:9" x14ac:dyDescent="0.25">
      <c r="A356" s="89" t="s">
        <v>169</v>
      </c>
      <c r="B356" s="90">
        <v>917</v>
      </c>
      <c r="C356" s="91">
        <v>1</v>
      </c>
      <c r="D356" s="91">
        <v>13</v>
      </c>
      <c r="E356" s="92" t="s">
        <v>350</v>
      </c>
      <c r="F356" s="93" t="s">
        <v>170</v>
      </c>
      <c r="G356" s="94">
        <v>261.89999999999998</v>
      </c>
      <c r="H356" s="94">
        <v>261.89999999999998</v>
      </c>
      <c r="I356" s="95">
        <v>1</v>
      </c>
    </row>
    <row r="357" spans="1:9" ht="34.5" customHeight="1" x14ac:dyDescent="0.25">
      <c r="A357" s="89" t="s">
        <v>370</v>
      </c>
      <c r="B357" s="90">
        <v>917</v>
      </c>
      <c r="C357" s="91">
        <v>1</v>
      </c>
      <c r="D357" s="91">
        <v>13</v>
      </c>
      <c r="E357" s="92" t="s">
        <v>371</v>
      </c>
      <c r="F357" s="93" t="s">
        <v>132</v>
      </c>
      <c r="G357" s="94">
        <v>12</v>
      </c>
      <c r="H357" s="94">
        <v>0</v>
      </c>
      <c r="I357" s="95">
        <v>0</v>
      </c>
    </row>
    <row r="358" spans="1:9" ht="31.5" x14ac:dyDescent="0.25">
      <c r="A358" s="89" t="s">
        <v>372</v>
      </c>
      <c r="B358" s="90">
        <v>917</v>
      </c>
      <c r="C358" s="91">
        <v>1</v>
      </c>
      <c r="D358" s="91">
        <v>13</v>
      </c>
      <c r="E358" s="92" t="s">
        <v>373</v>
      </c>
      <c r="F358" s="93" t="s">
        <v>132</v>
      </c>
      <c r="G358" s="94">
        <v>12</v>
      </c>
      <c r="H358" s="94">
        <v>0</v>
      </c>
      <c r="I358" s="95">
        <v>0</v>
      </c>
    </row>
    <row r="359" spans="1:9" ht="31.5" x14ac:dyDescent="0.25">
      <c r="A359" s="89" t="s">
        <v>137</v>
      </c>
      <c r="B359" s="90">
        <v>917</v>
      </c>
      <c r="C359" s="91">
        <v>1</v>
      </c>
      <c r="D359" s="91">
        <v>13</v>
      </c>
      <c r="E359" s="92" t="s">
        <v>373</v>
      </c>
      <c r="F359" s="93" t="s">
        <v>138</v>
      </c>
      <c r="G359" s="94">
        <v>12</v>
      </c>
      <c r="H359" s="94">
        <v>0</v>
      </c>
      <c r="I359" s="95">
        <v>0</v>
      </c>
    </row>
    <row r="360" spans="1:9" ht="47.25" x14ac:dyDescent="0.25">
      <c r="A360" s="89" t="s">
        <v>374</v>
      </c>
      <c r="B360" s="90">
        <v>917</v>
      </c>
      <c r="C360" s="91">
        <v>1</v>
      </c>
      <c r="D360" s="91">
        <v>13</v>
      </c>
      <c r="E360" s="92" t="s">
        <v>375</v>
      </c>
      <c r="F360" s="93" t="s">
        <v>132</v>
      </c>
      <c r="G360" s="94">
        <v>52.5</v>
      </c>
      <c r="H360" s="94">
        <v>0</v>
      </c>
      <c r="I360" s="95">
        <v>0</v>
      </c>
    </row>
    <row r="361" spans="1:9" ht="50.25" customHeight="1" x14ac:dyDescent="0.25">
      <c r="A361" s="89" t="s">
        <v>397</v>
      </c>
      <c r="B361" s="90">
        <v>917</v>
      </c>
      <c r="C361" s="91">
        <v>1</v>
      </c>
      <c r="D361" s="91">
        <v>13</v>
      </c>
      <c r="E361" s="92" t="s">
        <v>398</v>
      </c>
      <c r="F361" s="93" t="s">
        <v>132</v>
      </c>
      <c r="G361" s="94">
        <v>35</v>
      </c>
      <c r="H361" s="94">
        <v>0</v>
      </c>
      <c r="I361" s="95">
        <v>0</v>
      </c>
    </row>
    <row r="362" spans="1:9" ht="31.5" x14ac:dyDescent="0.25">
      <c r="A362" s="89" t="s">
        <v>399</v>
      </c>
      <c r="B362" s="90">
        <v>917</v>
      </c>
      <c r="C362" s="91">
        <v>1</v>
      </c>
      <c r="D362" s="91">
        <v>13</v>
      </c>
      <c r="E362" s="92" t="s">
        <v>400</v>
      </c>
      <c r="F362" s="93" t="s">
        <v>132</v>
      </c>
      <c r="G362" s="94">
        <v>35</v>
      </c>
      <c r="H362" s="94">
        <v>0</v>
      </c>
      <c r="I362" s="95">
        <v>0</v>
      </c>
    </row>
    <row r="363" spans="1:9" ht="31.5" x14ac:dyDescent="0.25">
      <c r="A363" s="89" t="s">
        <v>137</v>
      </c>
      <c r="B363" s="90">
        <v>917</v>
      </c>
      <c r="C363" s="91">
        <v>1</v>
      </c>
      <c r="D363" s="91">
        <v>13</v>
      </c>
      <c r="E363" s="92" t="s">
        <v>400</v>
      </c>
      <c r="F363" s="93" t="s">
        <v>138</v>
      </c>
      <c r="G363" s="94">
        <v>35</v>
      </c>
      <c r="H363" s="94">
        <v>0</v>
      </c>
      <c r="I363" s="95">
        <v>0</v>
      </c>
    </row>
    <row r="364" spans="1:9" ht="63" x14ac:dyDescent="0.25">
      <c r="A364" s="89" t="s">
        <v>401</v>
      </c>
      <c r="B364" s="90">
        <v>917</v>
      </c>
      <c r="C364" s="91">
        <v>1</v>
      </c>
      <c r="D364" s="91">
        <v>13</v>
      </c>
      <c r="E364" s="92" t="s">
        <v>402</v>
      </c>
      <c r="F364" s="93" t="s">
        <v>132</v>
      </c>
      <c r="G364" s="94">
        <v>17.5</v>
      </c>
      <c r="H364" s="94">
        <v>0</v>
      </c>
      <c r="I364" s="95">
        <v>0</v>
      </c>
    </row>
    <row r="365" spans="1:9" ht="47.25" x14ac:dyDescent="0.25">
      <c r="A365" s="89" t="s">
        <v>403</v>
      </c>
      <c r="B365" s="90">
        <v>917</v>
      </c>
      <c r="C365" s="91">
        <v>1</v>
      </c>
      <c r="D365" s="91">
        <v>13</v>
      </c>
      <c r="E365" s="92" t="s">
        <v>404</v>
      </c>
      <c r="F365" s="93" t="s">
        <v>132</v>
      </c>
      <c r="G365" s="94">
        <v>12.5</v>
      </c>
      <c r="H365" s="94">
        <v>0</v>
      </c>
      <c r="I365" s="95">
        <v>0</v>
      </c>
    </row>
    <row r="366" spans="1:9" ht="31.5" x14ac:dyDescent="0.25">
      <c r="A366" s="89" t="s">
        <v>137</v>
      </c>
      <c r="B366" s="90">
        <v>917</v>
      </c>
      <c r="C366" s="91">
        <v>1</v>
      </c>
      <c r="D366" s="91">
        <v>13</v>
      </c>
      <c r="E366" s="92" t="s">
        <v>404</v>
      </c>
      <c r="F366" s="93" t="s">
        <v>138</v>
      </c>
      <c r="G366" s="94">
        <v>12.5</v>
      </c>
      <c r="H366" s="94">
        <v>0</v>
      </c>
      <c r="I366" s="95">
        <v>0</v>
      </c>
    </row>
    <row r="367" spans="1:9" ht="94.5" x14ac:dyDescent="0.25">
      <c r="A367" s="89" t="s">
        <v>405</v>
      </c>
      <c r="B367" s="90">
        <v>917</v>
      </c>
      <c r="C367" s="91">
        <v>1</v>
      </c>
      <c r="D367" s="91">
        <v>13</v>
      </c>
      <c r="E367" s="92" t="s">
        <v>406</v>
      </c>
      <c r="F367" s="93" t="s">
        <v>132</v>
      </c>
      <c r="G367" s="94">
        <v>5</v>
      </c>
      <c r="H367" s="94">
        <v>0</v>
      </c>
      <c r="I367" s="95">
        <v>0</v>
      </c>
    </row>
    <row r="368" spans="1:9" ht="31.5" x14ac:dyDescent="0.25">
      <c r="A368" s="89" t="s">
        <v>137</v>
      </c>
      <c r="B368" s="90">
        <v>917</v>
      </c>
      <c r="C368" s="91">
        <v>1</v>
      </c>
      <c r="D368" s="91">
        <v>13</v>
      </c>
      <c r="E368" s="92" t="s">
        <v>406</v>
      </c>
      <c r="F368" s="93" t="s">
        <v>138</v>
      </c>
      <c r="G368" s="94">
        <v>5</v>
      </c>
      <c r="H368" s="94">
        <v>0</v>
      </c>
      <c r="I368" s="95">
        <v>0</v>
      </c>
    </row>
    <row r="369" spans="1:9" ht="47.25" x14ac:dyDescent="0.25">
      <c r="A369" s="89" t="s">
        <v>459</v>
      </c>
      <c r="B369" s="90">
        <v>917</v>
      </c>
      <c r="C369" s="91">
        <v>1</v>
      </c>
      <c r="D369" s="91">
        <v>13</v>
      </c>
      <c r="E369" s="92" t="s">
        <v>460</v>
      </c>
      <c r="F369" s="93" t="s">
        <v>132</v>
      </c>
      <c r="G369" s="94">
        <v>2172.3000000000002</v>
      </c>
      <c r="H369" s="94">
        <v>988.5</v>
      </c>
      <c r="I369" s="95">
        <v>0.45504764535285203</v>
      </c>
    </row>
    <row r="370" spans="1:9" ht="34.5" customHeight="1" x14ac:dyDescent="0.25">
      <c r="A370" s="89" t="s">
        <v>461</v>
      </c>
      <c r="B370" s="90">
        <v>917</v>
      </c>
      <c r="C370" s="91">
        <v>1</v>
      </c>
      <c r="D370" s="91">
        <v>13</v>
      </c>
      <c r="E370" s="92" t="s">
        <v>463</v>
      </c>
      <c r="F370" s="93" t="s">
        <v>132</v>
      </c>
      <c r="G370" s="94">
        <v>2172.3000000000002</v>
      </c>
      <c r="H370" s="94">
        <v>988.5</v>
      </c>
      <c r="I370" s="95">
        <v>0.45504764535285203</v>
      </c>
    </row>
    <row r="371" spans="1:9" ht="47.25" x14ac:dyDescent="0.25">
      <c r="A371" s="89" t="s">
        <v>473</v>
      </c>
      <c r="B371" s="90">
        <v>917</v>
      </c>
      <c r="C371" s="91">
        <v>1</v>
      </c>
      <c r="D371" s="91">
        <v>13</v>
      </c>
      <c r="E371" s="92" t="s">
        <v>474</v>
      </c>
      <c r="F371" s="93" t="s">
        <v>132</v>
      </c>
      <c r="G371" s="94">
        <v>2172.3000000000002</v>
      </c>
      <c r="H371" s="94">
        <v>988.5</v>
      </c>
      <c r="I371" s="95">
        <v>0.45504764535285203</v>
      </c>
    </row>
    <row r="372" spans="1:9" ht="31.5" x14ac:dyDescent="0.25">
      <c r="A372" s="89" t="s">
        <v>163</v>
      </c>
      <c r="B372" s="90">
        <v>917</v>
      </c>
      <c r="C372" s="91">
        <v>1</v>
      </c>
      <c r="D372" s="91">
        <v>13</v>
      </c>
      <c r="E372" s="92" t="s">
        <v>474</v>
      </c>
      <c r="F372" s="93" t="s">
        <v>164</v>
      </c>
      <c r="G372" s="94">
        <v>2172.3000000000002</v>
      </c>
      <c r="H372" s="94">
        <v>988.5</v>
      </c>
      <c r="I372" s="95">
        <v>0.45504764535285203</v>
      </c>
    </row>
    <row r="373" spans="1:9" x14ac:dyDescent="0.25">
      <c r="A373" s="89" t="s">
        <v>504</v>
      </c>
      <c r="B373" s="90">
        <v>917</v>
      </c>
      <c r="C373" s="91">
        <v>1</v>
      </c>
      <c r="D373" s="91">
        <v>13</v>
      </c>
      <c r="E373" s="92" t="s">
        <v>505</v>
      </c>
      <c r="F373" s="93" t="s">
        <v>132</v>
      </c>
      <c r="G373" s="94">
        <v>422</v>
      </c>
      <c r="H373" s="94">
        <v>8.6</v>
      </c>
      <c r="I373" s="95">
        <v>2.0379146919431299E-2</v>
      </c>
    </row>
    <row r="374" spans="1:9" ht="47.25" x14ac:dyDescent="0.25">
      <c r="A374" s="89" t="s">
        <v>525</v>
      </c>
      <c r="B374" s="90">
        <v>917</v>
      </c>
      <c r="C374" s="91">
        <v>1</v>
      </c>
      <c r="D374" s="91">
        <v>13</v>
      </c>
      <c r="E374" s="92" t="s">
        <v>526</v>
      </c>
      <c r="F374" s="93" t="s">
        <v>132</v>
      </c>
      <c r="G374" s="94">
        <v>422</v>
      </c>
      <c r="H374" s="94">
        <v>8.6</v>
      </c>
      <c r="I374" s="95">
        <v>2.0379146919431299E-2</v>
      </c>
    </row>
    <row r="375" spans="1:9" ht="31.5" x14ac:dyDescent="0.25">
      <c r="A375" s="89" t="s">
        <v>537</v>
      </c>
      <c r="B375" s="90">
        <v>917</v>
      </c>
      <c r="C375" s="91">
        <v>1</v>
      </c>
      <c r="D375" s="91">
        <v>13</v>
      </c>
      <c r="E375" s="92" t="s">
        <v>538</v>
      </c>
      <c r="F375" s="93" t="s">
        <v>132</v>
      </c>
      <c r="G375" s="94">
        <v>422</v>
      </c>
      <c r="H375" s="94">
        <v>8.6</v>
      </c>
      <c r="I375" s="95">
        <v>2.0379146919431299E-2</v>
      </c>
    </row>
    <row r="376" spans="1:9" ht="63" x14ac:dyDescent="0.25">
      <c r="A376" s="89" t="s">
        <v>539</v>
      </c>
      <c r="B376" s="90">
        <v>917</v>
      </c>
      <c r="C376" s="91">
        <v>1</v>
      </c>
      <c r="D376" s="91">
        <v>13</v>
      </c>
      <c r="E376" s="92" t="s">
        <v>540</v>
      </c>
      <c r="F376" s="93" t="s">
        <v>132</v>
      </c>
      <c r="G376" s="94">
        <v>422</v>
      </c>
      <c r="H376" s="94">
        <v>8.6</v>
      </c>
      <c r="I376" s="95">
        <v>2.0379146919431299E-2</v>
      </c>
    </row>
    <row r="377" spans="1:9" ht="31.5" x14ac:dyDescent="0.25">
      <c r="A377" s="89" t="s">
        <v>137</v>
      </c>
      <c r="B377" s="90">
        <v>917</v>
      </c>
      <c r="C377" s="91">
        <v>1</v>
      </c>
      <c r="D377" s="91">
        <v>13</v>
      </c>
      <c r="E377" s="92" t="s">
        <v>540</v>
      </c>
      <c r="F377" s="93" t="s">
        <v>138</v>
      </c>
      <c r="G377" s="94">
        <v>422</v>
      </c>
      <c r="H377" s="94">
        <v>8.6</v>
      </c>
      <c r="I377" s="95">
        <v>2.0379146919431299E-2</v>
      </c>
    </row>
    <row r="378" spans="1:9" x14ac:dyDescent="0.25">
      <c r="A378" s="89" t="s">
        <v>549</v>
      </c>
      <c r="B378" s="90">
        <v>917</v>
      </c>
      <c r="C378" s="91">
        <v>2</v>
      </c>
      <c r="D378" s="91">
        <v>0</v>
      </c>
      <c r="E378" s="92" t="s">
        <v>132</v>
      </c>
      <c r="F378" s="93" t="s">
        <v>132</v>
      </c>
      <c r="G378" s="94">
        <v>270</v>
      </c>
      <c r="H378" s="94">
        <v>10.8</v>
      </c>
      <c r="I378" s="95">
        <v>0.04</v>
      </c>
    </row>
    <row r="379" spans="1:9" x14ac:dyDescent="0.25">
      <c r="A379" s="89" t="s">
        <v>536</v>
      </c>
      <c r="B379" s="90">
        <v>917</v>
      </c>
      <c r="C379" s="91">
        <v>2</v>
      </c>
      <c r="D379" s="91">
        <v>4</v>
      </c>
      <c r="E379" s="92" t="s">
        <v>132</v>
      </c>
      <c r="F379" s="93" t="s">
        <v>132</v>
      </c>
      <c r="G379" s="94">
        <v>270</v>
      </c>
      <c r="H379" s="94">
        <v>10.8</v>
      </c>
      <c r="I379" s="95">
        <v>0.04</v>
      </c>
    </row>
    <row r="380" spans="1:9" x14ac:dyDescent="0.25">
      <c r="A380" s="89" t="s">
        <v>504</v>
      </c>
      <c r="B380" s="90">
        <v>917</v>
      </c>
      <c r="C380" s="91">
        <v>2</v>
      </c>
      <c r="D380" s="91">
        <v>4</v>
      </c>
      <c r="E380" s="92" t="s">
        <v>505</v>
      </c>
      <c r="F380" s="93" t="s">
        <v>132</v>
      </c>
      <c r="G380" s="94">
        <v>270</v>
      </c>
      <c r="H380" s="94">
        <v>10.8</v>
      </c>
      <c r="I380" s="95">
        <v>0.04</v>
      </c>
    </row>
    <row r="381" spans="1:9" ht="47.25" x14ac:dyDescent="0.25">
      <c r="A381" s="89" t="s">
        <v>525</v>
      </c>
      <c r="B381" s="90">
        <v>917</v>
      </c>
      <c r="C381" s="91">
        <v>2</v>
      </c>
      <c r="D381" s="91">
        <v>4</v>
      </c>
      <c r="E381" s="92" t="s">
        <v>526</v>
      </c>
      <c r="F381" s="93" t="s">
        <v>132</v>
      </c>
      <c r="G381" s="94">
        <v>270</v>
      </c>
      <c r="H381" s="94">
        <v>10.8</v>
      </c>
      <c r="I381" s="95">
        <v>0.04</v>
      </c>
    </row>
    <row r="382" spans="1:9" ht="31.5" x14ac:dyDescent="0.25">
      <c r="A382" s="89" t="s">
        <v>532</v>
      </c>
      <c r="B382" s="90">
        <v>917</v>
      </c>
      <c r="C382" s="91">
        <v>2</v>
      </c>
      <c r="D382" s="91">
        <v>4</v>
      </c>
      <c r="E382" s="92" t="s">
        <v>533</v>
      </c>
      <c r="F382" s="93" t="s">
        <v>132</v>
      </c>
      <c r="G382" s="94">
        <v>270</v>
      </c>
      <c r="H382" s="94">
        <v>10.8</v>
      </c>
      <c r="I382" s="95">
        <v>0.04</v>
      </c>
    </row>
    <row r="383" spans="1:9" ht="78.75" x14ac:dyDescent="0.25">
      <c r="A383" s="89" t="s">
        <v>534</v>
      </c>
      <c r="B383" s="90">
        <v>917</v>
      </c>
      <c r="C383" s="91">
        <v>2</v>
      </c>
      <c r="D383" s="91">
        <v>4</v>
      </c>
      <c r="E383" s="92" t="s">
        <v>535</v>
      </c>
      <c r="F383" s="93" t="s">
        <v>132</v>
      </c>
      <c r="G383" s="94">
        <v>270</v>
      </c>
      <c r="H383" s="94">
        <v>10.8</v>
      </c>
      <c r="I383" s="95">
        <v>0.04</v>
      </c>
    </row>
    <row r="384" spans="1:9" ht="31.5" x14ac:dyDescent="0.25">
      <c r="A384" s="89" t="s">
        <v>137</v>
      </c>
      <c r="B384" s="90">
        <v>917</v>
      </c>
      <c r="C384" s="91">
        <v>2</v>
      </c>
      <c r="D384" s="91">
        <v>4</v>
      </c>
      <c r="E384" s="92" t="s">
        <v>535</v>
      </c>
      <c r="F384" s="93" t="s">
        <v>138</v>
      </c>
      <c r="G384" s="94">
        <v>270</v>
      </c>
      <c r="H384" s="94">
        <v>10.8</v>
      </c>
      <c r="I384" s="95">
        <v>0.04</v>
      </c>
    </row>
    <row r="385" spans="1:9" x14ac:dyDescent="0.25">
      <c r="A385" s="89" t="s">
        <v>551</v>
      </c>
      <c r="B385" s="90">
        <v>917</v>
      </c>
      <c r="C385" s="91">
        <v>4</v>
      </c>
      <c r="D385" s="91">
        <v>0</v>
      </c>
      <c r="E385" s="92" t="s">
        <v>132</v>
      </c>
      <c r="F385" s="93" t="s">
        <v>132</v>
      </c>
      <c r="G385" s="94">
        <v>20</v>
      </c>
      <c r="H385" s="94">
        <v>0</v>
      </c>
      <c r="I385" s="95">
        <v>0</v>
      </c>
    </row>
    <row r="386" spans="1:9" ht="31.5" x14ac:dyDescent="0.25">
      <c r="A386" s="89" t="s">
        <v>305</v>
      </c>
      <c r="B386" s="90">
        <v>917</v>
      </c>
      <c r="C386" s="91">
        <v>4</v>
      </c>
      <c r="D386" s="91">
        <v>12</v>
      </c>
      <c r="E386" s="92" t="s">
        <v>132</v>
      </c>
      <c r="F386" s="93" t="s">
        <v>132</v>
      </c>
      <c r="G386" s="94">
        <v>20</v>
      </c>
      <c r="H386" s="94">
        <v>0</v>
      </c>
      <c r="I386" s="95">
        <v>0</v>
      </c>
    </row>
    <row r="387" spans="1:9" ht="63" x14ac:dyDescent="0.25">
      <c r="A387" s="89" t="s">
        <v>415</v>
      </c>
      <c r="B387" s="90">
        <v>917</v>
      </c>
      <c r="C387" s="91">
        <v>4</v>
      </c>
      <c r="D387" s="91">
        <v>12</v>
      </c>
      <c r="E387" s="92" t="s">
        <v>416</v>
      </c>
      <c r="F387" s="93" t="s">
        <v>132</v>
      </c>
      <c r="G387" s="94">
        <v>20</v>
      </c>
      <c r="H387" s="94">
        <v>0</v>
      </c>
      <c r="I387" s="95">
        <v>0</v>
      </c>
    </row>
    <row r="388" spans="1:9" ht="31.5" x14ac:dyDescent="0.25">
      <c r="A388" s="89" t="s">
        <v>444</v>
      </c>
      <c r="B388" s="90">
        <v>917</v>
      </c>
      <c r="C388" s="91">
        <v>4</v>
      </c>
      <c r="D388" s="91">
        <v>12</v>
      </c>
      <c r="E388" s="92" t="s">
        <v>445</v>
      </c>
      <c r="F388" s="93" t="s">
        <v>132</v>
      </c>
      <c r="G388" s="94">
        <v>20</v>
      </c>
      <c r="H388" s="94">
        <v>0</v>
      </c>
      <c r="I388" s="95">
        <v>0</v>
      </c>
    </row>
    <row r="389" spans="1:9" ht="31.5" x14ac:dyDescent="0.25">
      <c r="A389" s="89" t="s">
        <v>446</v>
      </c>
      <c r="B389" s="90">
        <v>917</v>
      </c>
      <c r="C389" s="91">
        <v>4</v>
      </c>
      <c r="D389" s="91">
        <v>12</v>
      </c>
      <c r="E389" s="92" t="s">
        <v>447</v>
      </c>
      <c r="F389" s="93" t="s">
        <v>132</v>
      </c>
      <c r="G389" s="94">
        <v>20</v>
      </c>
      <c r="H389" s="94">
        <v>0</v>
      </c>
      <c r="I389" s="95">
        <v>0</v>
      </c>
    </row>
    <row r="390" spans="1:9" ht="31.5" x14ac:dyDescent="0.25">
      <c r="A390" s="89" t="s">
        <v>137</v>
      </c>
      <c r="B390" s="90">
        <v>917</v>
      </c>
      <c r="C390" s="91">
        <v>4</v>
      </c>
      <c r="D390" s="91">
        <v>12</v>
      </c>
      <c r="E390" s="92" t="s">
        <v>447</v>
      </c>
      <c r="F390" s="93" t="s">
        <v>138</v>
      </c>
      <c r="G390" s="94">
        <v>20</v>
      </c>
      <c r="H390" s="94">
        <v>0</v>
      </c>
      <c r="I390" s="95">
        <v>0</v>
      </c>
    </row>
    <row r="391" spans="1:9" x14ac:dyDescent="0.25">
      <c r="A391" s="89" t="s">
        <v>554</v>
      </c>
      <c r="B391" s="90">
        <v>917</v>
      </c>
      <c r="C391" s="91">
        <v>7</v>
      </c>
      <c r="D391" s="91">
        <v>0</v>
      </c>
      <c r="E391" s="92" t="s">
        <v>132</v>
      </c>
      <c r="F391" s="93" t="s">
        <v>132</v>
      </c>
      <c r="G391" s="94">
        <v>117.4</v>
      </c>
      <c r="H391" s="94">
        <v>0</v>
      </c>
      <c r="I391" s="95">
        <v>0</v>
      </c>
    </row>
    <row r="392" spans="1:9" ht="31.5" x14ac:dyDescent="0.25">
      <c r="A392" s="89" t="s">
        <v>175</v>
      </c>
      <c r="B392" s="90">
        <v>917</v>
      </c>
      <c r="C392" s="91">
        <v>7</v>
      </c>
      <c r="D392" s="91">
        <v>5</v>
      </c>
      <c r="E392" s="92" t="s">
        <v>132</v>
      </c>
      <c r="F392" s="93" t="s">
        <v>132</v>
      </c>
      <c r="G392" s="94">
        <v>19</v>
      </c>
      <c r="H392" s="94">
        <v>0</v>
      </c>
      <c r="I392" s="95">
        <v>0</v>
      </c>
    </row>
    <row r="393" spans="1:9" ht="47.25" x14ac:dyDescent="0.25">
      <c r="A393" s="89" t="s">
        <v>321</v>
      </c>
      <c r="B393" s="90">
        <v>917</v>
      </c>
      <c r="C393" s="91">
        <v>7</v>
      </c>
      <c r="D393" s="91">
        <v>5</v>
      </c>
      <c r="E393" s="92" t="s">
        <v>322</v>
      </c>
      <c r="F393" s="93" t="s">
        <v>132</v>
      </c>
      <c r="G393" s="94">
        <v>19</v>
      </c>
      <c r="H393" s="94">
        <v>0</v>
      </c>
      <c r="I393" s="95">
        <v>0</v>
      </c>
    </row>
    <row r="394" spans="1:9" ht="47.25" x14ac:dyDescent="0.25">
      <c r="A394" s="89" t="s">
        <v>347</v>
      </c>
      <c r="B394" s="90">
        <v>917</v>
      </c>
      <c r="C394" s="91">
        <v>7</v>
      </c>
      <c r="D394" s="91">
        <v>5</v>
      </c>
      <c r="E394" s="92" t="s">
        <v>348</v>
      </c>
      <c r="F394" s="93" t="s">
        <v>132</v>
      </c>
      <c r="G394" s="94">
        <v>19</v>
      </c>
      <c r="H394" s="94">
        <v>0</v>
      </c>
      <c r="I394" s="95">
        <v>0</v>
      </c>
    </row>
    <row r="395" spans="1:9" ht="31.5" x14ac:dyDescent="0.25">
      <c r="A395" s="89" t="s">
        <v>167</v>
      </c>
      <c r="B395" s="90">
        <v>917</v>
      </c>
      <c r="C395" s="91">
        <v>7</v>
      </c>
      <c r="D395" s="91">
        <v>5</v>
      </c>
      <c r="E395" s="92" t="s">
        <v>354</v>
      </c>
      <c r="F395" s="93" t="s">
        <v>132</v>
      </c>
      <c r="G395" s="94">
        <v>19</v>
      </c>
      <c r="H395" s="94">
        <v>0</v>
      </c>
      <c r="I395" s="95">
        <v>0</v>
      </c>
    </row>
    <row r="396" spans="1:9" ht="31.5" x14ac:dyDescent="0.25">
      <c r="A396" s="89" t="s">
        <v>137</v>
      </c>
      <c r="B396" s="90">
        <v>917</v>
      </c>
      <c r="C396" s="91">
        <v>7</v>
      </c>
      <c r="D396" s="91">
        <v>5</v>
      </c>
      <c r="E396" s="92" t="s">
        <v>354</v>
      </c>
      <c r="F396" s="93" t="s">
        <v>138</v>
      </c>
      <c r="G396" s="94">
        <v>19</v>
      </c>
      <c r="H396" s="94">
        <v>0</v>
      </c>
      <c r="I396" s="95">
        <v>0</v>
      </c>
    </row>
    <row r="397" spans="1:9" x14ac:dyDescent="0.25">
      <c r="A397" s="89" t="s">
        <v>437</v>
      </c>
      <c r="B397" s="90">
        <v>917</v>
      </c>
      <c r="C397" s="91">
        <v>7</v>
      </c>
      <c r="D397" s="91">
        <v>7</v>
      </c>
      <c r="E397" s="92" t="s">
        <v>132</v>
      </c>
      <c r="F397" s="93" t="s">
        <v>132</v>
      </c>
      <c r="G397" s="94">
        <v>98.4</v>
      </c>
      <c r="H397" s="94">
        <v>0</v>
      </c>
      <c r="I397" s="95">
        <v>0</v>
      </c>
    </row>
    <row r="398" spans="1:9" ht="63" x14ac:dyDescent="0.25">
      <c r="A398" s="89" t="s">
        <v>415</v>
      </c>
      <c r="B398" s="90">
        <v>917</v>
      </c>
      <c r="C398" s="91">
        <v>7</v>
      </c>
      <c r="D398" s="91">
        <v>7</v>
      </c>
      <c r="E398" s="92" t="s">
        <v>416</v>
      </c>
      <c r="F398" s="93" t="s">
        <v>132</v>
      </c>
      <c r="G398" s="94">
        <v>98.4</v>
      </c>
      <c r="H398" s="94">
        <v>0</v>
      </c>
      <c r="I398" s="95">
        <v>0</v>
      </c>
    </row>
    <row r="399" spans="1:9" ht="31.5" x14ac:dyDescent="0.25">
      <c r="A399" s="89" t="s">
        <v>433</v>
      </c>
      <c r="B399" s="90">
        <v>917</v>
      </c>
      <c r="C399" s="91">
        <v>7</v>
      </c>
      <c r="D399" s="91">
        <v>7</v>
      </c>
      <c r="E399" s="92" t="s">
        <v>434</v>
      </c>
      <c r="F399" s="93" t="s">
        <v>132</v>
      </c>
      <c r="G399" s="94">
        <v>35</v>
      </c>
      <c r="H399" s="94">
        <v>0</v>
      </c>
      <c r="I399" s="95">
        <v>0</v>
      </c>
    </row>
    <row r="400" spans="1:9" ht="78.75" x14ac:dyDescent="0.25">
      <c r="A400" s="89" t="s">
        <v>435</v>
      </c>
      <c r="B400" s="90">
        <v>917</v>
      </c>
      <c r="C400" s="91">
        <v>7</v>
      </c>
      <c r="D400" s="91">
        <v>7</v>
      </c>
      <c r="E400" s="92" t="s">
        <v>436</v>
      </c>
      <c r="F400" s="93" t="s">
        <v>132</v>
      </c>
      <c r="G400" s="94">
        <v>20</v>
      </c>
      <c r="H400" s="94">
        <v>0</v>
      </c>
      <c r="I400" s="95">
        <v>0</v>
      </c>
    </row>
    <row r="401" spans="1:9" ht="31.5" x14ac:dyDescent="0.25">
      <c r="A401" s="89" t="s">
        <v>137</v>
      </c>
      <c r="B401" s="90">
        <v>917</v>
      </c>
      <c r="C401" s="91">
        <v>7</v>
      </c>
      <c r="D401" s="91">
        <v>7</v>
      </c>
      <c r="E401" s="92" t="s">
        <v>436</v>
      </c>
      <c r="F401" s="93" t="s">
        <v>138</v>
      </c>
      <c r="G401" s="94">
        <v>20</v>
      </c>
      <c r="H401" s="94">
        <v>0</v>
      </c>
      <c r="I401" s="95">
        <v>0</v>
      </c>
    </row>
    <row r="402" spans="1:9" ht="47.25" x14ac:dyDescent="0.25">
      <c r="A402" s="89" t="s">
        <v>438</v>
      </c>
      <c r="B402" s="90">
        <v>917</v>
      </c>
      <c r="C402" s="91">
        <v>7</v>
      </c>
      <c r="D402" s="91">
        <v>7</v>
      </c>
      <c r="E402" s="92" t="s">
        <v>439</v>
      </c>
      <c r="F402" s="93" t="s">
        <v>132</v>
      </c>
      <c r="G402" s="94">
        <v>15</v>
      </c>
      <c r="H402" s="94">
        <v>0</v>
      </c>
      <c r="I402" s="95">
        <v>0</v>
      </c>
    </row>
    <row r="403" spans="1:9" ht="31.5" x14ac:dyDescent="0.25">
      <c r="A403" s="89" t="s">
        <v>137</v>
      </c>
      <c r="B403" s="90">
        <v>917</v>
      </c>
      <c r="C403" s="91">
        <v>7</v>
      </c>
      <c r="D403" s="91">
        <v>7</v>
      </c>
      <c r="E403" s="92" t="s">
        <v>439</v>
      </c>
      <c r="F403" s="93" t="s">
        <v>138</v>
      </c>
      <c r="G403" s="94">
        <v>15</v>
      </c>
      <c r="H403" s="94">
        <v>0</v>
      </c>
      <c r="I403" s="95">
        <v>0</v>
      </c>
    </row>
    <row r="404" spans="1:9" ht="63" x14ac:dyDescent="0.25">
      <c r="A404" s="89" t="s">
        <v>440</v>
      </c>
      <c r="B404" s="90">
        <v>917</v>
      </c>
      <c r="C404" s="91">
        <v>7</v>
      </c>
      <c r="D404" s="91">
        <v>7</v>
      </c>
      <c r="E404" s="92" t="s">
        <v>441</v>
      </c>
      <c r="F404" s="93" t="s">
        <v>132</v>
      </c>
      <c r="G404" s="94">
        <v>63.4</v>
      </c>
      <c r="H404" s="94">
        <v>0</v>
      </c>
      <c r="I404" s="95">
        <v>0</v>
      </c>
    </row>
    <row r="405" spans="1:9" ht="31.5" x14ac:dyDescent="0.25">
      <c r="A405" s="89" t="s">
        <v>442</v>
      </c>
      <c r="B405" s="90">
        <v>917</v>
      </c>
      <c r="C405" s="91">
        <v>7</v>
      </c>
      <c r="D405" s="91">
        <v>7</v>
      </c>
      <c r="E405" s="92" t="s">
        <v>443</v>
      </c>
      <c r="F405" s="93" t="s">
        <v>132</v>
      </c>
      <c r="G405" s="94">
        <v>63.4</v>
      </c>
      <c r="H405" s="94">
        <v>0</v>
      </c>
      <c r="I405" s="95">
        <v>0</v>
      </c>
    </row>
    <row r="406" spans="1:9" ht="31.5" x14ac:dyDescent="0.25">
      <c r="A406" s="89" t="s">
        <v>137</v>
      </c>
      <c r="B406" s="90">
        <v>917</v>
      </c>
      <c r="C406" s="91">
        <v>7</v>
      </c>
      <c r="D406" s="91">
        <v>7</v>
      </c>
      <c r="E406" s="92" t="s">
        <v>443</v>
      </c>
      <c r="F406" s="93" t="s">
        <v>138</v>
      </c>
      <c r="G406" s="94">
        <v>63.4</v>
      </c>
      <c r="H406" s="94">
        <v>0</v>
      </c>
      <c r="I406" s="95">
        <v>0</v>
      </c>
    </row>
    <row r="407" spans="1:9" x14ac:dyDescent="0.25">
      <c r="A407" s="89" t="s">
        <v>556</v>
      </c>
      <c r="B407" s="90">
        <v>917</v>
      </c>
      <c r="C407" s="91">
        <v>9</v>
      </c>
      <c r="D407" s="91">
        <v>0</v>
      </c>
      <c r="E407" s="92" t="s">
        <v>132</v>
      </c>
      <c r="F407" s="93" t="s">
        <v>132</v>
      </c>
      <c r="G407" s="94">
        <v>367.1</v>
      </c>
      <c r="H407" s="94">
        <v>275.2</v>
      </c>
      <c r="I407" s="95">
        <v>0.74965949332606896</v>
      </c>
    </row>
    <row r="408" spans="1:9" x14ac:dyDescent="0.25">
      <c r="A408" s="89" t="s">
        <v>454</v>
      </c>
      <c r="B408" s="90">
        <v>917</v>
      </c>
      <c r="C408" s="91">
        <v>9</v>
      </c>
      <c r="D408" s="91">
        <v>9</v>
      </c>
      <c r="E408" s="92" t="s">
        <v>132</v>
      </c>
      <c r="F408" s="93" t="s">
        <v>132</v>
      </c>
      <c r="G408" s="94">
        <v>367.1</v>
      </c>
      <c r="H408" s="94">
        <v>275.2</v>
      </c>
      <c r="I408" s="95">
        <v>0.74965949332606896</v>
      </c>
    </row>
    <row r="409" spans="1:9" ht="47.25" x14ac:dyDescent="0.25">
      <c r="A409" s="89" t="s">
        <v>448</v>
      </c>
      <c r="B409" s="90">
        <v>917</v>
      </c>
      <c r="C409" s="91">
        <v>9</v>
      </c>
      <c r="D409" s="91">
        <v>9</v>
      </c>
      <c r="E409" s="92" t="s">
        <v>449</v>
      </c>
      <c r="F409" s="93" t="s">
        <v>132</v>
      </c>
      <c r="G409" s="94">
        <v>367.1</v>
      </c>
      <c r="H409" s="94">
        <v>275.2</v>
      </c>
      <c r="I409" s="95">
        <v>0.74965949332606896</v>
      </c>
    </row>
    <row r="410" spans="1:9" ht="31.5" x14ac:dyDescent="0.25">
      <c r="A410" s="89" t="s">
        <v>450</v>
      </c>
      <c r="B410" s="90">
        <v>917</v>
      </c>
      <c r="C410" s="91">
        <v>9</v>
      </c>
      <c r="D410" s="91">
        <v>9</v>
      </c>
      <c r="E410" s="92" t="s">
        <v>451</v>
      </c>
      <c r="F410" s="93" t="s">
        <v>132</v>
      </c>
      <c r="G410" s="94">
        <v>367.1</v>
      </c>
      <c r="H410" s="94">
        <v>275.2</v>
      </c>
      <c r="I410" s="95">
        <v>0.74965949332606896</v>
      </c>
    </row>
    <row r="411" spans="1:9" ht="94.5" x14ac:dyDescent="0.25">
      <c r="A411" s="89" t="s">
        <v>452</v>
      </c>
      <c r="B411" s="90">
        <v>917</v>
      </c>
      <c r="C411" s="91">
        <v>9</v>
      </c>
      <c r="D411" s="91">
        <v>9</v>
      </c>
      <c r="E411" s="92" t="s">
        <v>453</v>
      </c>
      <c r="F411" s="93" t="s">
        <v>132</v>
      </c>
      <c r="G411" s="94">
        <v>23</v>
      </c>
      <c r="H411" s="94">
        <v>9.1</v>
      </c>
      <c r="I411" s="95">
        <v>0.39565217391304303</v>
      </c>
    </row>
    <row r="412" spans="1:9" ht="31.5" x14ac:dyDescent="0.25">
      <c r="A412" s="89" t="s">
        <v>137</v>
      </c>
      <c r="B412" s="90">
        <v>917</v>
      </c>
      <c r="C412" s="91">
        <v>9</v>
      </c>
      <c r="D412" s="91">
        <v>9</v>
      </c>
      <c r="E412" s="92" t="s">
        <v>453</v>
      </c>
      <c r="F412" s="93" t="s">
        <v>138</v>
      </c>
      <c r="G412" s="94">
        <v>23</v>
      </c>
      <c r="H412" s="94">
        <v>9.1</v>
      </c>
      <c r="I412" s="95">
        <v>0.39565217391304303</v>
      </c>
    </row>
    <row r="413" spans="1:9" ht="47.25" x14ac:dyDescent="0.25">
      <c r="A413" s="89" t="s">
        <v>455</v>
      </c>
      <c r="B413" s="90">
        <v>917</v>
      </c>
      <c r="C413" s="91">
        <v>9</v>
      </c>
      <c r="D413" s="91">
        <v>9</v>
      </c>
      <c r="E413" s="92" t="s">
        <v>456</v>
      </c>
      <c r="F413" s="93" t="s">
        <v>132</v>
      </c>
      <c r="G413" s="94">
        <v>252.2</v>
      </c>
      <c r="H413" s="94">
        <v>174.1</v>
      </c>
      <c r="I413" s="95">
        <v>0.69032513877874702</v>
      </c>
    </row>
    <row r="414" spans="1:9" ht="31.5" x14ac:dyDescent="0.25">
      <c r="A414" s="89" t="s">
        <v>137</v>
      </c>
      <c r="B414" s="90">
        <v>917</v>
      </c>
      <c r="C414" s="91">
        <v>9</v>
      </c>
      <c r="D414" s="91">
        <v>9</v>
      </c>
      <c r="E414" s="92" t="s">
        <v>456</v>
      </c>
      <c r="F414" s="93" t="s">
        <v>138</v>
      </c>
      <c r="G414" s="94">
        <v>252.2</v>
      </c>
      <c r="H414" s="94">
        <v>174.1</v>
      </c>
      <c r="I414" s="95">
        <v>0.69032513877874702</v>
      </c>
    </row>
    <row r="415" spans="1:9" ht="51" customHeight="1" x14ac:dyDescent="0.25">
      <c r="A415" s="89" t="s">
        <v>457</v>
      </c>
      <c r="B415" s="90">
        <v>917</v>
      </c>
      <c r="C415" s="91">
        <v>9</v>
      </c>
      <c r="D415" s="91">
        <v>9</v>
      </c>
      <c r="E415" s="92" t="s">
        <v>458</v>
      </c>
      <c r="F415" s="93" t="s">
        <v>132</v>
      </c>
      <c r="G415" s="94">
        <v>91.9</v>
      </c>
      <c r="H415" s="94">
        <v>92</v>
      </c>
      <c r="I415" s="95">
        <v>1.00108813928183</v>
      </c>
    </row>
    <row r="416" spans="1:9" ht="31.5" x14ac:dyDescent="0.25">
      <c r="A416" s="89" t="s">
        <v>163</v>
      </c>
      <c r="B416" s="90">
        <v>917</v>
      </c>
      <c r="C416" s="91">
        <v>9</v>
      </c>
      <c r="D416" s="91">
        <v>9</v>
      </c>
      <c r="E416" s="92" t="s">
        <v>458</v>
      </c>
      <c r="F416" s="93" t="s">
        <v>164</v>
      </c>
      <c r="G416" s="94">
        <v>91.9</v>
      </c>
      <c r="H416" s="94">
        <v>92</v>
      </c>
      <c r="I416" s="95">
        <v>1.00108813928183</v>
      </c>
    </row>
    <row r="417" spans="1:9" x14ac:dyDescent="0.25">
      <c r="A417" s="89" t="s">
        <v>557</v>
      </c>
      <c r="B417" s="90">
        <v>917</v>
      </c>
      <c r="C417" s="91">
        <v>10</v>
      </c>
      <c r="D417" s="91">
        <v>0</v>
      </c>
      <c r="E417" s="92" t="s">
        <v>132</v>
      </c>
      <c r="F417" s="93" t="s">
        <v>132</v>
      </c>
      <c r="G417" s="94">
        <v>13992.9</v>
      </c>
      <c r="H417" s="94">
        <v>8337.2999999999993</v>
      </c>
      <c r="I417" s="95">
        <v>0.59582359625238501</v>
      </c>
    </row>
    <row r="418" spans="1:9" x14ac:dyDescent="0.25">
      <c r="A418" s="89" t="s">
        <v>353</v>
      </c>
      <c r="B418" s="90">
        <v>917</v>
      </c>
      <c r="C418" s="91">
        <v>10</v>
      </c>
      <c r="D418" s="91">
        <v>1</v>
      </c>
      <c r="E418" s="92" t="s">
        <v>132</v>
      </c>
      <c r="F418" s="93" t="s">
        <v>132</v>
      </c>
      <c r="G418" s="94">
        <v>10782.8</v>
      </c>
      <c r="H418" s="94">
        <v>5195.2</v>
      </c>
      <c r="I418" s="95">
        <v>0.48180435508402297</v>
      </c>
    </row>
    <row r="419" spans="1:9" ht="47.25" x14ac:dyDescent="0.25">
      <c r="A419" s="89" t="s">
        <v>321</v>
      </c>
      <c r="B419" s="90">
        <v>917</v>
      </c>
      <c r="C419" s="91">
        <v>10</v>
      </c>
      <c r="D419" s="91">
        <v>1</v>
      </c>
      <c r="E419" s="92" t="s">
        <v>322</v>
      </c>
      <c r="F419" s="93" t="s">
        <v>132</v>
      </c>
      <c r="G419" s="94">
        <v>10782.8</v>
      </c>
      <c r="H419" s="94">
        <v>5195.2</v>
      </c>
      <c r="I419" s="95">
        <v>0.48180435508402297</v>
      </c>
    </row>
    <row r="420" spans="1:9" ht="47.25" x14ac:dyDescent="0.25">
      <c r="A420" s="89" t="s">
        <v>347</v>
      </c>
      <c r="B420" s="90">
        <v>917</v>
      </c>
      <c r="C420" s="91">
        <v>10</v>
      </c>
      <c r="D420" s="91">
        <v>1</v>
      </c>
      <c r="E420" s="92" t="s">
        <v>348</v>
      </c>
      <c r="F420" s="93" t="s">
        <v>132</v>
      </c>
      <c r="G420" s="94">
        <v>10782.8</v>
      </c>
      <c r="H420" s="94">
        <v>5195.2</v>
      </c>
      <c r="I420" s="95">
        <v>0.48180435508402297</v>
      </c>
    </row>
    <row r="421" spans="1:9" ht="126" x14ac:dyDescent="0.25">
      <c r="A421" s="89" t="s">
        <v>351</v>
      </c>
      <c r="B421" s="90">
        <v>917</v>
      </c>
      <c r="C421" s="91">
        <v>10</v>
      </c>
      <c r="D421" s="91">
        <v>1</v>
      </c>
      <c r="E421" s="92" t="s">
        <v>352</v>
      </c>
      <c r="F421" s="93" t="s">
        <v>132</v>
      </c>
      <c r="G421" s="94">
        <v>10782.8</v>
      </c>
      <c r="H421" s="94">
        <v>5195.2</v>
      </c>
      <c r="I421" s="95">
        <v>0.48180435508402297</v>
      </c>
    </row>
    <row r="422" spans="1:9" ht="31.5" x14ac:dyDescent="0.25">
      <c r="A422" s="89" t="s">
        <v>163</v>
      </c>
      <c r="B422" s="90">
        <v>917</v>
      </c>
      <c r="C422" s="91">
        <v>10</v>
      </c>
      <c r="D422" s="91">
        <v>1</v>
      </c>
      <c r="E422" s="92" t="s">
        <v>352</v>
      </c>
      <c r="F422" s="93" t="s">
        <v>164</v>
      </c>
      <c r="G422" s="94">
        <v>10782.8</v>
      </c>
      <c r="H422" s="94">
        <v>5195.2</v>
      </c>
      <c r="I422" s="95">
        <v>0.48180435508402297</v>
      </c>
    </row>
    <row r="423" spans="1:9" x14ac:dyDescent="0.25">
      <c r="A423" s="89" t="s">
        <v>432</v>
      </c>
      <c r="B423" s="90">
        <v>917</v>
      </c>
      <c r="C423" s="91">
        <v>10</v>
      </c>
      <c r="D423" s="91">
        <v>3</v>
      </c>
      <c r="E423" s="92" t="s">
        <v>132</v>
      </c>
      <c r="F423" s="93" t="s">
        <v>132</v>
      </c>
      <c r="G423" s="94">
        <v>3010.1</v>
      </c>
      <c r="H423" s="94">
        <v>3010.1</v>
      </c>
      <c r="I423" s="95">
        <v>1</v>
      </c>
    </row>
    <row r="424" spans="1:9" ht="63" x14ac:dyDescent="0.25">
      <c r="A424" s="89" t="s">
        <v>415</v>
      </c>
      <c r="B424" s="90">
        <v>917</v>
      </c>
      <c r="C424" s="91">
        <v>10</v>
      </c>
      <c r="D424" s="91">
        <v>3</v>
      </c>
      <c r="E424" s="92" t="s">
        <v>416</v>
      </c>
      <c r="F424" s="93" t="s">
        <v>132</v>
      </c>
      <c r="G424" s="94">
        <v>3010.1</v>
      </c>
      <c r="H424" s="94">
        <v>3010.1</v>
      </c>
      <c r="I424" s="95">
        <v>1</v>
      </c>
    </row>
    <row r="425" spans="1:9" ht="31.5" x14ac:dyDescent="0.25">
      <c r="A425" s="89" t="s">
        <v>428</v>
      </c>
      <c r="B425" s="90">
        <v>917</v>
      </c>
      <c r="C425" s="91">
        <v>10</v>
      </c>
      <c r="D425" s="91">
        <v>3</v>
      </c>
      <c r="E425" s="92" t="s">
        <v>429</v>
      </c>
      <c r="F425" s="93" t="s">
        <v>132</v>
      </c>
      <c r="G425" s="94">
        <v>3010.1</v>
      </c>
      <c r="H425" s="94">
        <v>3010.1</v>
      </c>
      <c r="I425" s="95">
        <v>1</v>
      </c>
    </row>
    <row r="426" spans="1:9" ht="31.5" x14ac:dyDescent="0.25">
      <c r="A426" s="89" t="s">
        <v>430</v>
      </c>
      <c r="B426" s="90">
        <v>917</v>
      </c>
      <c r="C426" s="91">
        <v>10</v>
      </c>
      <c r="D426" s="91">
        <v>3</v>
      </c>
      <c r="E426" s="92" t="s">
        <v>431</v>
      </c>
      <c r="F426" s="93" t="s">
        <v>132</v>
      </c>
      <c r="G426" s="94">
        <v>3010.1</v>
      </c>
      <c r="H426" s="94">
        <v>3010.1</v>
      </c>
      <c r="I426" s="95">
        <v>1</v>
      </c>
    </row>
    <row r="427" spans="1:9" ht="31.5" x14ac:dyDescent="0.25">
      <c r="A427" s="89" t="s">
        <v>163</v>
      </c>
      <c r="B427" s="90">
        <v>917</v>
      </c>
      <c r="C427" s="91">
        <v>10</v>
      </c>
      <c r="D427" s="91">
        <v>3</v>
      </c>
      <c r="E427" s="92" t="s">
        <v>431</v>
      </c>
      <c r="F427" s="93" t="s">
        <v>164</v>
      </c>
      <c r="G427" s="94">
        <v>3010.1</v>
      </c>
      <c r="H427" s="94">
        <v>3010.1</v>
      </c>
      <c r="I427" s="95">
        <v>1</v>
      </c>
    </row>
    <row r="428" spans="1:9" ht="31.5" x14ac:dyDescent="0.25">
      <c r="A428" s="89" t="s">
        <v>466</v>
      </c>
      <c r="B428" s="90">
        <v>917</v>
      </c>
      <c r="C428" s="91">
        <v>10</v>
      </c>
      <c r="D428" s="91">
        <v>6</v>
      </c>
      <c r="E428" s="92" t="s">
        <v>132</v>
      </c>
      <c r="F428" s="93" t="s">
        <v>132</v>
      </c>
      <c r="G428" s="94">
        <v>200</v>
      </c>
      <c r="H428" s="94">
        <v>132</v>
      </c>
      <c r="I428" s="95">
        <v>0.66</v>
      </c>
    </row>
    <row r="429" spans="1:9" ht="47.25" x14ac:dyDescent="0.25">
      <c r="A429" s="89" t="s">
        <v>459</v>
      </c>
      <c r="B429" s="90">
        <v>917</v>
      </c>
      <c r="C429" s="91">
        <v>10</v>
      </c>
      <c r="D429" s="91">
        <v>6</v>
      </c>
      <c r="E429" s="92" t="s">
        <v>460</v>
      </c>
      <c r="F429" s="93" t="s">
        <v>132</v>
      </c>
      <c r="G429" s="94">
        <v>200</v>
      </c>
      <c r="H429" s="94">
        <v>132</v>
      </c>
      <c r="I429" s="95">
        <v>0.66</v>
      </c>
    </row>
    <row r="430" spans="1:9" ht="34.5" customHeight="1" x14ac:dyDescent="0.25">
      <c r="A430" s="89" t="s">
        <v>461</v>
      </c>
      <c r="B430" s="90">
        <v>917</v>
      </c>
      <c r="C430" s="91">
        <v>10</v>
      </c>
      <c r="D430" s="91">
        <v>6</v>
      </c>
      <c r="E430" s="92" t="s">
        <v>462</v>
      </c>
      <c r="F430" s="93" t="s">
        <v>132</v>
      </c>
      <c r="G430" s="94">
        <v>200</v>
      </c>
      <c r="H430" s="94">
        <v>132</v>
      </c>
      <c r="I430" s="95">
        <v>0.66</v>
      </c>
    </row>
    <row r="431" spans="1:9" ht="34.5" customHeight="1" x14ac:dyDescent="0.25">
      <c r="A431" s="89" t="s">
        <v>461</v>
      </c>
      <c r="B431" s="90">
        <v>917</v>
      </c>
      <c r="C431" s="91">
        <v>10</v>
      </c>
      <c r="D431" s="91">
        <v>6</v>
      </c>
      <c r="E431" s="92" t="s">
        <v>463</v>
      </c>
      <c r="F431" s="93" t="s">
        <v>132</v>
      </c>
      <c r="G431" s="94">
        <v>200</v>
      </c>
      <c r="H431" s="94">
        <v>132</v>
      </c>
      <c r="I431" s="95">
        <v>0.66</v>
      </c>
    </row>
    <row r="432" spans="1:9" ht="31.5" x14ac:dyDescent="0.25">
      <c r="A432" s="89" t="s">
        <v>464</v>
      </c>
      <c r="B432" s="90">
        <v>917</v>
      </c>
      <c r="C432" s="91">
        <v>10</v>
      </c>
      <c r="D432" s="91">
        <v>6</v>
      </c>
      <c r="E432" s="92" t="s">
        <v>465</v>
      </c>
      <c r="F432" s="93" t="s">
        <v>132</v>
      </c>
      <c r="G432" s="94">
        <v>36</v>
      </c>
      <c r="H432" s="94">
        <v>0</v>
      </c>
      <c r="I432" s="95">
        <v>0</v>
      </c>
    </row>
    <row r="433" spans="1:9" ht="31.5" x14ac:dyDescent="0.25">
      <c r="A433" s="89" t="s">
        <v>137</v>
      </c>
      <c r="B433" s="90">
        <v>917</v>
      </c>
      <c r="C433" s="91">
        <v>10</v>
      </c>
      <c r="D433" s="91">
        <v>6</v>
      </c>
      <c r="E433" s="92" t="s">
        <v>465</v>
      </c>
      <c r="F433" s="93" t="s">
        <v>138</v>
      </c>
      <c r="G433" s="94">
        <v>36</v>
      </c>
      <c r="H433" s="94">
        <v>0</v>
      </c>
      <c r="I433" s="95">
        <v>0</v>
      </c>
    </row>
    <row r="434" spans="1:9" ht="31.5" x14ac:dyDescent="0.25">
      <c r="A434" s="89" t="s">
        <v>467</v>
      </c>
      <c r="B434" s="90">
        <v>917</v>
      </c>
      <c r="C434" s="91">
        <v>10</v>
      </c>
      <c r="D434" s="91">
        <v>6</v>
      </c>
      <c r="E434" s="92" t="s">
        <v>468</v>
      </c>
      <c r="F434" s="93" t="s">
        <v>132</v>
      </c>
      <c r="G434" s="94">
        <v>27</v>
      </c>
      <c r="H434" s="94">
        <v>0</v>
      </c>
      <c r="I434" s="95">
        <v>0</v>
      </c>
    </row>
    <row r="435" spans="1:9" ht="31.5" x14ac:dyDescent="0.25">
      <c r="A435" s="89" t="s">
        <v>137</v>
      </c>
      <c r="B435" s="90">
        <v>917</v>
      </c>
      <c r="C435" s="91">
        <v>10</v>
      </c>
      <c r="D435" s="91">
        <v>6</v>
      </c>
      <c r="E435" s="92" t="s">
        <v>468</v>
      </c>
      <c r="F435" s="93" t="s">
        <v>138</v>
      </c>
      <c r="G435" s="94">
        <v>27</v>
      </c>
      <c r="H435" s="94">
        <v>0</v>
      </c>
      <c r="I435" s="95">
        <v>0</v>
      </c>
    </row>
    <row r="436" spans="1:9" ht="31.5" x14ac:dyDescent="0.25">
      <c r="A436" s="89" t="s">
        <v>469</v>
      </c>
      <c r="B436" s="90">
        <v>917</v>
      </c>
      <c r="C436" s="91">
        <v>10</v>
      </c>
      <c r="D436" s="91">
        <v>6</v>
      </c>
      <c r="E436" s="92" t="s">
        <v>470</v>
      </c>
      <c r="F436" s="93" t="s">
        <v>132</v>
      </c>
      <c r="G436" s="94">
        <v>5</v>
      </c>
      <c r="H436" s="94">
        <v>0</v>
      </c>
      <c r="I436" s="95">
        <v>0</v>
      </c>
    </row>
    <row r="437" spans="1:9" ht="31.5" x14ac:dyDescent="0.25">
      <c r="A437" s="89" t="s">
        <v>137</v>
      </c>
      <c r="B437" s="90">
        <v>917</v>
      </c>
      <c r="C437" s="91">
        <v>10</v>
      </c>
      <c r="D437" s="91">
        <v>6</v>
      </c>
      <c r="E437" s="92" t="s">
        <v>470</v>
      </c>
      <c r="F437" s="93" t="s">
        <v>138</v>
      </c>
      <c r="G437" s="94">
        <v>5</v>
      </c>
      <c r="H437" s="94">
        <v>0</v>
      </c>
      <c r="I437" s="95">
        <v>0</v>
      </c>
    </row>
    <row r="438" spans="1:9" ht="94.5" x14ac:dyDescent="0.25">
      <c r="A438" s="89" t="s">
        <v>471</v>
      </c>
      <c r="B438" s="90">
        <v>917</v>
      </c>
      <c r="C438" s="91">
        <v>10</v>
      </c>
      <c r="D438" s="91">
        <v>6</v>
      </c>
      <c r="E438" s="92" t="s">
        <v>472</v>
      </c>
      <c r="F438" s="93" t="s">
        <v>132</v>
      </c>
      <c r="G438" s="94">
        <v>132</v>
      </c>
      <c r="H438" s="94">
        <v>132</v>
      </c>
      <c r="I438" s="95">
        <v>1</v>
      </c>
    </row>
    <row r="439" spans="1:9" ht="31.5" x14ac:dyDescent="0.25">
      <c r="A439" s="89" t="s">
        <v>137</v>
      </c>
      <c r="B439" s="90">
        <v>917</v>
      </c>
      <c r="C439" s="91">
        <v>10</v>
      </c>
      <c r="D439" s="91">
        <v>6</v>
      </c>
      <c r="E439" s="92" t="s">
        <v>472</v>
      </c>
      <c r="F439" s="93" t="s">
        <v>138</v>
      </c>
      <c r="G439" s="94">
        <v>132</v>
      </c>
      <c r="H439" s="94">
        <v>132</v>
      </c>
      <c r="I439" s="95">
        <v>1</v>
      </c>
    </row>
    <row r="440" spans="1:9" x14ac:dyDescent="0.25">
      <c r="A440" s="89" t="s">
        <v>558</v>
      </c>
      <c r="B440" s="90">
        <v>917</v>
      </c>
      <c r="C440" s="91">
        <v>11</v>
      </c>
      <c r="D440" s="91">
        <v>0</v>
      </c>
      <c r="E440" s="92" t="s">
        <v>132</v>
      </c>
      <c r="F440" s="93" t="s">
        <v>132</v>
      </c>
      <c r="G440" s="94">
        <v>516</v>
      </c>
      <c r="H440" s="94">
        <v>136.6</v>
      </c>
      <c r="I440" s="95">
        <v>0.26472868217054302</v>
      </c>
    </row>
    <row r="441" spans="1:9" x14ac:dyDescent="0.25">
      <c r="A441" s="89" t="s">
        <v>421</v>
      </c>
      <c r="B441" s="90">
        <v>917</v>
      </c>
      <c r="C441" s="91">
        <v>11</v>
      </c>
      <c r="D441" s="91">
        <v>1</v>
      </c>
      <c r="E441" s="92" t="s">
        <v>132</v>
      </c>
      <c r="F441" s="93" t="s">
        <v>132</v>
      </c>
      <c r="G441" s="94">
        <v>516</v>
      </c>
      <c r="H441" s="94">
        <v>136.6</v>
      </c>
      <c r="I441" s="95">
        <v>0.26472868217054302</v>
      </c>
    </row>
    <row r="442" spans="1:9" ht="63" x14ac:dyDescent="0.25">
      <c r="A442" s="89" t="s">
        <v>415</v>
      </c>
      <c r="B442" s="90">
        <v>917</v>
      </c>
      <c r="C442" s="91">
        <v>11</v>
      </c>
      <c r="D442" s="91">
        <v>1</v>
      </c>
      <c r="E442" s="92" t="s">
        <v>416</v>
      </c>
      <c r="F442" s="93" t="s">
        <v>132</v>
      </c>
      <c r="G442" s="94">
        <v>516</v>
      </c>
      <c r="H442" s="94">
        <v>136.6</v>
      </c>
      <c r="I442" s="95">
        <v>0.26472868217054302</v>
      </c>
    </row>
    <row r="443" spans="1:9" ht="31.5" x14ac:dyDescent="0.25">
      <c r="A443" s="89" t="s">
        <v>417</v>
      </c>
      <c r="B443" s="90">
        <v>917</v>
      </c>
      <c r="C443" s="91">
        <v>11</v>
      </c>
      <c r="D443" s="91">
        <v>1</v>
      </c>
      <c r="E443" s="92" t="s">
        <v>418</v>
      </c>
      <c r="F443" s="93" t="s">
        <v>132</v>
      </c>
      <c r="G443" s="94">
        <v>516</v>
      </c>
      <c r="H443" s="94">
        <v>136.6</v>
      </c>
      <c r="I443" s="95">
        <v>0.26472868217054302</v>
      </c>
    </row>
    <row r="444" spans="1:9" ht="47.25" x14ac:dyDescent="0.25">
      <c r="A444" s="89" t="s">
        <v>419</v>
      </c>
      <c r="B444" s="90">
        <v>917</v>
      </c>
      <c r="C444" s="91">
        <v>11</v>
      </c>
      <c r="D444" s="91">
        <v>1</v>
      </c>
      <c r="E444" s="92" t="s">
        <v>420</v>
      </c>
      <c r="F444" s="93" t="s">
        <v>132</v>
      </c>
      <c r="G444" s="94">
        <v>366</v>
      </c>
      <c r="H444" s="94">
        <v>50</v>
      </c>
      <c r="I444" s="95">
        <v>0.13661202185792401</v>
      </c>
    </row>
    <row r="445" spans="1:9" ht="31.5" x14ac:dyDescent="0.25">
      <c r="A445" s="89" t="s">
        <v>137</v>
      </c>
      <c r="B445" s="90">
        <v>917</v>
      </c>
      <c r="C445" s="91">
        <v>11</v>
      </c>
      <c r="D445" s="91">
        <v>1</v>
      </c>
      <c r="E445" s="92" t="s">
        <v>420</v>
      </c>
      <c r="F445" s="93" t="s">
        <v>138</v>
      </c>
      <c r="G445" s="94">
        <v>366</v>
      </c>
      <c r="H445" s="94">
        <v>50</v>
      </c>
      <c r="I445" s="95">
        <v>0.13661202185792401</v>
      </c>
    </row>
    <row r="446" spans="1:9" ht="63" x14ac:dyDescent="0.25">
      <c r="A446" s="89" t="s">
        <v>422</v>
      </c>
      <c r="B446" s="90">
        <v>917</v>
      </c>
      <c r="C446" s="91">
        <v>11</v>
      </c>
      <c r="D446" s="91">
        <v>1</v>
      </c>
      <c r="E446" s="92" t="s">
        <v>423</v>
      </c>
      <c r="F446" s="93" t="s">
        <v>132</v>
      </c>
      <c r="G446" s="94">
        <v>50</v>
      </c>
      <c r="H446" s="94">
        <v>0</v>
      </c>
      <c r="I446" s="95">
        <v>0</v>
      </c>
    </row>
    <row r="447" spans="1:9" ht="31.5" x14ac:dyDescent="0.25">
      <c r="A447" s="89" t="s">
        <v>137</v>
      </c>
      <c r="B447" s="90">
        <v>917</v>
      </c>
      <c r="C447" s="91">
        <v>11</v>
      </c>
      <c r="D447" s="91">
        <v>1</v>
      </c>
      <c r="E447" s="92" t="s">
        <v>423</v>
      </c>
      <c r="F447" s="93" t="s">
        <v>138</v>
      </c>
      <c r="G447" s="94">
        <v>50</v>
      </c>
      <c r="H447" s="94">
        <v>0</v>
      </c>
      <c r="I447" s="95">
        <v>0</v>
      </c>
    </row>
    <row r="448" spans="1:9" ht="63" x14ac:dyDescent="0.25">
      <c r="A448" s="89" t="s">
        <v>424</v>
      </c>
      <c r="B448" s="90">
        <v>917</v>
      </c>
      <c r="C448" s="91">
        <v>11</v>
      </c>
      <c r="D448" s="91">
        <v>1</v>
      </c>
      <c r="E448" s="92" t="s">
        <v>425</v>
      </c>
      <c r="F448" s="93" t="s">
        <v>132</v>
      </c>
      <c r="G448" s="94">
        <v>100</v>
      </c>
      <c r="H448" s="94">
        <v>86.6</v>
      </c>
      <c r="I448" s="95">
        <v>0.86599999999999999</v>
      </c>
    </row>
    <row r="449" spans="1:9" ht="31.5" x14ac:dyDescent="0.25">
      <c r="A449" s="89" t="s">
        <v>163</v>
      </c>
      <c r="B449" s="90">
        <v>917</v>
      </c>
      <c r="C449" s="91">
        <v>11</v>
      </c>
      <c r="D449" s="91">
        <v>1</v>
      </c>
      <c r="E449" s="92" t="s">
        <v>425</v>
      </c>
      <c r="F449" s="93" t="s">
        <v>164</v>
      </c>
      <c r="G449" s="94">
        <v>100</v>
      </c>
      <c r="H449" s="94">
        <v>86.6</v>
      </c>
      <c r="I449" s="95">
        <v>0.86599999999999999</v>
      </c>
    </row>
    <row r="450" spans="1:9" ht="47.25" x14ac:dyDescent="0.25">
      <c r="A450" s="82" t="s">
        <v>569</v>
      </c>
      <c r="B450" s="83">
        <v>918</v>
      </c>
      <c r="C450" s="84">
        <v>0</v>
      </c>
      <c r="D450" s="84">
        <v>0</v>
      </c>
      <c r="E450" s="85" t="s">
        <v>132</v>
      </c>
      <c r="F450" s="86" t="s">
        <v>132</v>
      </c>
      <c r="G450" s="87">
        <v>209974.2</v>
      </c>
      <c r="H450" s="87">
        <v>55765.3</v>
      </c>
      <c r="I450" s="88">
        <v>0.26558167622498402</v>
      </c>
    </row>
    <row r="451" spans="1:9" x14ac:dyDescent="0.25">
      <c r="A451" s="89" t="s">
        <v>548</v>
      </c>
      <c r="B451" s="90">
        <v>918</v>
      </c>
      <c r="C451" s="91">
        <v>1</v>
      </c>
      <c r="D451" s="91">
        <v>0</v>
      </c>
      <c r="E451" s="92" t="s">
        <v>132</v>
      </c>
      <c r="F451" s="93" t="s">
        <v>132</v>
      </c>
      <c r="G451" s="94">
        <v>54724.5</v>
      </c>
      <c r="H451" s="94">
        <v>24409.8</v>
      </c>
      <c r="I451" s="95">
        <v>0.44604884466737899</v>
      </c>
    </row>
    <row r="452" spans="1:9" x14ac:dyDescent="0.25">
      <c r="A452" s="89" t="s">
        <v>206</v>
      </c>
      <c r="B452" s="90">
        <v>918</v>
      </c>
      <c r="C452" s="91">
        <v>1</v>
      </c>
      <c r="D452" s="91">
        <v>13</v>
      </c>
      <c r="E452" s="92" t="s">
        <v>132</v>
      </c>
      <c r="F452" s="93" t="s">
        <v>132</v>
      </c>
      <c r="G452" s="94">
        <v>54724.5</v>
      </c>
      <c r="H452" s="94">
        <v>24409.8</v>
      </c>
      <c r="I452" s="95">
        <v>0.44604884466737899</v>
      </c>
    </row>
    <row r="453" spans="1:9" ht="47.25" x14ac:dyDescent="0.25">
      <c r="A453" s="89" t="s">
        <v>200</v>
      </c>
      <c r="B453" s="90">
        <v>918</v>
      </c>
      <c r="C453" s="91">
        <v>1</v>
      </c>
      <c r="D453" s="91">
        <v>13</v>
      </c>
      <c r="E453" s="92" t="s">
        <v>201</v>
      </c>
      <c r="F453" s="93" t="s">
        <v>132</v>
      </c>
      <c r="G453" s="94">
        <v>2195.9</v>
      </c>
      <c r="H453" s="94">
        <v>0</v>
      </c>
      <c r="I453" s="95">
        <v>0</v>
      </c>
    </row>
    <row r="454" spans="1:9" ht="63" x14ac:dyDescent="0.25">
      <c r="A454" s="89" t="s">
        <v>202</v>
      </c>
      <c r="B454" s="90">
        <v>918</v>
      </c>
      <c r="C454" s="91">
        <v>1</v>
      </c>
      <c r="D454" s="91">
        <v>13</v>
      </c>
      <c r="E454" s="92" t="s">
        <v>203</v>
      </c>
      <c r="F454" s="93" t="s">
        <v>132</v>
      </c>
      <c r="G454" s="94">
        <v>2195.9</v>
      </c>
      <c r="H454" s="94">
        <v>0</v>
      </c>
      <c r="I454" s="95">
        <v>0</v>
      </c>
    </row>
    <row r="455" spans="1:9" ht="47.25" x14ac:dyDescent="0.25">
      <c r="A455" s="89" t="s">
        <v>204</v>
      </c>
      <c r="B455" s="90">
        <v>918</v>
      </c>
      <c r="C455" s="91">
        <v>1</v>
      </c>
      <c r="D455" s="91">
        <v>13</v>
      </c>
      <c r="E455" s="92" t="s">
        <v>205</v>
      </c>
      <c r="F455" s="93" t="s">
        <v>132</v>
      </c>
      <c r="G455" s="94">
        <v>2195.9</v>
      </c>
      <c r="H455" s="94">
        <v>0</v>
      </c>
      <c r="I455" s="95">
        <v>0</v>
      </c>
    </row>
    <row r="456" spans="1:9" ht="31.5" x14ac:dyDescent="0.25">
      <c r="A456" s="89" t="s">
        <v>137</v>
      </c>
      <c r="B456" s="90">
        <v>918</v>
      </c>
      <c r="C456" s="91">
        <v>1</v>
      </c>
      <c r="D456" s="91">
        <v>13</v>
      </c>
      <c r="E456" s="92" t="s">
        <v>205</v>
      </c>
      <c r="F456" s="93" t="s">
        <v>138</v>
      </c>
      <c r="G456" s="94">
        <v>2195.9</v>
      </c>
      <c r="H456" s="94">
        <v>0</v>
      </c>
      <c r="I456" s="95">
        <v>0</v>
      </c>
    </row>
    <row r="457" spans="1:9" ht="66" customHeight="1" x14ac:dyDescent="0.25">
      <c r="A457" s="89" t="s">
        <v>241</v>
      </c>
      <c r="B457" s="90">
        <v>918</v>
      </c>
      <c r="C457" s="91">
        <v>1</v>
      </c>
      <c r="D457" s="91">
        <v>13</v>
      </c>
      <c r="E457" s="92" t="s">
        <v>242</v>
      </c>
      <c r="F457" s="93" t="s">
        <v>132</v>
      </c>
      <c r="G457" s="94">
        <v>52528.6</v>
      </c>
      <c r="H457" s="94">
        <v>24409.8</v>
      </c>
      <c r="I457" s="95">
        <v>0.46469542306476902</v>
      </c>
    </row>
    <row r="458" spans="1:9" ht="47.25" x14ac:dyDescent="0.25">
      <c r="A458" s="89" t="s">
        <v>260</v>
      </c>
      <c r="B458" s="90">
        <v>918</v>
      </c>
      <c r="C458" s="91">
        <v>1</v>
      </c>
      <c r="D458" s="91">
        <v>13</v>
      </c>
      <c r="E458" s="92" t="s">
        <v>261</v>
      </c>
      <c r="F458" s="93" t="s">
        <v>132</v>
      </c>
      <c r="G458" s="94">
        <v>52528.6</v>
      </c>
      <c r="H458" s="94">
        <v>24409.8</v>
      </c>
      <c r="I458" s="95">
        <v>0.46469542306476902</v>
      </c>
    </row>
    <row r="459" spans="1:9" ht="31.5" x14ac:dyDescent="0.25">
      <c r="A459" s="89" t="s">
        <v>171</v>
      </c>
      <c r="B459" s="90">
        <v>918</v>
      </c>
      <c r="C459" s="91">
        <v>1</v>
      </c>
      <c r="D459" s="91">
        <v>13</v>
      </c>
      <c r="E459" s="92" t="s">
        <v>270</v>
      </c>
      <c r="F459" s="93" t="s">
        <v>132</v>
      </c>
      <c r="G459" s="94">
        <v>52528.6</v>
      </c>
      <c r="H459" s="94">
        <v>24409.8</v>
      </c>
      <c r="I459" s="95">
        <v>0.46469542306476902</v>
      </c>
    </row>
    <row r="460" spans="1:9" ht="94.5" x14ac:dyDescent="0.25">
      <c r="A460" s="89" t="s">
        <v>148</v>
      </c>
      <c r="B460" s="90">
        <v>918</v>
      </c>
      <c r="C460" s="91">
        <v>1</v>
      </c>
      <c r="D460" s="91">
        <v>13</v>
      </c>
      <c r="E460" s="92" t="s">
        <v>270</v>
      </c>
      <c r="F460" s="93" t="s">
        <v>149</v>
      </c>
      <c r="G460" s="94">
        <v>5156.8999999999996</v>
      </c>
      <c r="H460" s="94">
        <v>2152.4</v>
      </c>
      <c r="I460" s="95">
        <v>0.41738253601970199</v>
      </c>
    </row>
    <row r="461" spans="1:9" ht="31.5" x14ac:dyDescent="0.25">
      <c r="A461" s="89" t="s">
        <v>137</v>
      </c>
      <c r="B461" s="90">
        <v>918</v>
      </c>
      <c r="C461" s="91">
        <v>1</v>
      </c>
      <c r="D461" s="91">
        <v>13</v>
      </c>
      <c r="E461" s="92" t="s">
        <v>270</v>
      </c>
      <c r="F461" s="93" t="s">
        <v>138</v>
      </c>
      <c r="G461" s="94">
        <v>155.4</v>
      </c>
      <c r="H461" s="94">
        <v>47.5</v>
      </c>
      <c r="I461" s="95">
        <v>0.30566280566280601</v>
      </c>
    </row>
    <row r="462" spans="1:9" ht="47.25" x14ac:dyDescent="0.25">
      <c r="A462" s="89" t="s">
        <v>271</v>
      </c>
      <c r="B462" s="90">
        <v>918</v>
      </c>
      <c r="C462" s="91">
        <v>1</v>
      </c>
      <c r="D462" s="91">
        <v>13</v>
      </c>
      <c r="E462" s="92" t="s">
        <v>270</v>
      </c>
      <c r="F462" s="93" t="s">
        <v>272</v>
      </c>
      <c r="G462" s="94">
        <v>47216.2</v>
      </c>
      <c r="H462" s="94">
        <v>22209.9</v>
      </c>
      <c r="I462" s="95">
        <v>0.47038728233106403</v>
      </c>
    </row>
    <row r="463" spans="1:9" x14ac:dyDescent="0.25">
      <c r="A463" s="89" t="s">
        <v>169</v>
      </c>
      <c r="B463" s="90">
        <v>918</v>
      </c>
      <c r="C463" s="91">
        <v>1</v>
      </c>
      <c r="D463" s="91">
        <v>13</v>
      </c>
      <c r="E463" s="92" t="s">
        <v>270</v>
      </c>
      <c r="F463" s="93" t="s">
        <v>170</v>
      </c>
      <c r="G463" s="94">
        <v>0.1</v>
      </c>
      <c r="H463" s="94">
        <v>0</v>
      </c>
      <c r="I463" s="95">
        <v>0</v>
      </c>
    </row>
    <row r="464" spans="1:9" ht="31.5" x14ac:dyDescent="0.25">
      <c r="A464" s="89" t="s">
        <v>550</v>
      </c>
      <c r="B464" s="90">
        <v>918</v>
      </c>
      <c r="C464" s="91">
        <v>3</v>
      </c>
      <c r="D464" s="91">
        <v>0</v>
      </c>
      <c r="E464" s="92" t="s">
        <v>132</v>
      </c>
      <c r="F464" s="93" t="s">
        <v>132</v>
      </c>
      <c r="G464" s="94">
        <v>11589</v>
      </c>
      <c r="H464" s="94">
        <v>5709.3</v>
      </c>
      <c r="I464" s="95">
        <v>0.49264820088014499</v>
      </c>
    </row>
    <row r="465" spans="1:9" ht="47.25" x14ac:dyDescent="0.25">
      <c r="A465" s="89" t="s">
        <v>395</v>
      </c>
      <c r="B465" s="90">
        <v>918</v>
      </c>
      <c r="C465" s="91">
        <v>3</v>
      </c>
      <c r="D465" s="91">
        <v>14</v>
      </c>
      <c r="E465" s="92" t="s">
        <v>132</v>
      </c>
      <c r="F465" s="93" t="s">
        <v>132</v>
      </c>
      <c r="G465" s="94">
        <v>11589</v>
      </c>
      <c r="H465" s="94">
        <v>5709.3</v>
      </c>
      <c r="I465" s="95">
        <v>0.49264820088014499</v>
      </c>
    </row>
    <row r="466" spans="1:9" ht="47.25" x14ac:dyDescent="0.25">
      <c r="A466" s="89" t="s">
        <v>374</v>
      </c>
      <c r="B466" s="90">
        <v>918</v>
      </c>
      <c r="C466" s="91">
        <v>3</v>
      </c>
      <c r="D466" s="91">
        <v>14</v>
      </c>
      <c r="E466" s="92" t="s">
        <v>375</v>
      </c>
      <c r="F466" s="93" t="s">
        <v>132</v>
      </c>
      <c r="G466" s="94">
        <v>11589</v>
      </c>
      <c r="H466" s="94">
        <v>5709.3</v>
      </c>
      <c r="I466" s="95">
        <v>0.49264820088014499</v>
      </c>
    </row>
    <row r="467" spans="1:9" ht="47.25" x14ac:dyDescent="0.25">
      <c r="A467" s="89" t="s">
        <v>391</v>
      </c>
      <c r="B467" s="90">
        <v>918</v>
      </c>
      <c r="C467" s="91">
        <v>3</v>
      </c>
      <c r="D467" s="91">
        <v>14</v>
      </c>
      <c r="E467" s="92" t="s">
        <v>392</v>
      </c>
      <c r="F467" s="93" t="s">
        <v>132</v>
      </c>
      <c r="G467" s="94">
        <v>11589</v>
      </c>
      <c r="H467" s="94">
        <v>5709.3</v>
      </c>
      <c r="I467" s="95">
        <v>0.49264820088014499</v>
      </c>
    </row>
    <row r="468" spans="1:9" ht="47.25" x14ac:dyDescent="0.25">
      <c r="A468" s="89" t="s">
        <v>393</v>
      </c>
      <c r="B468" s="90">
        <v>918</v>
      </c>
      <c r="C468" s="91">
        <v>3</v>
      </c>
      <c r="D468" s="91">
        <v>14</v>
      </c>
      <c r="E468" s="92" t="s">
        <v>394</v>
      </c>
      <c r="F468" s="93" t="s">
        <v>132</v>
      </c>
      <c r="G468" s="94">
        <v>870</v>
      </c>
      <c r="H468" s="94">
        <v>0</v>
      </c>
      <c r="I468" s="95">
        <v>0</v>
      </c>
    </row>
    <row r="469" spans="1:9" ht="31.5" x14ac:dyDescent="0.25">
      <c r="A469" s="89" t="s">
        <v>137</v>
      </c>
      <c r="B469" s="90">
        <v>918</v>
      </c>
      <c r="C469" s="91">
        <v>3</v>
      </c>
      <c r="D469" s="91">
        <v>14</v>
      </c>
      <c r="E469" s="92" t="s">
        <v>394</v>
      </c>
      <c r="F469" s="93" t="s">
        <v>138</v>
      </c>
      <c r="G469" s="94">
        <v>870</v>
      </c>
      <c r="H469" s="94">
        <v>0</v>
      </c>
      <c r="I469" s="95">
        <v>0</v>
      </c>
    </row>
    <row r="470" spans="1:9" ht="31.5" x14ac:dyDescent="0.25">
      <c r="A470" s="89" t="s">
        <v>171</v>
      </c>
      <c r="B470" s="90">
        <v>918</v>
      </c>
      <c r="C470" s="91">
        <v>3</v>
      </c>
      <c r="D470" s="91">
        <v>14</v>
      </c>
      <c r="E470" s="92" t="s">
        <v>396</v>
      </c>
      <c r="F470" s="93" t="s">
        <v>132</v>
      </c>
      <c r="G470" s="94">
        <v>10719</v>
      </c>
      <c r="H470" s="94">
        <v>5709.3</v>
      </c>
      <c r="I470" s="95">
        <v>0.53263364119787304</v>
      </c>
    </row>
    <row r="471" spans="1:9" ht="94.5" x14ac:dyDescent="0.25">
      <c r="A471" s="89" t="s">
        <v>148</v>
      </c>
      <c r="B471" s="90">
        <v>918</v>
      </c>
      <c r="C471" s="91">
        <v>3</v>
      </c>
      <c r="D471" s="91">
        <v>14</v>
      </c>
      <c r="E471" s="92" t="s">
        <v>396</v>
      </c>
      <c r="F471" s="93" t="s">
        <v>149</v>
      </c>
      <c r="G471" s="94">
        <v>10520.6</v>
      </c>
      <c r="H471" s="94">
        <v>5648.2</v>
      </c>
      <c r="I471" s="95">
        <v>0.536870520692736</v>
      </c>
    </row>
    <row r="472" spans="1:9" ht="31.5" x14ac:dyDescent="0.25">
      <c r="A472" s="89" t="s">
        <v>137</v>
      </c>
      <c r="B472" s="90">
        <v>918</v>
      </c>
      <c r="C472" s="91">
        <v>3</v>
      </c>
      <c r="D472" s="91">
        <v>14</v>
      </c>
      <c r="E472" s="92" t="s">
        <v>396</v>
      </c>
      <c r="F472" s="93" t="s">
        <v>138</v>
      </c>
      <c r="G472" s="94">
        <v>197.8</v>
      </c>
      <c r="H472" s="94">
        <v>61.1</v>
      </c>
      <c r="I472" s="95">
        <v>0.308897876643074</v>
      </c>
    </row>
    <row r="473" spans="1:9" x14ac:dyDescent="0.25">
      <c r="A473" s="89" t="s">
        <v>169</v>
      </c>
      <c r="B473" s="90">
        <v>918</v>
      </c>
      <c r="C473" s="91">
        <v>3</v>
      </c>
      <c r="D473" s="91">
        <v>14</v>
      </c>
      <c r="E473" s="92" t="s">
        <v>396</v>
      </c>
      <c r="F473" s="93" t="s">
        <v>170</v>
      </c>
      <c r="G473" s="94">
        <v>0.6</v>
      </c>
      <c r="H473" s="94">
        <v>0</v>
      </c>
      <c r="I473" s="95">
        <v>0</v>
      </c>
    </row>
    <row r="474" spans="1:9" x14ac:dyDescent="0.25">
      <c r="A474" s="89" t="s">
        <v>551</v>
      </c>
      <c r="B474" s="90">
        <v>918</v>
      </c>
      <c r="C474" s="91">
        <v>4</v>
      </c>
      <c r="D474" s="91">
        <v>0</v>
      </c>
      <c r="E474" s="92" t="s">
        <v>132</v>
      </c>
      <c r="F474" s="93" t="s">
        <v>132</v>
      </c>
      <c r="G474" s="94">
        <v>87093.4</v>
      </c>
      <c r="H474" s="94">
        <v>2799.7</v>
      </c>
      <c r="I474" s="95">
        <v>3.2145949061582198E-2</v>
      </c>
    </row>
    <row r="475" spans="1:9" x14ac:dyDescent="0.25">
      <c r="A475" s="89" t="s">
        <v>503</v>
      </c>
      <c r="B475" s="90">
        <v>918</v>
      </c>
      <c r="C475" s="91">
        <v>4</v>
      </c>
      <c r="D475" s="91">
        <v>5</v>
      </c>
      <c r="E475" s="92" t="s">
        <v>132</v>
      </c>
      <c r="F475" s="93" t="s">
        <v>132</v>
      </c>
      <c r="G475" s="94">
        <v>1526</v>
      </c>
      <c r="H475" s="94">
        <v>796.8</v>
      </c>
      <c r="I475" s="95">
        <v>0.52214941022280503</v>
      </c>
    </row>
    <row r="476" spans="1:9" ht="47.25" x14ac:dyDescent="0.25">
      <c r="A476" s="89" t="s">
        <v>475</v>
      </c>
      <c r="B476" s="90">
        <v>918</v>
      </c>
      <c r="C476" s="91">
        <v>4</v>
      </c>
      <c r="D476" s="91">
        <v>5</v>
      </c>
      <c r="E476" s="92" t="s">
        <v>476</v>
      </c>
      <c r="F476" s="93" t="s">
        <v>132</v>
      </c>
      <c r="G476" s="94">
        <v>1526</v>
      </c>
      <c r="H476" s="94">
        <v>796.8</v>
      </c>
      <c r="I476" s="95">
        <v>0.52214941022280503</v>
      </c>
    </row>
    <row r="477" spans="1:9" ht="113.25" customHeight="1" x14ac:dyDescent="0.25">
      <c r="A477" s="89" t="s">
        <v>492</v>
      </c>
      <c r="B477" s="90">
        <v>918</v>
      </c>
      <c r="C477" s="91">
        <v>4</v>
      </c>
      <c r="D477" s="91">
        <v>5</v>
      </c>
      <c r="E477" s="92" t="s">
        <v>494</v>
      </c>
      <c r="F477" s="93" t="s">
        <v>132</v>
      </c>
      <c r="G477" s="94">
        <v>1526</v>
      </c>
      <c r="H477" s="94">
        <v>796.8</v>
      </c>
      <c r="I477" s="95">
        <v>0.52214941022280503</v>
      </c>
    </row>
    <row r="478" spans="1:9" ht="78.75" x14ac:dyDescent="0.25">
      <c r="A478" s="89" t="s">
        <v>501</v>
      </c>
      <c r="B478" s="90">
        <v>918</v>
      </c>
      <c r="C478" s="91">
        <v>4</v>
      </c>
      <c r="D478" s="91">
        <v>5</v>
      </c>
      <c r="E478" s="92" t="s">
        <v>502</v>
      </c>
      <c r="F478" s="93" t="s">
        <v>132</v>
      </c>
      <c r="G478" s="94">
        <v>1526</v>
      </c>
      <c r="H478" s="94">
        <v>796.8</v>
      </c>
      <c r="I478" s="95">
        <v>0.52214941022280503</v>
      </c>
    </row>
    <row r="479" spans="1:9" ht="31.5" x14ac:dyDescent="0.25">
      <c r="A479" s="89" t="s">
        <v>137</v>
      </c>
      <c r="B479" s="90">
        <v>918</v>
      </c>
      <c r="C479" s="91">
        <v>4</v>
      </c>
      <c r="D479" s="91">
        <v>5</v>
      </c>
      <c r="E479" s="92" t="s">
        <v>502</v>
      </c>
      <c r="F479" s="93" t="s">
        <v>138</v>
      </c>
      <c r="G479" s="94">
        <v>1526</v>
      </c>
      <c r="H479" s="94">
        <v>796.8</v>
      </c>
      <c r="I479" s="95">
        <v>0.52214941022280503</v>
      </c>
    </row>
    <row r="480" spans="1:9" x14ac:dyDescent="0.25">
      <c r="A480" s="89" t="s">
        <v>491</v>
      </c>
      <c r="B480" s="90">
        <v>918</v>
      </c>
      <c r="C480" s="91">
        <v>4</v>
      </c>
      <c r="D480" s="91">
        <v>6</v>
      </c>
      <c r="E480" s="92" t="s">
        <v>132</v>
      </c>
      <c r="F480" s="93" t="s">
        <v>132</v>
      </c>
      <c r="G480" s="94">
        <v>530</v>
      </c>
      <c r="H480" s="94">
        <v>0</v>
      </c>
      <c r="I480" s="95">
        <v>0</v>
      </c>
    </row>
    <row r="481" spans="1:9" ht="47.25" x14ac:dyDescent="0.25">
      <c r="A481" s="89" t="s">
        <v>475</v>
      </c>
      <c r="B481" s="90">
        <v>918</v>
      </c>
      <c r="C481" s="91">
        <v>4</v>
      </c>
      <c r="D481" s="91">
        <v>6</v>
      </c>
      <c r="E481" s="92" t="s">
        <v>476</v>
      </c>
      <c r="F481" s="93" t="s">
        <v>132</v>
      </c>
      <c r="G481" s="94">
        <v>530</v>
      </c>
      <c r="H481" s="94">
        <v>0</v>
      </c>
      <c r="I481" s="95">
        <v>0</v>
      </c>
    </row>
    <row r="482" spans="1:9" ht="63" x14ac:dyDescent="0.25">
      <c r="A482" s="89" t="s">
        <v>477</v>
      </c>
      <c r="B482" s="90">
        <v>918</v>
      </c>
      <c r="C482" s="91">
        <v>4</v>
      </c>
      <c r="D482" s="91">
        <v>6</v>
      </c>
      <c r="E482" s="92" t="s">
        <v>479</v>
      </c>
      <c r="F482" s="93" t="s">
        <v>132</v>
      </c>
      <c r="G482" s="94">
        <v>530</v>
      </c>
      <c r="H482" s="94">
        <v>0</v>
      </c>
      <c r="I482" s="95">
        <v>0</v>
      </c>
    </row>
    <row r="483" spans="1:9" ht="63" x14ac:dyDescent="0.25">
      <c r="A483" s="89" t="s">
        <v>489</v>
      </c>
      <c r="B483" s="90">
        <v>918</v>
      </c>
      <c r="C483" s="91">
        <v>4</v>
      </c>
      <c r="D483" s="91">
        <v>6</v>
      </c>
      <c r="E483" s="92" t="s">
        <v>490</v>
      </c>
      <c r="F483" s="93" t="s">
        <v>132</v>
      </c>
      <c r="G483" s="94">
        <v>530</v>
      </c>
      <c r="H483" s="94">
        <v>0</v>
      </c>
      <c r="I483" s="95">
        <v>0</v>
      </c>
    </row>
    <row r="484" spans="1:9" ht="31.5" x14ac:dyDescent="0.25">
      <c r="A484" s="89" t="s">
        <v>137</v>
      </c>
      <c r="B484" s="90">
        <v>918</v>
      </c>
      <c r="C484" s="91">
        <v>4</v>
      </c>
      <c r="D484" s="91">
        <v>6</v>
      </c>
      <c r="E484" s="92" t="s">
        <v>490</v>
      </c>
      <c r="F484" s="93" t="s">
        <v>138</v>
      </c>
      <c r="G484" s="94">
        <v>530</v>
      </c>
      <c r="H484" s="94">
        <v>0</v>
      </c>
      <c r="I484" s="95">
        <v>0</v>
      </c>
    </row>
    <row r="485" spans="1:9" x14ac:dyDescent="0.25">
      <c r="A485" s="89" t="s">
        <v>380</v>
      </c>
      <c r="B485" s="90">
        <v>918</v>
      </c>
      <c r="C485" s="91">
        <v>4</v>
      </c>
      <c r="D485" s="91">
        <v>9</v>
      </c>
      <c r="E485" s="92" t="s">
        <v>132</v>
      </c>
      <c r="F485" s="93" t="s">
        <v>132</v>
      </c>
      <c r="G485" s="94">
        <v>85037.4</v>
      </c>
      <c r="H485" s="94">
        <v>2002.9</v>
      </c>
      <c r="I485" s="95">
        <v>2.3553166018716501E-2</v>
      </c>
    </row>
    <row r="486" spans="1:9" ht="47.25" x14ac:dyDescent="0.25">
      <c r="A486" s="89" t="s">
        <v>374</v>
      </c>
      <c r="B486" s="90">
        <v>918</v>
      </c>
      <c r="C486" s="91">
        <v>4</v>
      </c>
      <c r="D486" s="91">
        <v>9</v>
      </c>
      <c r="E486" s="92" t="s">
        <v>375</v>
      </c>
      <c r="F486" s="93" t="s">
        <v>132</v>
      </c>
      <c r="G486" s="94">
        <v>85037.4</v>
      </c>
      <c r="H486" s="94">
        <v>2002.9</v>
      </c>
      <c r="I486" s="95">
        <v>2.3553166018716501E-2</v>
      </c>
    </row>
    <row r="487" spans="1:9" ht="47.25" x14ac:dyDescent="0.25">
      <c r="A487" s="89" t="s">
        <v>376</v>
      </c>
      <c r="B487" s="90">
        <v>918</v>
      </c>
      <c r="C487" s="91">
        <v>4</v>
      </c>
      <c r="D487" s="91">
        <v>9</v>
      </c>
      <c r="E487" s="92" t="s">
        <v>377</v>
      </c>
      <c r="F487" s="93" t="s">
        <v>132</v>
      </c>
      <c r="G487" s="94">
        <v>34273.800000000003</v>
      </c>
      <c r="H487" s="94">
        <v>111.2</v>
      </c>
      <c r="I487" s="95">
        <v>3.2444607834555802E-3</v>
      </c>
    </row>
    <row r="488" spans="1:9" ht="31.5" x14ac:dyDescent="0.25">
      <c r="A488" s="89" t="s">
        <v>378</v>
      </c>
      <c r="B488" s="90">
        <v>918</v>
      </c>
      <c r="C488" s="91">
        <v>4</v>
      </c>
      <c r="D488" s="91">
        <v>9</v>
      </c>
      <c r="E488" s="92" t="s">
        <v>379</v>
      </c>
      <c r="F488" s="93" t="s">
        <v>132</v>
      </c>
      <c r="G488" s="94">
        <v>500</v>
      </c>
      <c r="H488" s="94">
        <v>0</v>
      </c>
      <c r="I488" s="95">
        <v>0</v>
      </c>
    </row>
    <row r="489" spans="1:9" ht="31.5" x14ac:dyDescent="0.25">
      <c r="A489" s="89" t="s">
        <v>137</v>
      </c>
      <c r="B489" s="90">
        <v>918</v>
      </c>
      <c r="C489" s="91">
        <v>4</v>
      </c>
      <c r="D489" s="91">
        <v>9</v>
      </c>
      <c r="E489" s="92" t="s">
        <v>379</v>
      </c>
      <c r="F489" s="93" t="s">
        <v>138</v>
      </c>
      <c r="G489" s="94">
        <v>500</v>
      </c>
      <c r="H489" s="94">
        <v>0</v>
      </c>
      <c r="I489" s="95">
        <v>0</v>
      </c>
    </row>
    <row r="490" spans="1:9" ht="63" x14ac:dyDescent="0.25">
      <c r="A490" s="89" t="s">
        <v>381</v>
      </c>
      <c r="B490" s="90">
        <v>918</v>
      </c>
      <c r="C490" s="91">
        <v>4</v>
      </c>
      <c r="D490" s="91">
        <v>9</v>
      </c>
      <c r="E490" s="92" t="s">
        <v>382</v>
      </c>
      <c r="F490" s="93" t="s">
        <v>132</v>
      </c>
      <c r="G490" s="94">
        <v>111.1</v>
      </c>
      <c r="H490" s="94">
        <v>111.2</v>
      </c>
      <c r="I490" s="95">
        <v>1.0009000900089999</v>
      </c>
    </row>
    <row r="491" spans="1:9" ht="31.5" x14ac:dyDescent="0.25">
      <c r="A491" s="89" t="s">
        <v>137</v>
      </c>
      <c r="B491" s="90">
        <v>918</v>
      </c>
      <c r="C491" s="91">
        <v>4</v>
      </c>
      <c r="D491" s="91">
        <v>9</v>
      </c>
      <c r="E491" s="92" t="s">
        <v>382</v>
      </c>
      <c r="F491" s="93" t="s">
        <v>138</v>
      </c>
      <c r="G491" s="94">
        <v>111.1</v>
      </c>
      <c r="H491" s="94">
        <v>111.2</v>
      </c>
      <c r="I491" s="95">
        <v>1.0009000900089999</v>
      </c>
    </row>
    <row r="492" spans="1:9" ht="63" x14ac:dyDescent="0.25">
      <c r="A492" s="89" t="s">
        <v>383</v>
      </c>
      <c r="B492" s="90">
        <v>918</v>
      </c>
      <c r="C492" s="91">
        <v>4</v>
      </c>
      <c r="D492" s="91">
        <v>9</v>
      </c>
      <c r="E492" s="92" t="s">
        <v>384</v>
      </c>
      <c r="F492" s="93" t="s">
        <v>132</v>
      </c>
      <c r="G492" s="94">
        <v>132</v>
      </c>
      <c r="H492" s="94">
        <v>0</v>
      </c>
      <c r="I492" s="95">
        <v>0</v>
      </c>
    </row>
    <row r="493" spans="1:9" ht="31.5" x14ac:dyDescent="0.25">
      <c r="A493" s="89" t="s">
        <v>137</v>
      </c>
      <c r="B493" s="90">
        <v>918</v>
      </c>
      <c r="C493" s="91">
        <v>4</v>
      </c>
      <c r="D493" s="91">
        <v>9</v>
      </c>
      <c r="E493" s="92" t="s">
        <v>384</v>
      </c>
      <c r="F493" s="93" t="s">
        <v>138</v>
      </c>
      <c r="G493" s="94">
        <v>132</v>
      </c>
      <c r="H493" s="94">
        <v>0</v>
      </c>
      <c r="I493" s="95">
        <v>0</v>
      </c>
    </row>
    <row r="494" spans="1:9" ht="79.5" customHeight="1" x14ac:dyDescent="0.25">
      <c r="A494" s="89" t="s">
        <v>385</v>
      </c>
      <c r="B494" s="90">
        <v>918</v>
      </c>
      <c r="C494" s="91">
        <v>4</v>
      </c>
      <c r="D494" s="91">
        <v>9</v>
      </c>
      <c r="E494" s="92" t="s">
        <v>386</v>
      </c>
      <c r="F494" s="93" t="s">
        <v>132</v>
      </c>
      <c r="G494" s="94">
        <v>33530.699999999997</v>
      </c>
      <c r="H494" s="94">
        <v>0</v>
      </c>
      <c r="I494" s="95">
        <v>0</v>
      </c>
    </row>
    <row r="495" spans="1:9" ht="31.5" x14ac:dyDescent="0.25">
      <c r="A495" s="89" t="s">
        <v>137</v>
      </c>
      <c r="B495" s="90">
        <v>918</v>
      </c>
      <c r="C495" s="91">
        <v>4</v>
      </c>
      <c r="D495" s="91">
        <v>9</v>
      </c>
      <c r="E495" s="92" t="s">
        <v>386</v>
      </c>
      <c r="F495" s="93" t="s">
        <v>138</v>
      </c>
      <c r="G495" s="94">
        <v>33530.699999999997</v>
      </c>
      <c r="H495" s="94">
        <v>0</v>
      </c>
      <c r="I495" s="95">
        <v>0</v>
      </c>
    </row>
    <row r="496" spans="1:9" ht="63" x14ac:dyDescent="0.25">
      <c r="A496" s="89" t="s">
        <v>387</v>
      </c>
      <c r="B496" s="90">
        <v>918</v>
      </c>
      <c r="C496" s="91">
        <v>4</v>
      </c>
      <c r="D496" s="91">
        <v>9</v>
      </c>
      <c r="E496" s="92" t="s">
        <v>388</v>
      </c>
      <c r="F496" s="93" t="s">
        <v>132</v>
      </c>
      <c r="G496" s="94">
        <v>50763.6</v>
      </c>
      <c r="H496" s="94">
        <v>1891.7</v>
      </c>
      <c r="I496" s="95">
        <v>3.7264890590895799E-2</v>
      </c>
    </row>
    <row r="497" spans="1:9" ht="47.25" x14ac:dyDescent="0.25">
      <c r="A497" s="89" t="s">
        <v>389</v>
      </c>
      <c r="B497" s="90">
        <v>918</v>
      </c>
      <c r="C497" s="91">
        <v>4</v>
      </c>
      <c r="D497" s="91">
        <v>9</v>
      </c>
      <c r="E497" s="92" t="s">
        <v>390</v>
      </c>
      <c r="F497" s="93" t="s">
        <v>132</v>
      </c>
      <c r="G497" s="94">
        <v>50763.6</v>
      </c>
      <c r="H497" s="94">
        <v>1891.7</v>
      </c>
      <c r="I497" s="95">
        <v>3.7264890590895799E-2</v>
      </c>
    </row>
    <row r="498" spans="1:9" ht="31.5" x14ac:dyDescent="0.25">
      <c r="A498" s="89" t="s">
        <v>137</v>
      </c>
      <c r="B498" s="90">
        <v>918</v>
      </c>
      <c r="C498" s="91">
        <v>4</v>
      </c>
      <c r="D498" s="91">
        <v>9</v>
      </c>
      <c r="E498" s="92" t="s">
        <v>390</v>
      </c>
      <c r="F498" s="93" t="s">
        <v>138</v>
      </c>
      <c r="G498" s="94">
        <v>40763.599999999999</v>
      </c>
      <c r="H498" s="94">
        <v>1746.9</v>
      </c>
      <c r="I498" s="95">
        <v>4.2854409325967298E-2</v>
      </c>
    </row>
    <row r="499" spans="1:9" ht="47.25" x14ac:dyDescent="0.25">
      <c r="A499" s="89" t="s">
        <v>271</v>
      </c>
      <c r="B499" s="90">
        <v>918</v>
      </c>
      <c r="C499" s="91">
        <v>4</v>
      </c>
      <c r="D499" s="91">
        <v>9</v>
      </c>
      <c r="E499" s="92" t="s">
        <v>390</v>
      </c>
      <c r="F499" s="93" t="s">
        <v>272</v>
      </c>
      <c r="G499" s="94">
        <v>10000</v>
      </c>
      <c r="H499" s="94">
        <v>144.80000000000001</v>
      </c>
      <c r="I499" s="95">
        <v>1.448E-2</v>
      </c>
    </row>
    <row r="500" spans="1:9" ht="21.75" customHeight="1" x14ac:dyDescent="0.25">
      <c r="A500" s="89" t="s">
        <v>552</v>
      </c>
      <c r="B500" s="90">
        <v>918</v>
      </c>
      <c r="C500" s="91">
        <v>5</v>
      </c>
      <c r="D500" s="91">
        <v>0</v>
      </c>
      <c r="E500" s="92" t="s">
        <v>132</v>
      </c>
      <c r="F500" s="93" t="s">
        <v>132</v>
      </c>
      <c r="G500" s="94">
        <v>29791.1</v>
      </c>
      <c r="H500" s="94">
        <v>10320.299999999999</v>
      </c>
      <c r="I500" s="95">
        <v>0.34642225362608298</v>
      </c>
    </row>
    <row r="501" spans="1:9" x14ac:dyDescent="0.25">
      <c r="A501" s="89" t="s">
        <v>247</v>
      </c>
      <c r="B501" s="90">
        <v>918</v>
      </c>
      <c r="C501" s="91">
        <v>5</v>
      </c>
      <c r="D501" s="91">
        <v>2</v>
      </c>
      <c r="E501" s="92" t="s">
        <v>132</v>
      </c>
      <c r="F501" s="93" t="s">
        <v>132</v>
      </c>
      <c r="G501" s="94">
        <v>17332.3</v>
      </c>
      <c r="H501" s="94">
        <v>4338.2</v>
      </c>
      <c r="I501" s="95">
        <v>0.25029569070463797</v>
      </c>
    </row>
    <row r="502" spans="1:9" ht="63.75" customHeight="1" x14ac:dyDescent="0.25">
      <c r="A502" s="89" t="s">
        <v>241</v>
      </c>
      <c r="B502" s="90">
        <v>918</v>
      </c>
      <c r="C502" s="91">
        <v>5</v>
      </c>
      <c r="D502" s="91">
        <v>2</v>
      </c>
      <c r="E502" s="92" t="s">
        <v>242</v>
      </c>
      <c r="F502" s="93" t="s">
        <v>132</v>
      </c>
      <c r="G502" s="94">
        <v>16332.3</v>
      </c>
      <c r="H502" s="94">
        <v>4338.2</v>
      </c>
      <c r="I502" s="95">
        <v>0.265620886219332</v>
      </c>
    </row>
    <row r="503" spans="1:9" ht="47.25" x14ac:dyDescent="0.25">
      <c r="A503" s="89" t="s">
        <v>243</v>
      </c>
      <c r="B503" s="90">
        <v>918</v>
      </c>
      <c r="C503" s="91">
        <v>5</v>
      </c>
      <c r="D503" s="91">
        <v>2</v>
      </c>
      <c r="E503" s="92" t="s">
        <v>244</v>
      </c>
      <c r="F503" s="93" t="s">
        <v>132</v>
      </c>
      <c r="G503" s="94">
        <v>13094.9</v>
      </c>
      <c r="H503" s="94">
        <v>2378.1</v>
      </c>
      <c r="I503" s="95">
        <v>0.18160505234862401</v>
      </c>
    </row>
    <row r="504" spans="1:9" ht="33.75" customHeight="1" x14ac:dyDescent="0.25">
      <c r="A504" s="89" t="s">
        <v>245</v>
      </c>
      <c r="B504" s="90">
        <v>918</v>
      </c>
      <c r="C504" s="91">
        <v>5</v>
      </c>
      <c r="D504" s="91">
        <v>2</v>
      </c>
      <c r="E504" s="92" t="s">
        <v>246</v>
      </c>
      <c r="F504" s="93" t="s">
        <v>132</v>
      </c>
      <c r="G504" s="94">
        <v>556</v>
      </c>
      <c r="H504" s="94">
        <v>0</v>
      </c>
      <c r="I504" s="95">
        <v>0</v>
      </c>
    </row>
    <row r="505" spans="1:9" ht="31.5" x14ac:dyDescent="0.25">
      <c r="A505" s="89" t="s">
        <v>137</v>
      </c>
      <c r="B505" s="90">
        <v>918</v>
      </c>
      <c r="C505" s="91">
        <v>5</v>
      </c>
      <c r="D505" s="91">
        <v>2</v>
      </c>
      <c r="E505" s="92" t="s">
        <v>246</v>
      </c>
      <c r="F505" s="93" t="s">
        <v>138</v>
      </c>
      <c r="G505" s="94">
        <v>556</v>
      </c>
      <c r="H505" s="94">
        <v>0</v>
      </c>
      <c r="I505" s="95">
        <v>0</v>
      </c>
    </row>
    <row r="506" spans="1:9" ht="31.5" x14ac:dyDescent="0.25">
      <c r="A506" s="89" t="s">
        <v>248</v>
      </c>
      <c r="B506" s="90">
        <v>918</v>
      </c>
      <c r="C506" s="91">
        <v>5</v>
      </c>
      <c r="D506" s="91">
        <v>2</v>
      </c>
      <c r="E506" s="92" t="s">
        <v>249</v>
      </c>
      <c r="F506" s="93" t="s">
        <v>132</v>
      </c>
      <c r="G506" s="94">
        <v>2047.7</v>
      </c>
      <c r="H506" s="94">
        <v>0</v>
      </c>
      <c r="I506" s="95">
        <v>0</v>
      </c>
    </row>
    <row r="507" spans="1:9" ht="31.5" x14ac:dyDescent="0.25">
      <c r="A507" s="89" t="s">
        <v>137</v>
      </c>
      <c r="B507" s="90">
        <v>918</v>
      </c>
      <c r="C507" s="91">
        <v>5</v>
      </c>
      <c r="D507" s="91">
        <v>2</v>
      </c>
      <c r="E507" s="92" t="s">
        <v>249</v>
      </c>
      <c r="F507" s="93" t="s">
        <v>138</v>
      </c>
      <c r="G507" s="94">
        <v>2047.7</v>
      </c>
      <c r="H507" s="94">
        <v>0</v>
      </c>
      <c r="I507" s="95">
        <v>0</v>
      </c>
    </row>
    <row r="508" spans="1:9" ht="31.5" x14ac:dyDescent="0.25">
      <c r="A508" s="89" t="s">
        <v>250</v>
      </c>
      <c r="B508" s="90">
        <v>918</v>
      </c>
      <c r="C508" s="91">
        <v>5</v>
      </c>
      <c r="D508" s="91">
        <v>2</v>
      </c>
      <c r="E508" s="92" t="s">
        <v>251</v>
      </c>
      <c r="F508" s="93" t="s">
        <v>132</v>
      </c>
      <c r="G508" s="94">
        <v>197.7</v>
      </c>
      <c r="H508" s="94">
        <v>70.7</v>
      </c>
      <c r="I508" s="95">
        <v>0.35761254425897798</v>
      </c>
    </row>
    <row r="509" spans="1:9" ht="31.5" x14ac:dyDescent="0.25">
      <c r="A509" s="89" t="s">
        <v>137</v>
      </c>
      <c r="B509" s="90">
        <v>918</v>
      </c>
      <c r="C509" s="91">
        <v>5</v>
      </c>
      <c r="D509" s="91">
        <v>2</v>
      </c>
      <c r="E509" s="92" t="s">
        <v>251</v>
      </c>
      <c r="F509" s="93" t="s">
        <v>138</v>
      </c>
      <c r="G509" s="94">
        <v>197.7</v>
      </c>
      <c r="H509" s="94">
        <v>70.7</v>
      </c>
      <c r="I509" s="95">
        <v>0.35761254425897798</v>
      </c>
    </row>
    <row r="510" spans="1:9" ht="47.25" x14ac:dyDescent="0.25">
      <c r="A510" s="89" t="s">
        <v>252</v>
      </c>
      <c r="B510" s="90">
        <v>918</v>
      </c>
      <c r="C510" s="91">
        <v>5</v>
      </c>
      <c r="D510" s="91">
        <v>2</v>
      </c>
      <c r="E510" s="92" t="s">
        <v>253</v>
      </c>
      <c r="F510" s="93" t="s">
        <v>132</v>
      </c>
      <c r="G510" s="94">
        <v>2334</v>
      </c>
      <c r="H510" s="94">
        <v>52.6</v>
      </c>
      <c r="I510" s="95">
        <v>2.2536418166238199E-2</v>
      </c>
    </row>
    <row r="511" spans="1:9" ht="31.5" x14ac:dyDescent="0.25">
      <c r="A511" s="89" t="s">
        <v>137</v>
      </c>
      <c r="B511" s="90">
        <v>918</v>
      </c>
      <c r="C511" s="91">
        <v>5</v>
      </c>
      <c r="D511" s="91">
        <v>2</v>
      </c>
      <c r="E511" s="92" t="s">
        <v>253</v>
      </c>
      <c r="F511" s="93" t="s">
        <v>138</v>
      </c>
      <c r="G511" s="94">
        <v>2334</v>
      </c>
      <c r="H511" s="94">
        <v>52.6</v>
      </c>
      <c r="I511" s="95">
        <v>2.2536418166238199E-2</v>
      </c>
    </row>
    <row r="512" spans="1:9" ht="31.5" x14ac:dyDescent="0.25">
      <c r="A512" s="89" t="s">
        <v>254</v>
      </c>
      <c r="B512" s="90">
        <v>918</v>
      </c>
      <c r="C512" s="91">
        <v>5</v>
      </c>
      <c r="D512" s="91">
        <v>2</v>
      </c>
      <c r="E512" s="92" t="s">
        <v>255</v>
      </c>
      <c r="F512" s="93" t="s">
        <v>132</v>
      </c>
      <c r="G512" s="94">
        <v>7959.5</v>
      </c>
      <c r="H512" s="94">
        <v>2254.8000000000002</v>
      </c>
      <c r="I512" s="95">
        <v>0.283284125887305</v>
      </c>
    </row>
    <row r="513" spans="1:9" ht="31.5" x14ac:dyDescent="0.25">
      <c r="A513" s="89" t="s">
        <v>137</v>
      </c>
      <c r="B513" s="90">
        <v>918</v>
      </c>
      <c r="C513" s="91">
        <v>5</v>
      </c>
      <c r="D513" s="91">
        <v>2</v>
      </c>
      <c r="E513" s="92" t="s">
        <v>255</v>
      </c>
      <c r="F513" s="93" t="s">
        <v>138</v>
      </c>
      <c r="G513" s="94">
        <v>7959.5</v>
      </c>
      <c r="H513" s="94">
        <v>2254.8000000000002</v>
      </c>
      <c r="I513" s="95">
        <v>0.283284125887305</v>
      </c>
    </row>
    <row r="514" spans="1:9" ht="47.25" x14ac:dyDescent="0.25">
      <c r="A514" s="89" t="s">
        <v>260</v>
      </c>
      <c r="B514" s="90">
        <v>918</v>
      </c>
      <c r="C514" s="91">
        <v>5</v>
      </c>
      <c r="D514" s="91">
        <v>2</v>
      </c>
      <c r="E514" s="92" t="s">
        <v>261</v>
      </c>
      <c r="F514" s="93" t="s">
        <v>132</v>
      </c>
      <c r="G514" s="94">
        <v>3237.4</v>
      </c>
      <c r="H514" s="94">
        <v>1960.1</v>
      </c>
      <c r="I514" s="95">
        <v>0.60545499474887299</v>
      </c>
    </row>
    <row r="515" spans="1:9" ht="94.5" x14ac:dyDescent="0.25">
      <c r="A515" s="89" t="s">
        <v>262</v>
      </c>
      <c r="B515" s="90">
        <v>918</v>
      </c>
      <c r="C515" s="91">
        <v>5</v>
      </c>
      <c r="D515" s="91">
        <v>2</v>
      </c>
      <c r="E515" s="92" t="s">
        <v>263</v>
      </c>
      <c r="F515" s="93" t="s">
        <v>132</v>
      </c>
      <c r="G515" s="94">
        <v>3216.3</v>
      </c>
      <c r="H515" s="94">
        <v>1953.4</v>
      </c>
      <c r="I515" s="95">
        <v>0.60734384230326799</v>
      </c>
    </row>
    <row r="516" spans="1:9" x14ac:dyDescent="0.25">
      <c r="A516" s="89" t="s">
        <v>264</v>
      </c>
      <c r="B516" s="90">
        <v>918</v>
      </c>
      <c r="C516" s="91">
        <v>5</v>
      </c>
      <c r="D516" s="91">
        <v>2</v>
      </c>
      <c r="E516" s="92" t="s">
        <v>263</v>
      </c>
      <c r="F516" s="93" t="s">
        <v>265</v>
      </c>
      <c r="G516" s="94">
        <v>3216.3</v>
      </c>
      <c r="H516" s="94">
        <v>1953.4</v>
      </c>
      <c r="I516" s="95">
        <v>0.60734384230326799</v>
      </c>
    </row>
    <row r="517" spans="1:9" ht="31.5" x14ac:dyDescent="0.25">
      <c r="A517" s="89" t="s">
        <v>266</v>
      </c>
      <c r="B517" s="90">
        <v>918</v>
      </c>
      <c r="C517" s="91">
        <v>5</v>
      </c>
      <c r="D517" s="91">
        <v>2</v>
      </c>
      <c r="E517" s="92" t="s">
        <v>267</v>
      </c>
      <c r="F517" s="93" t="s">
        <v>132</v>
      </c>
      <c r="G517" s="94">
        <v>21.1</v>
      </c>
      <c r="H517" s="94">
        <v>6.7</v>
      </c>
      <c r="I517" s="95">
        <v>0.31753554502369702</v>
      </c>
    </row>
    <row r="518" spans="1:9" ht="31.5" x14ac:dyDescent="0.25">
      <c r="A518" s="89" t="s">
        <v>137</v>
      </c>
      <c r="B518" s="90">
        <v>918</v>
      </c>
      <c r="C518" s="91">
        <v>5</v>
      </c>
      <c r="D518" s="91">
        <v>2</v>
      </c>
      <c r="E518" s="92" t="s">
        <v>267</v>
      </c>
      <c r="F518" s="93" t="s">
        <v>138</v>
      </c>
      <c r="G518" s="94">
        <v>21.1</v>
      </c>
      <c r="H518" s="94">
        <v>6.7</v>
      </c>
      <c r="I518" s="95">
        <v>0.31753554502369702</v>
      </c>
    </row>
    <row r="519" spans="1:9" ht="47.25" x14ac:dyDescent="0.25">
      <c r="A519" s="89" t="s">
        <v>475</v>
      </c>
      <c r="B519" s="90">
        <v>918</v>
      </c>
      <c r="C519" s="91">
        <v>5</v>
      </c>
      <c r="D519" s="91">
        <v>2</v>
      </c>
      <c r="E519" s="92" t="s">
        <v>476</v>
      </c>
      <c r="F519" s="93" t="s">
        <v>132</v>
      </c>
      <c r="G519" s="94">
        <v>1000</v>
      </c>
      <c r="H519" s="94">
        <v>0</v>
      </c>
      <c r="I519" s="95">
        <v>0</v>
      </c>
    </row>
    <row r="520" spans="1:9" ht="111" customHeight="1" x14ac:dyDescent="0.25">
      <c r="A520" s="89" t="s">
        <v>492</v>
      </c>
      <c r="B520" s="90">
        <v>918</v>
      </c>
      <c r="C520" s="91">
        <v>5</v>
      </c>
      <c r="D520" s="91">
        <v>2</v>
      </c>
      <c r="E520" s="92" t="s">
        <v>494</v>
      </c>
      <c r="F520" s="93" t="s">
        <v>132</v>
      </c>
      <c r="G520" s="94">
        <v>1000</v>
      </c>
      <c r="H520" s="94">
        <v>0</v>
      </c>
      <c r="I520" s="95">
        <v>0</v>
      </c>
    </row>
    <row r="521" spans="1:9" ht="31.5" x14ac:dyDescent="0.25">
      <c r="A521" s="89" t="s">
        <v>497</v>
      </c>
      <c r="B521" s="90">
        <v>918</v>
      </c>
      <c r="C521" s="91">
        <v>5</v>
      </c>
      <c r="D521" s="91">
        <v>2</v>
      </c>
      <c r="E521" s="92" t="s">
        <v>498</v>
      </c>
      <c r="F521" s="93" t="s">
        <v>132</v>
      </c>
      <c r="G521" s="94">
        <v>1000</v>
      </c>
      <c r="H521" s="94">
        <v>0</v>
      </c>
      <c r="I521" s="95">
        <v>0</v>
      </c>
    </row>
    <row r="522" spans="1:9" ht="31.5" x14ac:dyDescent="0.25">
      <c r="A522" s="89" t="s">
        <v>137</v>
      </c>
      <c r="B522" s="90">
        <v>918</v>
      </c>
      <c r="C522" s="91">
        <v>5</v>
      </c>
      <c r="D522" s="91">
        <v>2</v>
      </c>
      <c r="E522" s="92" t="s">
        <v>498</v>
      </c>
      <c r="F522" s="93" t="s">
        <v>138</v>
      </c>
      <c r="G522" s="94">
        <v>1000</v>
      </c>
      <c r="H522" s="94">
        <v>0</v>
      </c>
      <c r="I522" s="95">
        <v>0</v>
      </c>
    </row>
    <row r="523" spans="1:9" ht="31.5" x14ac:dyDescent="0.25">
      <c r="A523" s="89" t="s">
        <v>269</v>
      </c>
      <c r="B523" s="90">
        <v>918</v>
      </c>
      <c r="C523" s="91">
        <v>5</v>
      </c>
      <c r="D523" s="91">
        <v>5</v>
      </c>
      <c r="E523" s="92" t="s">
        <v>132</v>
      </c>
      <c r="F523" s="93" t="s">
        <v>132</v>
      </c>
      <c r="G523" s="94">
        <v>12458.8</v>
      </c>
      <c r="H523" s="94">
        <v>5982.1</v>
      </c>
      <c r="I523" s="95">
        <v>0.48015057629948299</v>
      </c>
    </row>
    <row r="524" spans="1:9" ht="66.75" customHeight="1" x14ac:dyDescent="0.25">
      <c r="A524" s="89" t="s">
        <v>241</v>
      </c>
      <c r="B524" s="90">
        <v>918</v>
      </c>
      <c r="C524" s="91">
        <v>5</v>
      </c>
      <c r="D524" s="91">
        <v>5</v>
      </c>
      <c r="E524" s="92" t="s">
        <v>242</v>
      </c>
      <c r="F524" s="93" t="s">
        <v>132</v>
      </c>
      <c r="G524" s="94">
        <v>12306.2</v>
      </c>
      <c r="H524" s="94">
        <v>5982.1</v>
      </c>
      <c r="I524" s="95">
        <v>0.48610456517852801</v>
      </c>
    </row>
    <row r="525" spans="1:9" ht="47.25" x14ac:dyDescent="0.25">
      <c r="A525" s="89" t="s">
        <v>260</v>
      </c>
      <c r="B525" s="90">
        <v>918</v>
      </c>
      <c r="C525" s="91">
        <v>5</v>
      </c>
      <c r="D525" s="91">
        <v>5</v>
      </c>
      <c r="E525" s="92" t="s">
        <v>261</v>
      </c>
      <c r="F525" s="93" t="s">
        <v>132</v>
      </c>
      <c r="G525" s="94">
        <v>12306.2</v>
      </c>
      <c r="H525" s="94">
        <v>5982.1</v>
      </c>
      <c r="I525" s="95">
        <v>0.48610456517852801</v>
      </c>
    </row>
    <row r="526" spans="1:9" ht="31.5" x14ac:dyDescent="0.25">
      <c r="A526" s="89" t="s">
        <v>167</v>
      </c>
      <c r="B526" s="90">
        <v>918</v>
      </c>
      <c r="C526" s="91">
        <v>5</v>
      </c>
      <c r="D526" s="91">
        <v>5</v>
      </c>
      <c r="E526" s="92" t="s">
        <v>268</v>
      </c>
      <c r="F526" s="93" t="s">
        <v>132</v>
      </c>
      <c r="G526" s="94">
        <v>12306.2</v>
      </c>
      <c r="H526" s="94">
        <v>5982.1</v>
      </c>
      <c r="I526" s="95">
        <v>0.48610456517852801</v>
      </c>
    </row>
    <row r="527" spans="1:9" ht="94.5" x14ac:dyDescent="0.25">
      <c r="A527" s="89" t="s">
        <v>148</v>
      </c>
      <c r="B527" s="90">
        <v>918</v>
      </c>
      <c r="C527" s="91">
        <v>5</v>
      </c>
      <c r="D527" s="91">
        <v>5</v>
      </c>
      <c r="E527" s="92" t="s">
        <v>268</v>
      </c>
      <c r="F527" s="93" t="s">
        <v>149</v>
      </c>
      <c r="G527" s="94">
        <v>12289.6</v>
      </c>
      <c r="H527" s="94">
        <v>5970.5</v>
      </c>
      <c r="I527" s="95">
        <v>0.48581727639630301</v>
      </c>
    </row>
    <row r="528" spans="1:9" ht="31.5" x14ac:dyDescent="0.25">
      <c r="A528" s="89" t="s">
        <v>137</v>
      </c>
      <c r="B528" s="90">
        <v>918</v>
      </c>
      <c r="C528" s="91">
        <v>5</v>
      </c>
      <c r="D528" s="91">
        <v>5</v>
      </c>
      <c r="E528" s="92" t="s">
        <v>268</v>
      </c>
      <c r="F528" s="93" t="s">
        <v>138</v>
      </c>
      <c r="G528" s="94">
        <v>15.9</v>
      </c>
      <c r="H528" s="94">
        <v>11.6</v>
      </c>
      <c r="I528" s="95">
        <v>0.72955974842767302</v>
      </c>
    </row>
    <row r="529" spans="1:9" x14ac:dyDescent="0.25">
      <c r="A529" s="89" t="s">
        <v>169</v>
      </c>
      <c r="B529" s="90">
        <v>918</v>
      </c>
      <c r="C529" s="91">
        <v>5</v>
      </c>
      <c r="D529" s="91">
        <v>5</v>
      </c>
      <c r="E529" s="92" t="s">
        <v>268</v>
      </c>
      <c r="F529" s="93" t="s">
        <v>170</v>
      </c>
      <c r="G529" s="94">
        <v>0.7</v>
      </c>
      <c r="H529" s="94">
        <v>0</v>
      </c>
      <c r="I529" s="95">
        <v>0</v>
      </c>
    </row>
    <row r="530" spans="1:9" ht="47.25" x14ac:dyDescent="0.25">
      <c r="A530" s="89" t="s">
        <v>475</v>
      </c>
      <c r="B530" s="90">
        <v>918</v>
      </c>
      <c r="C530" s="91">
        <v>5</v>
      </c>
      <c r="D530" s="91">
        <v>5</v>
      </c>
      <c r="E530" s="92" t="s">
        <v>476</v>
      </c>
      <c r="F530" s="93" t="s">
        <v>132</v>
      </c>
      <c r="G530" s="94">
        <v>152.6</v>
      </c>
      <c r="H530" s="94">
        <v>0</v>
      </c>
      <c r="I530" s="95">
        <v>0</v>
      </c>
    </row>
    <row r="531" spans="1:9" ht="111.75" customHeight="1" x14ac:dyDescent="0.25">
      <c r="A531" s="89" t="s">
        <v>492</v>
      </c>
      <c r="B531" s="90">
        <v>918</v>
      </c>
      <c r="C531" s="91">
        <v>5</v>
      </c>
      <c r="D531" s="91">
        <v>5</v>
      </c>
      <c r="E531" s="92" t="s">
        <v>493</v>
      </c>
      <c r="F531" s="93" t="s">
        <v>132</v>
      </c>
      <c r="G531" s="94">
        <v>152.6</v>
      </c>
      <c r="H531" s="94">
        <v>0</v>
      </c>
      <c r="I531" s="95">
        <v>0</v>
      </c>
    </row>
    <row r="532" spans="1:9" ht="112.5" customHeight="1" x14ac:dyDescent="0.25">
      <c r="A532" s="89" t="s">
        <v>492</v>
      </c>
      <c r="B532" s="90">
        <v>918</v>
      </c>
      <c r="C532" s="91">
        <v>5</v>
      </c>
      <c r="D532" s="91">
        <v>5</v>
      </c>
      <c r="E532" s="92" t="s">
        <v>494</v>
      </c>
      <c r="F532" s="93" t="s">
        <v>132</v>
      </c>
      <c r="G532" s="94">
        <v>152.6</v>
      </c>
      <c r="H532" s="94">
        <v>0</v>
      </c>
      <c r="I532" s="95">
        <v>0</v>
      </c>
    </row>
    <row r="533" spans="1:9" ht="78.75" x14ac:dyDescent="0.25">
      <c r="A533" s="89" t="s">
        <v>501</v>
      </c>
      <c r="B533" s="90">
        <v>918</v>
      </c>
      <c r="C533" s="91">
        <v>5</v>
      </c>
      <c r="D533" s="91">
        <v>5</v>
      </c>
      <c r="E533" s="92" t="s">
        <v>502</v>
      </c>
      <c r="F533" s="93" t="s">
        <v>132</v>
      </c>
      <c r="G533" s="94">
        <v>152.6</v>
      </c>
      <c r="H533" s="94">
        <v>0</v>
      </c>
      <c r="I533" s="95">
        <v>0</v>
      </c>
    </row>
    <row r="534" spans="1:9" ht="94.5" x14ac:dyDescent="0.25">
      <c r="A534" s="89" t="s">
        <v>148</v>
      </c>
      <c r="B534" s="90">
        <v>918</v>
      </c>
      <c r="C534" s="91">
        <v>5</v>
      </c>
      <c r="D534" s="91">
        <v>5</v>
      </c>
      <c r="E534" s="92" t="s">
        <v>502</v>
      </c>
      <c r="F534" s="93" t="s">
        <v>149</v>
      </c>
      <c r="G534" s="94">
        <v>152.6</v>
      </c>
      <c r="H534" s="94">
        <v>0</v>
      </c>
      <c r="I534" s="95">
        <v>0</v>
      </c>
    </row>
    <row r="535" spans="1:9" x14ac:dyDescent="0.25">
      <c r="A535" s="89" t="s">
        <v>553</v>
      </c>
      <c r="B535" s="90">
        <v>918</v>
      </c>
      <c r="C535" s="91">
        <v>6</v>
      </c>
      <c r="D535" s="91">
        <v>0</v>
      </c>
      <c r="E535" s="92" t="s">
        <v>132</v>
      </c>
      <c r="F535" s="93" t="s">
        <v>132</v>
      </c>
      <c r="G535" s="94">
        <v>10682.9</v>
      </c>
      <c r="H535" s="94">
        <v>690.6</v>
      </c>
      <c r="I535" s="95">
        <v>6.4645367830832495E-2</v>
      </c>
    </row>
    <row r="536" spans="1:9" ht="31.5" x14ac:dyDescent="0.25">
      <c r="A536" s="89" t="s">
        <v>482</v>
      </c>
      <c r="B536" s="90">
        <v>918</v>
      </c>
      <c r="C536" s="91">
        <v>6</v>
      </c>
      <c r="D536" s="91">
        <v>5</v>
      </c>
      <c r="E536" s="92" t="s">
        <v>132</v>
      </c>
      <c r="F536" s="93" t="s">
        <v>132</v>
      </c>
      <c r="G536" s="94">
        <v>10682.9</v>
      </c>
      <c r="H536" s="94">
        <v>690.6</v>
      </c>
      <c r="I536" s="95">
        <v>6.4645367830832495E-2</v>
      </c>
    </row>
    <row r="537" spans="1:9" ht="47.25" x14ac:dyDescent="0.25">
      <c r="A537" s="89" t="s">
        <v>475</v>
      </c>
      <c r="B537" s="90">
        <v>918</v>
      </c>
      <c r="C537" s="91">
        <v>6</v>
      </c>
      <c r="D537" s="91">
        <v>5</v>
      </c>
      <c r="E537" s="92" t="s">
        <v>476</v>
      </c>
      <c r="F537" s="93" t="s">
        <v>132</v>
      </c>
      <c r="G537" s="94">
        <v>10682.9</v>
      </c>
      <c r="H537" s="94">
        <v>690.6</v>
      </c>
      <c r="I537" s="95">
        <v>6.4645367830832495E-2</v>
      </c>
    </row>
    <row r="538" spans="1:9" ht="63" x14ac:dyDescent="0.25">
      <c r="A538" s="89" t="s">
        <v>477</v>
      </c>
      <c r="B538" s="90">
        <v>918</v>
      </c>
      <c r="C538" s="91">
        <v>6</v>
      </c>
      <c r="D538" s="91">
        <v>5</v>
      </c>
      <c r="E538" s="92" t="s">
        <v>478</v>
      </c>
      <c r="F538" s="93" t="s">
        <v>132</v>
      </c>
      <c r="G538" s="94">
        <v>8667.5</v>
      </c>
      <c r="H538" s="94">
        <v>13.3</v>
      </c>
      <c r="I538" s="95">
        <v>1.5344678396308001E-3</v>
      </c>
    </row>
    <row r="539" spans="1:9" ht="63" x14ac:dyDescent="0.25">
      <c r="A539" s="89" t="s">
        <v>477</v>
      </c>
      <c r="B539" s="90">
        <v>918</v>
      </c>
      <c r="C539" s="91">
        <v>6</v>
      </c>
      <c r="D539" s="91">
        <v>5</v>
      </c>
      <c r="E539" s="92" t="s">
        <v>479</v>
      </c>
      <c r="F539" s="93" t="s">
        <v>132</v>
      </c>
      <c r="G539" s="94">
        <v>8667.5</v>
      </c>
      <c r="H539" s="94">
        <v>13.3</v>
      </c>
      <c r="I539" s="95">
        <v>1.5344678396308001E-3</v>
      </c>
    </row>
    <row r="540" spans="1:9" ht="47.25" x14ac:dyDescent="0.25">
      <c r="A540" s="89" t="s">
        <v>480</v>
      </c>
      <c r="B540" s="90">
        <v>918</v>
      </c>
      <c r="C540" s="91">
        <v>6</v>
      </c>
      <c r="D540" s="91">
        <v>5</v>
      </c>
      <c r="E540" s="92" t="s">
        <v>481</v>
      </c>
      <c r="F540" s="93" t="s">
        <v>132</v>
      </c>
      <c r="G540" s="94">
        <v>122</v>
      </c>
      <c r="H540" s="94">
        <v>0</v>
      </c>
      <c r="I540" s="95">
        <v>0</v>
      </c>
    </row>
    <row r="541" spans="1:9" ht="31.5" x14ac:dyDescent="0.25">
      <c r="A541" s="89" t="s">
        <v>137</v>
      </c>
      <c r="B541" s="90">
        <v>918</v>
      </c>
      <c r="C541" s="91">
        <v>6</v>
      </c>
      <c r="D541" s="91">
        <v>5</v>
      </c>
      <c r="E541" s="92" t="s">
        <v>481</v>
      </c>
      <c r="F541" s="93" t="s">
        <v>138</v>
      </c>
      <c r="G541" s="94">
        <v>122</v>
      </c>
      <c r="H541" s="94">
        <v>0</v>
      </c>
      <c r="I541" s="95">
        <v>0</v>
      </c>
    </row>
    <row r="542" spans="1:9" ht="78.75" x14ac:dyDescent="0.25">
      <c r="A542" s="89" t="s">
        <v>483</v>
      </c>
      <c r="B542" s="90">
        <v>918</v>
      </c>
      <c r="C542" s="91">
        <v>6</v>
      </c>
      <c r="D542" s="91">
        <v>5</v>
      </c>
      <c r="E542" s="92" t="s">
        <v>484</v>
      </c>
      <c r="F542" s="93" t="s">
        <v>132</v>
      </c>
      <c r="G542" s="94">
        <v>7645.5</v>
      </c>
      <c r="H542" s="94">
        <v>0</v>
      </c>
      <c r="I542" s="95">
        <v>0</v>
      </c>
    </row>
    <row r="543" spans="1:9" ht="31.5" x14ac:dyDescent="0.25">
      <c r="A543" s="89" t="s">
        <v>137</v>
      </c>
      <c r="B543" s="90">
        <v>918</v>
      </c>
      <c r="C543" s="91">
        <v>6</v>
      </c>
      <c r="D543" s="91">
        <v>5</v>
      </c>
      <c r="E543" s="92" t="s">
        <v>484</v>
      </c>
      <c r="F543" s="93" t="s">
        <v>138</v>
      </c>
      <c r="G543" s="94">
        <v>7645.5</v>
      </c>
      <c r="H543" s="94">
        <v>0</v>
      </c>
      <c r="I543" s="95">
        <v>0</v>
      </c>
    </row>
    <row r="544" spans="1:9" ht="47.25" x14ac:dyDescent="0.25">
      <c r="A544" s="89" t="s">
        <v>485</v>
      </c>
      <c r="B544" s="90">
        <v>918</v>
      </c>
      <c r="C544" s="91">
        <v>6</v>
      </c>
      <c r="D544" s="91">
        <v>5</v>
      </c>
      <c r="E544" s="92" t="s">
        <v>486</v>
      </c>
      <c r="F544" s="93" t="s">
        <v>132</v>
      </c>
      <c r="G544" s="94">
        <v>200</v>
      </c>
      <c r="H544" s="94">
        <v>13.3</v>
      </c>
      <c r="I544" s="95">
        <v>6.6500000000000004E-2</v>
      </c>
    </row>
    <row r="545" spans="1:9" ht="31.5" x14ac:dyDescent="0.25">
      <c r="A545" s="89" t="s">
        <v>137</v>
      </c>
      <c r="B545" s="90">
        <v>918</v>
      </c>
      <c r="C545" s="91">
        <v>6</v>
      </c>
      <c r="D545" s="91">
        <v>5</v>
      </c>
      <c r="E545" s="92" t="s">
        <v>486</v>
      </c>
      <c r="F545" s="93" t="s">
        <v>138</v>
      </c>
      <c r="G545" s="94">
        <v>200</v>
      </c>
      <c r="H545" s="94">
        <v>13.3</v>
      </c>
      <c r="I545" s="95">
        <v>6.6500000000000004E-2</v>
      </c>
    </row>
    <row r="546" spans="1:9" ht="31.5" x14ac:dyDescent="0.25">
      <c r="A546" s="89" t="s">
        <v>487</v>
      </c>
      <c r="B546" s="90">
        <v>918</v>
      </c>
      <c r="C546" s="91">
        <v>6</v>
      </c>
      <c r="D546" s="91">
        <v>5</v>
      </c>
      <c r="E546" s="92" t="s">
        <v>488</v>
      </c>
      <c r="F546" s="93" t="s">
        <v>132</v>
      </c>
      <c r="G546" s="94">
        <v>700</v>
      </c>
      <c r="H546" s="94">
        <v>0</v>
      </c>
      <c r="I546" s="95">
        <v>0</v>
      </c>
    </row>
    <row r="547" spans="1:9" ht="31.5" x14ac:dyDescent="0.25">
      <c r="A547" s="89" t="s">
        <v>137</v>
      </c>
      <c r="B547" s="90">
        <v>918</v>
      </c>
      <c r="C547" s="91">
        <v>6</v>
      </c>
      <c r="D547" s="91">
        <v>5</v>
      </c>
      <c r="E547" s="92" t="s">
        <v>488</v>
      </c>
      <c r="F547" s="93" t="s">
        <v>138</v>
      </c>
      <c r="G547" s="94">
        <v>700</v>
      </c>
      <c r="H547" s="94">
        <v>0</v>
      </c>
      <c r="I547" s="95">
        <v>0</v>
      </c>
    </row>
    <row r="548" spans="1:9" ht="113.25" customHeight="1" x14ac:dyDescent="0.25">
      <c r="A548" s="89" t="s">
        <v>492</v>
      </c>
      <c r="B548" s="90">
        <v>918</v>
      </c>
      <c r="C548" s="91">
        <v>6</v>
      </c>
      <c r="D548" s="91">
        <v>5</v>
      </c>
      <c r="E548" s="92" t="s">
        <v>493</v>
      </c>
      <c r="F548" s="93" t="s">
        <v>132</v>
      </c>
      <c r="G548" s="94">
        <v>2015.4</v>
      </c>
      <c r="H548" s="94">
        <v>677.3</v>
      </c>
      <c r="I548" s="95">
        <v>0.33606232013496101</v>
      </c>
    </row>
    <row r="549" spans="1:9" ht="112.5" customHeight="1" x14ac:dyDescent="0.25">
      <c r="A549" s="89" t="s">
        <v>492</v>
      </c>
      <c r="B549" s="90">
        <v>918</v>
      </c>
      <c r="C549" s="91">
        <v>6</v>
      </c>
      <c r="D549" s="91">
        <v>5</v>
      </c>
      <c r="E549" s="92" t="s">
        <v>494</v>
      </c>
      <c r="F549" s="93" t="s">
        <v>132</v>
      </c>
      <c r="G549" s="94">
        <v>2015.4</v>
      </c>
      <c r="H549" s="94">
        <v>677.3</v>
      </c>
      <c r="I549" s="95">
        <v>0.33606232013496101</v>
      </c>
    </row>
    <row r="550" spans="1:9" ht="110.25" x14ac:dyDescent="0.25">
      <c r="A550" s="89" t="s">
        <v>495</v>
      </c>
      <c r="B550" s="90">
        <v>918</v>
      </c>
      <c r="C550" s="91">
        <v>6</v>
      </c>
      <c r="D550" s="91">
        <v>5</v>
      </c>
      <c r="E550" s="92" t="s">
        <v>496</v>
      </c>
      <c r="F550" s="93" t="s">
        <v>132</v>
      </c>
      <c r="G550" s="94">
        <v>1354.5</v>
      </c>
      <c r="H550" s="94">
        <v>677.3</v>
      </c>
      <c r="I550" s="95">
        <v>0.50003691399040195</v>
      </c>
    </row>
    <row r="551" spans="1:9" x14ac:dyDescent="0.25">
      <c r="A551" s="89" t="s">
        <v>264</v>
      </c>
      <c r="B551" s="90">
        <v>918</v>
      </c>
      <c r="C551" s="91">
        <v>6</v>
      </c>
      <c r="D551" s="91">
        <v>5</v>
      </c>
      <c r="E551" s="92" t="s">
        <v>496</v>
      </c>
      <c r="F551" s="93" t="s">
        <v>265</v>
      </c>
      <c r="G551" s="94">
        <v>1354.5</v>
      </c>
      <c r="H551" s="94">
        <v>677.3</v>
      </c>
      <c r="I551" s="95">
        <v>0.50003691399040195</v>
      </c>
    </row>
    <row r="552" spans="1:9" ht="47.25" x14ac:dyDescent="0.25">
      <c r="A552" s="89" t="s">
        <v>499</v>
      </c>
      <c r="B552" s="90">
        <v>918</v>
      </c>
      <c r="C552" s="91">
        <v>6</v>
      </c>
      <c r="D552" s="91">
        <v>5</v>
      </c>
      <c r="E552" s="92" t="s">
        <v>500</v>
      </c>
      <c r="F552" s="93" t="s">
        <v>132</v>
      </c>
      <c r="G552" s="94">
        <v>660.9</v>
      </c>
      <c r="H552" s="94">
        <v>0</v>
      </c>
      <c r="I552" s="95">
        <v>0</v>
      </c>
    </row>
    <row r="553" spans="1:9" ht="31.5" x14ac:dyDescent="0.25">
      <c r="A553" s="89" t="s">
        <v>137</v>
      </c>
      <c r="B553" s="90">
        <v>918</v>
      </c>
      <c r="C553" s="91">
        <v>6</v>
      </c>
      <c r="D553" s="91">
        <v>5</v>
      </c>
      <c r="E553" s="92" t="s">
        <v>500</v>
      </c>
      <c r="F553" s="93" t="s">
        <v>138</v>
      </c>
      <c r="G553" s="94">
        <v>660.9</v>
      </c>
      <c r="H553" s="94">
        <v>0</v>
      </c>
      <c r="I553" s="95">
        <v>0</v>
      </c>
    </row>
    <row r="554" spans="1:9" x14ac:dyDescent="0.25">
      <c r="A554" s="89" t="s">
        <v>554</v>
      </c>
      <c r="B554" s="90">
        <v>918</v>
      </c>
      <c r="C554" s="91">
        <v>7</v>
      </c>
      <c r="D554" s="91">
        <v>0</v>
      </c>
      <c r="E554" s="92" t="s">
        <v>132</v>
      </c>
      <c r="F554" s="93" t="s">
        <v>132</v>
      </c>
      <c r="G554" s="94">
        <v>9</v>
      </c>
      <c r="H554" s="94">
        <v>0</v>
      </c>
      <c r="I554" s="95">
        <v>0</v>
      </c>
    </row>
    <row r="555" spans="1:9" ht="31.5" x14ac:dyDescent="0.25">
      <c r="A555" s="89" t="s">
        <v>175</v>
      </c>
      <c r="B555" s="90">
        <v>918</v>
      </c>
      <c r="C555" s="91">
        <v>7</v>
      </c>
      <c r="D555" s="91">
        <v>5</v>
      </c>
      <c r="E555" s="92" t="s">
        <v>132</v>
      </c>
      <c r="F555" s="93" t="s">
        <v>132</v>
      </c>
      <c r="G555" s="94">
        <v>9</v>
      </c>
      <c r="H555" s="94">
        <v>0</v>
      </c>
      <c r="I555" s="95">
        <v>0</v>
      </c>
    </row>
    <row r="556" spans="1:9" ht="47.25" x14ac:dyDescent="0.25">
      <c r="A556" s="89" t="s">
        <v>374</v>
      </c>
      <c r="B556" s="90">
        <v>918</v>
      </c>
      <c r="C556" s="91">
        <v>7</v>
      </c>
      <c r="D556" s="91">
        <v>5</v>
      </c>
      <c r="E556" s="92" t="s">
        <v>375</v>
      </c>
      <c r="F556" s="93" t="s">
        <v>132</v>
      </c>
      <c r="G556" s="94">
        <v>9</v>
      </c>
      <c r="H556" s="94">
        <v>0</v>
      </c>
      <c r="I556" s="95">
        <v>0</v>
      </c>
    </row>
    <row r="557" spans="1:9" ht="47.25" x14ac:dyDescent="0.25">
      <c r="A557" s="89" t="s">
        <v>391</v>
      </c>
      <c r="B557" s="90">
        <v>918</v>
      </c>
      <c r="C557" s="91">
        <v>7</v>
      </c>
      <c r="D557" s="91">
        <v>5</v>
      </c>
      <c r="E557" s="92" t="s">
        <v>392</v>
      </c>
      <c r="F557" s="93" t="s">
        <v>132</v>
      </c>
      <c r="G557" s="94">
        <v>9</v>
      </c>
      <c r="H557" s="94">
        <v>0</v>
      </c>
      <c r="I557" s="95">
        <v>0</v>
      </c>
    </row>
    <row r="558" spans="1:9" ht="31.5" x14ac:dyDescent="0.25">
      <c r="A558" s="89" t="s">
        <v>171</v>
      </c>
      <c r="B558" s="90">
        <v>918</v>
      </c>
      <c r="C558" s="91">
        <v>7</v>
      </c>
      <c r="D558" s="91">
        <v>5</v>
      </c>
      <c r="E558" s="92" t="s">
        <v>396</v>
      </c>
      <c r="F558" s="93" t="s">
        <v>132</v>
      </c>
      <c r="G558" s="94">
        <v>9</v>
      </c>
      <c r="H558" s="94">
        <v>0</v>
      </c>
      <c r="I558" s="95">
        <v>0</v>
      </c>
    </row>
    <row r="559" spans="1:9" ht="31.5" x14ac:dyDescent="0.25">
      <c r="A559" s="89" t="s">
        <v>137</v>
      </c>
      <c r="B559" s="90">
        <v>918</v>
      </c>
      <c r="C559" s="91">
        <v>7</v>
      </c>
      <c r="D559" s="91">
        <v>5</v>
      </c>
      <c r="E559" s="92" t="s">
        <v>396</v>
      </c>
      <c r="F559" s="93" t="s">
        <v>138</v>
      </c>
      <c r="G559" s="94">
        <v>9</v>
      </c>
      <c r="H559" s="94">
        <v>0</v>
      </c>
      <c r="I559" s="95">
        <v>0</v>
      </c>
    </row>
    <row r="560" spans="1:9" x14ac:dyDescent="0.25">
      <c r="A560" s="89" t="s">
        <v>555</v>
      </c>
      <c r="B560" s="90">
        <v>918</v>
      </c>
      <c r="C560" s="91">
        <v>8</v>
      </c>
      <c r="D560" s="91">
        <v>0</v>
      </c>
      <c r="E560" s="92" t="s">
        <v>132</v>
      </c>
      <c r="F560" s="93" t="s">
        <v>132</v>
      </c>
      <c r="G560" s="94">
        <v>12199.3</v>
      </c>
      <c r="H560" s="94">
        <v>11835.6</v>
      </c>
      <c r="I560" s="95">
        <v>0.97018681399752404</v>
      </c>
    </row>
    <row r="561" spans="1:9" x14ac:dyDescent="0.25">
      <c r="A561" s="89" t="s">
        <v>211</v>
      </c>
      <c r="B561" s="90">
        <v>918</v>
      </c>
      <c r="C561" s="91">
        <v>8</v>
      </c>
      <c r="D561" s="91">
        <v>1</v>
      </c>
      <c r="E561" s="92" t="s">
        <v>132</v>
      </c>
      <c r="F561" s="93" t="s">
        <v>132</v>
      </c>
      <c r="G561" s="94">
        <v>12199.3</v>
      </c>
      <c r="H561" s="94">
        <v>11835.6</v>
      </c>
      <c r="I561" s="95">
        <v>0.97018681399752404</v>
      </c>
    </row>
    <row r="562" spans="1:9" ht="47.25" x14ac:dyDescent="0.25">
      <c r="A562" s="89" t="s">
        <v>200</v>
      </c>
      <c r="B562" s="90">
        <v>918</v>
      </c>
      <c r="C562" s="91">
        <v>8</v>
      </c>
      <c r="D562" s="91">
        <v>1</v>
      </c>
      <c r="E562" s="92" t="s">
        <v>201</v>
      </c>
      <c r="F562" s="93" t="s">
        <v>132</v>
      </c>
      <c r="G562" s="94">
        <v>12199.3</v>
      </c>
      <c r="H562" s="94">
        <v>11835.6</v>
      </c>
      <c r="I562" s="95">
        <v>0.97018681399752404</v>
      </c>
    </row>
    <row r="563" spans="1:9" ht="63" x14ac:dyDescent="0.25">
      <c r="A563" s="89" t="s">
        <v>202</v>
      </c>
      <c r="B563" s="90">
        <v>918</v>
      </c>
      <c r="C563" s="91">
        <v>8</v>
      </c>
      <c r="D563" s="91">
        <v>1</v>
      </c>
      <c r="E563" s="92" t="s">
        <v>203</v>
      </c>
      <c r="F563" s="93" t="s">
        <v>132</v>
      </c>
      <c r="G563" s="94">
        <v>12199.3</v>
      </c>
      <c r="H563" s="94">
        <v>11835.6</v>
      </c>
      <c r="I563" s="95">
        <v>0.97018681399752404</v>
      </c>
    </row>
    <row r="564" spans="1:9" ht="97.5" customHeight="1" x14ac:dyDescent="0.25">
      <c r="A564" s="89" t="s">
        <v>207</v>
      </c>
      <c r="B564" s="90">
        <v>918</v>
      </c>
      <c r="C564" s="91">
        <v>8</v>
      </c>
      <c r="D564" s="91">
        <v>1</v>
      </c>
      <c r="E564" s="92" t="s">
        <v>208</v>
      </c>
      <c r="F564" s="93" t="s">
        <v>132</v>
      </c>
      <c r="G564" s="94">
        <v>12199.3</v>
      </c>
      <c r="H564" s="94">
        <v>11835.6</v>
      </c>
      <c r="I564" s="95">
        <v>0.97018681399752404</v>
      </c>
    </row>
    <row r="565" spans="1:9" ht="47.25" x14ac:dyDescent="0.25">
      <c r="A565" s="89" t="s">
        <v>209</v>
      </c>
      <c r="B565" s="90">
        <v>918</v>
      </c>
      <c r="C565" s="91">
        <v>8</v>
      </c>
      <c r="D565" s="91">
        <v>1</v>
      </c>
      <c r="E565" s="92" t="s">
        <v>208</v>
      </c>
      <c r="F565" s="93" t="s">
        <v>210</v>
      </c>
      <c r="G565" s="94">
        <v>12199.3</v>
      </c>
      <c r="H565" s="94">
        <v>11835.6</v>
      </c>
      <c r="I565" s="95">
        <v>0.97018681399752404</v>
      </c>
    </row>
    <row r="566" spans="1:9" x14ac:dyDescent="0.25">
      <c r="A566" s="89" t="s">
        <v>558</v>
      </c>
      <c r="B566" s="90">
        <v>918</v>
      </c>
      <c r="C566" s="91">
        <v>11</v>
      </c>
      <c r="D566" s="91">
        <v>0</v>
      </c>
      <c r="E566" s="92" t="s">
        <v>132</v>
      </c>
      <c r="F566" s="93" t="s">
        <v>132</v>
      </c>
      <c r="G566" s="94">
        <v>3885</v>
      </c>
      <c r="H566" s="94">
        <v>0</v>
      </c>
      <c r="I566" s="95">
        <v>0</v>
      </c>
    </row>
    <row r="567" spans="1:9" x14ac:dyDescent="0.25">
      <c r="A567" s="89" t="s">
        <v>421</v>
      </c>
      <c r="B567" s="90">
        <v>918</v>
      </c>
      <c r="C567" s="91">
        <v>11</v>
      </c>
      <c r="D567" s="91">
        <v>1</v>
      </c>
      <c r="E567" s="92" t="s">
        <v>132</v>
      </c>
      <c r="F567" s="93" t="s">
        <v>132</v>
      </c>
      <c r="G567" s="94">
        <v>3885</v>
      </c>
      <c r="H567" s="94">
        <v>0</v>
      </c>
      <c r="I567" s="95">
        <v>0</v>
      </c>
    </row>
    <row r="568" spans="1:9" ht="63" x14ac:dyDescent="0.25">
      <c r="A568" s="89" t="s">
        <v>415</v>
      </c>
      <c r="B568" s="90">
        <v>918</v>
      </c>
      <c r="C568" s="91">
        <v>11</v>
      </c>
      <c r="D568" s="91">
        <v>1</v>
      </c>
      <c r="E568" s="92" t="s">
        <v>416</v>
      </c>
      <c r="F568" s="93" t="s">
        <v>132</v>
      </c>
      <c r="G568" s="94">
        <v>3885</v>
      </c>
      <c r="H568" s="94">
        <v>0</v>
      </c>
      <c r="I568" s="95">
        <v>0</v>
      </c>
    </row>
    <row r="569" spans="1:9" ht="31.5" x14ac:dyDescent="0.25">
      <c r="A569" s="89" t="s">
        <v>417</v>
      </c>
      <c r="B569" s="90">
        <v>918</v>
      </c>
      <c r="C569" s="91">
        <v>11</v>
      </c>
      <c r="D569" s="91">
        <v>1</v>
      </c>
      <c r="E569" s="92" t="s">
        <v>418</v>
      </c>
      <c r="F569" s="93" t="s">
        <v>132</v>
      </c>
      <c r="G569" s="94">
        <v>3885</v>
      </c>
      <c r="H569" s="94">
        <v>0</v>
      </c>
      <c r="I569" s="95">
        <v>0</v>
      </c>
    </row>
    <row r="570" spans="1:9" ht="173.25" x14ac:dyDescent="0.25">
      <c r="A570" s="89" t="s">
        <v>426</v>
      </c>
      <c r="B570" s="90">
        <v>918</v>
      </c>
      <c r="C570" s="91">
        <v>11</v>
      </c>
      <c r="D570" s="91">
        <v>1</v>
      </c>
      <c r="E570" s="92" t="s">
        <v>427</v>
      </c>
      <c r="F570" s="93" t="s">
        <v>132</v>
      </c>
      <c r="G570" s="94">
        <v>3885</v>
      </c>
      <c r="H570" s="94">
        <v>0</v>
      </c>
      <c r="I570" s="95">
        <v>0</v>
      </c>
    </row>
    <row r="571" spans="1:9" ht="31.5" x14ac:dyDescent="0.25">
      <c r="A571" s="89" t="s">
        <v>137</v>
      </c>
      <c r="B571" s="90">
        <v>918</v>
      </c>
      <c r="C571" s="91">
        <v>11</v>
      </c>
      <c r="D571" s="91">
        <v>1</v>
      </c>
      <c r="E571" s="92" t="s">
        <v>427</v>
      </c>
      <c r="F571" s="93" t="s">
        <v>138</v>
      </c>
      <c r="G571" s="94">
        <v>3885</v>
      </c>
      <c r="H571" s="94">
        <v>0</v>
      </c>
      <c r="I571" s="95">
        <v>0</v>
      </c>
    </row>
    <row r="572" spans="1:9" x14ac:dyDescent="0.25">
      <c r="A572" s="82" t="s">
        <v>570</v>
      </c>
      <c r="B572" s="83">
        <v>923</v>
      </c>
      <c r="C572" s="84">
        <v>0</v>
      </c>
      <c r="D572" s="84">
        <v>0</v>
      </c>
      <c r="E572" s="85" t="s">
        <v>132</v>
      </c>
      <c r="F572" s="86" t="s">
        <v>132</v>
      </c>
      <c r="G572" s="87">
        <v>5928.9</v>
      </c>
      <c r="H572" s="87">
        <v>2829.6</v>
      </c>
      <c r="I572" s="88">
        <v>0.47725547740727597</v>
      </c>
    </row>
    <row r="573" spans="1:9" x14ac:dyDescent="0.25">
      <c r="A573" s="89" t="s">
        <v>548</v>
      </c>
      <c r="B573" s="90">
        <v>923</v>
      </c>
      <c r="C573" s="91">
        <v>1</v>
      </c>
      <c r="D573" s="91">
        <v>0</v>
      </c>
      <c r="E573" s="92" t="s">
        <v>132</v>
      </c>
      <c r="F573" s="93" t="s">
        <v>132</v>
      </c>
      <c r="G573" s="94">
        <v>5928.9</v>
      </c>
      <c r="H573" s="94">
        <v>2829.6</v>
      </c>
      <c r="I573" s="95">
        <v>0.47725547740727597</v>
      </c>
    </row>
    <row r="574" spans="1:9" ht="47.25" x14ac:dyDescent="0.25">
      <c r="A574" s="89" t="s">
        <v>283</v>
      </c>
      <c r="B574" s="90">
        <v>923</v>
      </c>
      <c r="C574" s="91">
        <v>1</v>
      </c>
      <c r="D574" s="91">
        <v>6</v>
      </c>
      <c r="E574" s="92" t="s">
        <v>132</v>
      </c>
      <c r="F574" s="93" t="s">
        <v>132</v>
      </c>
      <c r="G574" s="94">
        <v>5928.9</v>
      </c>
      <c r="H574" s="94">
        <v>2829.6</v>
      </c>
      <c r="I574" s="95">
        <v>0.47725547740727597</v>
      </c>
    </row>
    <row r="575" spans="1:9" x14ac:dyDescent="0.25">
      <c r="A575" s="89" t="s">
        <v>504</v>
      </c>
      <c r="B575" s="90">
        <v>923</v>
      </c>
      <c r="C575" s="91">
        <v>1</v>
      </c>
      <c r="D575" s="91">
        <v>6</v>
      </c>
      <c r="E575" s="92" t="s">
        <v>505</v>
      </c>
      <c r="F575" s="93" t="s">
        <v>132</v>
      </c>
      <c r="G575" s="94">
        <v>5928.9</v>
      </c>
      <c r="H575" s="94">
        <v>2829.6</v>
      </c>
      <c r="I575" s="95">
        <v>0.47725547740727597</v>
      </c>
    </row>
    <row r="576" spans="1:9" ht="47.25" x14ac:dyDescent="0.25">
      <c r="A576" s="89" t="s">
        <v>515</v>
      </c>
      <c r="B576" s="90">
        <v>923</v>
      </c>
      <c r="C576" s="91">
        <v>1</v>
      </c>
      <c r="D576" s="91">
        <v>6</v>
      </c>
      <c r="E576" s="92" t="s">
        <v>516</v>
      </c>
      <c r="F576" s="93" t="s">
        <v>132</v>
      </c>
      <c r="G576" s="94">
        <v>5928.9</v>
      </c>
      <c r="H576" s="94">
        <v>2829.6</v>
      </c>
      <c r="I576" s="95">
        <v>0.47725547740727597</v>
      </c>
    </row>
    <row r="577" spans="1:9" ht="47.25" x14ac:dyDescent="0.25">
      <c r="A577" s="89" t="s">
        <v>517</v>
      </c>
      <c r="B577" s="90">
        <v>923</v>
      </c>
      <c r="C577" s="91">
        <v>1</v>
      </c>
      <c r="D577" s="91">
        <v>6</v>
      </c>
      <c r="E577" s="92" t="s">
        <v>518</v>
      </c>
      <c r="F577" s="93" t="s">
        <v>132</v>
      </c>
      <c r="G577" s="94">
        <v>3150</v>
      </c>
      <c r="H577" s="94">
        <v>1529.4</v>
      </c>
      <c r="I577" s="95">
        <v>0.48552380952381002</v>
      </c>
    </row>
    <row r="578" spans="1:9" ht="31.5" x14ac:dyDescent="0.25">
      <c r="A578" s="89" t="s">
        <v>167</v>
      </c>
      <c r="B578" s="90">
        <v>923</v>
      </c>
      <c r="C578" s="91">
        <v>1</v>
      </c>
      <c r="D578" s="91">
        <v>6</v>
      </c>
      <c r="E578" s="92" t="s">
        <v>519</v>
      </c>
      <c r="F578" s="93" t="s">
        <v>132</v>
      </c>
      <c r="G578" s="94">
        <v>3150</v>
      </c>
      <c r="H578" s="94">
        <v>1529.4</v>
      </c>
      <c r="I578" s="95">
        <v>0.48552380952381002</v>
      </c>
    </row>
    <row r="579" spans="1:9" ht="94.5" x14ac:dyDescent="0.25">
      <c r="A579" s="89" t="s">
        <v>148</v>
      </c>
      <c r="B579" s="90">
        <v>923</v>
      </c>
      <c r="C579" s="91">
        <v>1</v>
      </c>
      <c r="D579" s="91">
        <v>6</v>
      </c>
      <c r="E579" s="92" t="s">
        <v>519</v>
      </c>
      <c r="F579" s="93" t="s">
        <v>149</v>
      </c>
      <c r="G579" s="94">
        <v>3150</v>
      </c>
      <c r="H579" s="94">
        <v>1529.4</v>
      </c>
      <c r="I579" s="95">
        <v>0.48552380952381002</v>
      </c>
    </row>
    <row r="580" spans="1:9" ht="47.25" x14ac:dyDescent="0.25">
      <c r="A580" s="89" t="s">
        <v>520</v>
      </c>
      <c r="B580" s="90">
        <v>923</v>
      </c>
      <c r="C580" s="91">
        <v>1</v>
      </c>
      <c r="D580" s="91">
        <v>6</v>
      </c>
      <c r="E580" s="92" t="s">
        <v>521</v>
      </c>
      <c r="F580" s="93" t="s">
        <v>132</v>
      </c>
      <c r="G580" s="94">
        <v>2778.9</v>
      </c>
      <c r="H580" s="94">
        <v>1300.2</v>
      </c>
      <c r="I580" s="95">
        <v>0.467882975277988</v>
      </c>
    </row>
    <row r="581" spans="1:9" ht="31.5" x14ac:dyDescent="0.25">
      <c r="A581" s="89" t="s">
        <v>167</v>
      </c>
      <c r="B581" s="90">
        <v>923</v>
      </c>
      <c r="C581" s="91">
        <v>1</v>
      </c>
      <c r="D581" s="91">
        <v>6</v>
      </c>
      <c r="E581" s="92" t="s">
        <v>522</v>
      </c>
      <c r="F581" s="93" t="s">
        <v>132</v>
      </c>
      <c r="G581" s="94">
        <v>1375</v>
      </c>
      <c r="H581" s="94">
        <v>733.2</v>
      </c>
      <c r="I581" s="95">
        <v>0.53323636363636395</v>
      </c>
    </row>
    <row r="582" spans="1:9" ht="94.5" x14ac:dyDescent="0.25">
      <c r="A582" s="89" t="s">
        <v>148</v>
      </c>
      <c r="B582" s="90">
        <v>923</v>
      </c>
      <c r="C582" s="91">
        <v>1</v>
      </c>
      <c r="D582" s="91">
        <v>6</v>
      </c>
      <c r="E582" s="92" t="s">
        <v>522</v>
      </c>
      <c r="F582" s="93" t="s">
        <v>149</v>
      </c>
      <c r="G582" s="94">
        <v>1373.9</v>
      </c>
      <c r="H582" s="94">
        <v>733.2</v>
      </c>
      <c r="I582" s="95">
        <v>0.53366329427178105</v>
      </c>
    </row>
    <row r="583" spans="1:9" ht="31.5" x14ac:dyDescent="0.25">
      <c r="A583" s="89" t="s">
        <v>137</v>
      </c>
      <c r="B583" s="90">
        <v>923</v>
      </c>
      <c r="C583" s="91">
        <v>1</v>
      </c>
      <c r="D583" s="91">
        <v>6</v>
      </c>
      <c r="E583" s="92" t="s">
        <v>522</v>
      </c>
      <c r="F583" s="93" t="s">
        <v>138</v>
      </c>
      <c r="G583" s="94">
        <v>0.9</v>
      </c>
      <c r="H583" s="94">
        <v>0</v>
      </c>
      <c r="I583" s="95">
        <v>0</v>
      </c>
    </row>
    <row r="584" spans="1:9" x14ac:dyDescent="0.25">
      <c r="A584" s="89" t="s">
        <v>169</v>
      </c>
      <c r="B584" s="90">
        <v>923</v>
      </c>
      <c r="C584" s="91">
        <v>1</v>
      </c>
      <c r="D584" s="91">
        <v>6</v>
      </c>
      <c r="E584" s="92" t="s">
        <v>522</v>
      </c>
      <c r="F584" s="93" t="s">
        <v>170</v>
      </c>
      <c r="G584" s="94">
        <v>0.2</v>
      </c>
      <c r="H584" s="94">
        <v>0</v>
      </c>
      <c r="I584" s="95">
        <v>0</v>
      </c>
    </row>
    <row r="585" spans="1:9" ht="47.25" x14ac:dyDescent="0.25">
      <c r="A585" s="89" t="s">
        <v>523</v>
      </c>
      <c r="B585" s="90">
        <v>923</v>
      </c>
      <c r="C585" s="91">
        <v>1</v>
      </c>
      <c r="D585" s="91">
        <v>6</v>
      </c>
      <c r="E585" s="92" t="s">
        <v>524</v>
      </c>
      <c r="F585" s="93" t="s">
        <v>132</v>
      </c>
      <c r="G585" s="94">
        <v>1403.9</v>
      </c>
      <c r="H585" s="94">
        <v>567</v>
      </c>
      <c r="I585" s="95">
        <v>0.40387491986608698</v>
      </c>
    </row>
    <row r="586" spans="1:9" ht="94.5" x14ac:dyDescent="0.25">
      <c r="A586" s="89" t="s">
        <v>148</v>
      </c>
      <c r="B586" s="90">
        <v>923</v>
      </c>
      <c r="C586" s="91">
        <v>1</v>
      </c>
      <c r="D586" s="91">
        <v>6</v>
      </c>
      <c r="E586" s="92" t="s">
        <v>524</v>
      </c>
      <c r="F586" s="93" t="s">
        <v>149</v>
      </c>
      <c r="G586" s="94">
        <v>1395.8</v>
      </c>
      <c r="H586" s="94">
        <v>563.1</v>
      </c>
      <c r="I586" s="95">
        <v>0.40342455939246302</v>
      </c>
    </row>
    <row r="587" spans="1:9" ht="31.5" x14ac:dyDescent="0.25">
      <c r="A587" s="89" t="s">
        <v>137</v>
      </c>
      <c r="B587" s="90">
        <v>923</v>
      </c>
      <c r="C587" s="91">
        <v>1</v>
      </c>
      <c r="D587" s="91">
        <v>6</v>
      </c>
      <c r="E587" s="92" t="s">
        <v>524</v>
      </c>
      <c r="F587" s="93" t="s">
        <v>138</v>
      </c>
      <c r="G587" s="94">
        <v>8.1</v>
      </c>
      <c r="H587" s="94">
        <v>3.9</v>
      </c>
      <c r="I587" s="95">
        <v>0.48148148148148201</v>
      </c>
    </row>
    <row r="588" spans="1:9" x14ac:dyDescent="0.25">
      <c r="A588" s="209" t="s">
        <v>545</v>
      </c>
      <c r="B588" s="210"/>
      <c r="C588" s="210"/>
      <c r="D588" s="210"/>
      <c r="E588" s="210"/>
      <c r="F588" s="211"/>
      <c r="G588" s="87">
        <v>2099855.9</v>
      </c>
      <c r="H588" s="87">
        <v>1274246.8999999999</v>
      </c>
      <c r="I588" s="88">
        <v>0.60682587790905096</v>
      </c>
    </row>
    <row r="592" spans="1:9" x14ac:dyDescent="0.25">
      <c r="A592" s="96" t="s">
        <v>123</v>
      </c>
      <c r="B592" s="76"/>
      <c r="C592" s="76"/>
      <c r="D592" s="76"/>
      <c r="E592" s="72"/>
      <c r="F592" s="97"/>
      <c r="H592" s="197" t="s">
        <v>124</v>
      </c>
      <c r="I592" s="197"/>
    </row>
  </sheetData>
  <autoFilter ref="A13:AB588" xr:uid="{00000000-0009-0000-0000-000003000000}"/>
  <mergeCells count="8">
    <mergeCell ref="A9:I9"/>
    <mergeCell ref="B11:F11"/>
    <mergeCell ref="A588:F588"/>
    <mergeCell ref="H592:I592"/>
    <mergeCell ref="A11:A12"/>
    <mergeCell ref="G11:G12"/>
    <mergeCell ref="H11:H12"/>
    <mergeCell ref="I11:I12"/>
  </mergeCells>
  <pageMargins left="1.1811023622047201" right="0.39370078740157499" top="0.78740157480314998" bottom="0.78740157480314998" header="0.511811023622047" footer="0.511811023622047"/>
  <pageSetup paperSize="9" scale="68" fitToHeight="0" orientation="portrait" r:id="rId1"/>
  <headerFooter differentFirst="1" alignWithMargins="0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4"/>
  <sheetViews>
    <sheetView workbookViewId="0">
      <selection activeCell="K14" sqref="K14"/>
    </sheetView>
  </sheetViews>
  <sheetFormatPr defaultColWidth="9.7109375" defaultRowHeight="15" x14ac:dyDescent="0.25"/>
  <cols>
    <col min="1" max="1" width="11" style="65" customWidth="1"/>
    <col min="2" max="2" width="36.42578125" style="65" customWidth="1"/>
    <col min="3" max="3" width="18.42578125" style="65" customWidth="1"/>
    <col min="4" max="4" width="16.85546875" style="66" customWidth="1"/>
    <col min="5" max="5" width="16.5703125" style="66" customWidth="1"/>
    <col min="6" max="249" width="9.7109375" style="65"/>
    <col min="250" max="250" width="11" style="65" customWidth="1"/>
    <col min="251" max="251" width="36.42578125" style="65" customWidth="1"/>
    <col min="252" max="252" width="18.42578125" style="65" customWidth="1"/>
    <col min="253" max="253" width="18" style="65" customWidth="1"/>
    <col min="254" max="254" width="16.5703125" style="65" customWidth="1"/>
    <col min="255" max="505" width="9.7109375" style="65"/>
    <col min="506" max="506" width="11" style="65" customWidth="1"/>
    <col min="507" max="507" width="36.42578125" style="65" customWidth="1"/>
    <col min="508" max="508" width="18.42578125" style="65" customWidth="1"/>
    <col min="509" max="509" width="18" style="65" customWidth="1"/>
    <col min="510" max="510" width="16.5703125" style="65" customWidth="1"/>
    <col min="511" max="761" width="9.7109375" style="65"/>
    <col min="762" max="762" width="11" style="65" customWidth="1"/>
    <col min="763" max="763" width="36.42578125" style="65" customWidth="1"/>
    <col min="764" max="764" width="18.42578125" style="65" customWidth="1"/>
    <col min="765" max="765" width="18" style="65" customWidth="1"/>
    <col min="766" max="766" width="16.5703125" style="65" customWidth="1"/>
    <col min="767" max="1017" width="9.7109375" style="65"/>
    <col min="1018" max="1018" width="11" style="65" customWidth="1"/>
    <col min="1019" max="1019" width="36.42578125" style="65" customWidth="1"/>
    <col min="1020" max="1020" width="18.42578125" style="65" customWidth="1"/>
    <col min="1021" max="1021" width="18" style="65" customWidth="1"/>
    <col min="1022" max="1022" width="16.5703125" style="65" customWidth="1"/>
    <col min="1023" max="1273" width="9.7109375" style="65"/>
    <col min="1274" max="1274" width="11" style="65" customWidth="1"/>
    <col min="1275" max="1275" width="36.42578125" style="65" customWidth="1"/>
    <col min="1276" max="1276" width="18.42578125" style="65" customWidth="1"/>
    <col min="1277" max="1277" width="18" style="65" customWidth="1"/>
    <col min="1278" max="1278" width="16.5703125" style="65" customWidth="1"/>
    <col min="1279" max="1529" width="9.7109375" style="65"/>
    <col min="1530" max="1530" width="11" style="65" customWidth="1"/>
    <col min="1531" max="1531" width="36.42578125" style="65" customWidth="1"/>
    <col min="1532" max="1532" width="18.42578125" style="65" customWidth="1"/>
    <col min="1533" max="1533" width="18" style="65" customWidth="1"/>
    <col min="1534" max="1534" width="16.5703125" style="65" customWidth="1"/>
    <col min="1535" max="1785" width="9.7109375" style="65"/>
    <col min="1786" max="1786" width="11" style="65" customWidth="1"/>
    <col min="1787" max="1787" width="36.42578125" style="65" customWidth="1"/>
    <col min="1788" max="1788" width="18.42578125" style="65" customWidth="1"/>
    <col min="1789" max="1789" width="18" style="65" customWidth="1"/>
    <col min="1790" max="1790" width="16.5703125" style="65" customWidth="1"/>
    <col min="1791" max="2041" width="9.7109375" style="65"/>
    <col min="2042" max="2042" width="11" style="65" customWidth="1"/>
    <col min="2043" max="2043" width="36.42578125" style="65" customWidth="1"/>
    <col min="2044" max="2044" width="18.42578125" style="65" customWidth="1"/>
    <col min="2045" max="2045" width="18" style="65" customWidth="1"/>
    <col min="2046" max="2046" width="16.5703125" style="65" customWidth="1"/>
    <col min="2047" max="2297" width="9.7109375" style="65"/>
    <col min="2298" max="2298" width="11" style="65" customWidth="1"/>
    <col min="2299" max="2299" width="36.42578125" style="65" customWidth="1"/>
    <col min="2300" max="2300" width="18.42578125" style="65" customWidth="1"/>
    <col min="2301" max="2301" width="18" style="65" customWidth="1"/>
    <col min="2302" max="2302" width="16.5703125" style="65" customWidth="1"/>
    <col min="2303" max="2553" width="9.7109375" style="65"/>
    <col min="2554" max="2554" width="11" style="65" customWidth="1"/>
    <col min="2555" max="2555" width="36.42578125" style="65" customWidth="1"/>
    <col min="2556" max="2556" width="18.42578125" style="65" customWidth="1"/>
    <col min="2557" max="2557" width="18" style="65" customWidth="1"/>
    <col min="2558" max="2558" width="16.5703125" style="65" customWidth="1"/>
    <col min="2559" max="2809" width="9.7109375" style="65"/>
    <col min="2810" max="2810" width="11" style="65" customWidth="1"/>
    <col min="2811" max="2811" width="36.42578125" style="65" customWidth="1"/>
    <col min="2812" max="2812" width="18.42578125" style="65" customWidth="1"/>
    <col min="2813" max="2813" width="18" style="65" customWidth="1"/>
    <col min="2814" max="2814" width="16.5703125" style="65" customWidth="1"/>
    <col min="2815" max="3065" width="9.7109375" style="65"/>
    <col min="3066" max="3066" width="11" style="65" customWidth="1"/>
    <col min="3067" max="3067" width="36.42578125" style="65" customWidth="1"/>
    <col min="3068" max="3068" width="18.42578125" style="65" customWidth="1"/>
    <col min="3069" max="3069" width="18" style="65" customWidth="1"/>
    <col min="3070" max="3070" width="16.5703125" style="65" customWidth="1"/>
    <col min="3071" max="3321" width="9.7109375" style="65"/>
    <col min="3322" max="3322" width="11" style="65" customWidth="1"/>
    <col min="3323" max="3323" width="36.42578125" style="65" customWidth="1"/>
    <col min="3324" max="3324" width="18.42578125" style="65" customWidth="1"/>
    <col min="3325" max="3325" width="18" style="65" customWidth="1"/>
    <col min="3326" max="3326" width="16.5703125" style="65" customWidth="1"/>
    <col min="3327" max="3577" width="9.7109375" style="65"/>
    <col min="3578" max="3578" width="11" style="65" customWidth="1"/>
    <col min="3579" max="3579" width="36.42578125" style="65" customWidth="1"/>
    <col min="3580" max="3580" width="18.42578125" style="65" customWidth="1"/>
    <col min="3581" max="3581" width="18" style="65" customWidth="1"/>
    <col min="3582" max="3582" width="16.5703125" style="65" customWidth="1"/>
    <col min="3583" max="3833" width="9.7109375" style="65"/>
    <col min="3834" max="3834" width="11" style="65" customWidth="1"/>
    <col min="3835" max="3835" width="36.42578125" style="65" customWidth="1"/>
    <col min="3836" max="3836" width="18.42578125" style="65" customWidth="1"/>
    <col min="3837" max="3837" width="18" style="65" customWidth="1"/>
    <col min="3838" max="3838" width="16.5703125" style="65" customWidth="1"/>
    <col min="3839" max="4089" width="9.7109375" style="65"/>
    <col min="4090" max="4090" width="11" style="65" customWidth="1"/>
    <col min="4091" max="4091" width="36.42578125" style="65" customWidth="1"/>
    <col min="4092" max="4092" width="18.42578125" style="65" customWidth="1"/>
    <col min="4093" max="4093" width="18" style="65" customWidth="1"/>
    <col min="4094" max="4094" width="16.5703125" style="65" customWidth="1"/>
    <col min="4095" max="4345" width="9.7109375" style="65"/>
    <col min="4346" max="4346" width="11" style="65" customWidth="1"/>
    <col min="4347" max="4347" width="36.42578125" style="65" customWidth="1"/>
    <col min="4348" max="4348" width="18.42578125" style="65" customWidth="1"/>
    <col min="4349" max="4349" width="18" style="65" customWidth="1"/>
    <col min="4350" max="4350" width="16.5703125" style="65" customWidth="1"/>
    <col min="4351" max="4601" width="9.7109375" style="65"/>
    <col min="4602" max="4602" width="11" style="65" customWidth="1"/>
    <col min="4603" max="4603" width="36.42578125" style="65" customWidth="1"/>
    <col min="4604" max="4604" width="18.42578125" style="65" customWidth="1"/>
    <col min="4605" max="4605" width="18" style="65" customWidth="1"/>
    <col min="4606" max="4606" width="16.5703125" style="65" customWidth="1"/>
    <col min="4607" max="4857" width="9.7109375" style="65"/>
    <col min="4858" max="4858" width="11" style="65" customWidth="1"/>
    <col min="4859" max="4859" width="36.42578125" style="65" customWidth="1"/>
    <col min="4860" max="4860" width="18.42578125" style="65" customWidth="1"/>
    <col min="4861" max="4861" width="18" style="65" customWidth="1"/>
    <col min="4862" max="4862" width="16.5703125" style="65" customWidth="1"/>
    <col min="4863" max="5113" width="9.7109375" style="65"/>
    <col min="5114" max="5114" width="11" style="65" customWidth="1"/>
    <col min="5115" max="5115" width="36.42578125" style="65" customWidth="1"/>
    <col min="5116" max="5116" width="18.42578125" style="65" customWidth="1"/>
    <col min="5117" max="5117" width="18" style="65" customWidth="1"/>
    <col min="5118" max="5118" width="16.5703125" style="65" customWidth="1"/>
    <col min="5119" max="5369" width="9.7109375" style="65"/>
    <col min="5370" max="5370" width="11" style="65" customWidth="1"/>
    <col min="5371" max="5371" width="36.42578125" style="65" customWidth="1"/>
    <col min="5372" max="5372" width="18.42578125" style="65" customWidth="1"/>
    <col min="5373" max="5373" width="18" style="65" customWidth="1"/>
    <col min="5374" max="5374" width="16.5703125" style="65" customWidth="1"/>
    <col min="5375" max="5625" width="9.7109375" style="65"/>
    <col min="5626" max="5626" width="11" style="65" customWidth="1"/>
    <col min="5627" max="5627" width="36.42578125" style="65" customWidth="1"/>
    <col min="5628" max="5628" width="18.42578125" style="65" customWidth="1"/>
    <col min="5629" max="5629" width="18" style="65" customWidth="1"/>
    <col min="5630" max="5630" width="16.5703125" style="65" customWidth="1"/>
    <col min="5631" max="5881" width="9.7109375" style="65"/>
    <col min="5882" max="5882" width="11" style="65" customWidth="1"/>
    <col min="5883" max="5883" width="36.42578125" style="65" customWidth="1"/>
    <col min="5884" max="5884" width="18.42578125" style="65" customWidth="1"/>
    <col min="5885" max="5885" width="18" style="65" customWidth="1"/>
    <col min="5886" max="5886" width="16.5703125" style="65" customWidth="1"/>
    <col min="5887" max="6137" width="9.7109375" style="65"/>
    <col min="6138" max="6138" width="11" style="65" customWidth="1"/>
    <col min="6139" max="6139" width="36.42578125" style="65" customWidth="1"/>
    <col min="6140" max="6140" width="18.42578125" style="65" customWidth="1"/>
    <col min="6141" max="6141" width="18" style="65" customWidth="1"/>
    <col min="6142" max="6142" width="16.5703125" style="65" customWidth="1"/>
    <col min="6143" max="6393" width="9.7109375" style="65"/>
    <col min="6394" max="6394" width="11" style="65" customWidth="1"/>
    <col min="6395" max="6395" width="36.42578125" style="65" customWidth="1"/>
    <col min="6396" max="6396" width="18.42578125" style="65" customWidth="1"/>
    <col min="6397" max="6397" width="18" style="65" customWidth="1"/>
    <col min="6398" max="6398" width="16.5703125" style="65" customWidth="1"/>
    <col min="6399" max="6649" width="9.7109375" style="65"/>
    <col min="6650" max="6650" width="11" style="65" customWidth="1"/>
    <col min="6651" max="6651" width="36.42578125" style="65" customWidth="1"/>
    <col min="6652" max="6652" width="18.42578125" style="65" customWidth="1"/>
    <col min="6653" max="6653" width="18" style="65" customWidth="1"/>
    <col min="6654" max="6654" width="16.5703125" style="65" customWidth="1"/>
    <col min="6655" max="6905" width="9.7109375" style="65"/>
    <col min="6906" max="6906" width="11" style="65" customWidth="1"/>
    <col min="6907" max="6907" width="36.42578125" style="65" customWidth="1"/>
    <col min="6908" max="6908" width="18.42578125" style="65" customWidth="1"/>
    <col min="6909" max="6909" width="18" style="65" customWidth="1"/>
    <col min="6910" max="6910" width="16.5703125" style="65" customWidth="1"/>
    <col min="6911" max="7161" width="9.7109375" style="65"/>
    <col min="7162" max="7162" width="11" style="65" customWidth="1"/>
    <col min="7163" max="7163" width="36.42578125" style="65" customWidth="1"/>
    <col min="7164" max="7164" width="18.42578125" style="65" customWidth="1"/>
    <col min="7165" max="7165" width="18" style="65" customWidth="1"/>
    <col min="7166" max="7166" width="16.5703125" style="65" customWidth="1"/>
    <col min="7167" max="7417" width="9.7109375" style="65"/>
    <col min="7418" max="7418" width="11" style="65" customWidth="1"/>
    <col min="7419" max="7419" width="36.42578125" style="65" customWidth="1"/>
    <col min="7420" max="7420" width="18.42578125" style="65" customWidth="1"/>
    <col min="7421" max="7421" width="18" style="65" customWidth="1"/>
    <col min="7422" max="7422" width="16.5703125" style="65" customWidth="1"/>
    <col min="7423" max="7673" width="9.7109375" style="65"/>
    <col min="7674" max="7674" width="11" style="65" customWidth="1"/>
    <col min="7675" max="7675" width="36.42578125" style="65" customWidth="1"/>
    <col min="7676" max="7676" width="18.42578125" style="65" customWidth="1"/>
    <col min="7677" max="7677" width="18" style="65" customWidth="1"/>
    <col min="7678" max="7678" width="16.5703125" style="65" customWidth="1"/>
    <col min="7679" max="7929" width="9.7109375" style="65"/>
    <col min="7930" max="7930" width="11" style="65" customWidth="1"/>
    <col min="7931" max="7931" width="36.42578125" style="65" customWidth="1"/>
    <col min="7932" max="7932" width="18.42578125" style="65" customWidth="1"/>
    <col min="7933" max="7933" width="18" style="65" customWidth="1"/>
    <col min="7934" max="7934" width="16.5703125" style="65" customWidth="1"/>
    <col min="7935" max="8185" width="9.7109375" style="65"/>
    <col min="8186" max="8186" width="11" style="65" customWidth="1"/>
    <col min="8187" max="8187" width="36.42578125" style="65" customWidth="1"/>
    <col min="8188" max="8188" width="18.42578125" style="65" customWidth="1"/>
    <col min="8189" max="8189" width="18" style="65" customWidth="1"/>
    <col min="8190" max="8190" width="16.5703125" style="65" customWidth="1"/>
    <col min="8191" max="8441" width="9.7109375" style="65"/>
    <col min="8442" max="8442" width="11" style="65" customWidth="1"/>
    <col min="8443" max="8443" width="36.42578125" style="65" customWidth="1"/>
    <col min="8444" max="8444" width="18.42578125" style="65" customWidth="1"/>
    <col min="8445" max="8445" width="18" style="65" customWidth="1"/>
    <col min="8446" max="8446" width="16.5703125" style="65" customWidth="1"/>
    <col min="8447" max="8697" width="9.7109375" style="65"/>
    <col min="8698" max="8698" width="11" style="65" customWidth="1"/>
    <col min="8699" max="8699" width="36.42578125" style="65" customWidth="1"/>
    <col min="8700" max="8700" width="18.42578125" style="65" customWidth="1"/>
    <col min="8701" max="8701" width="18" style="65" customWidth="1"/>
    <col min="8702" max="8702" width="16.5703125" style="65" customWidth="1"/>
    <col min="8703" max="8953" width="9.7109375" style="65"/>
    <col min="8954" max="8954" width="11" style="65" customWidth="1"/>
    <col min="8955" max="8955" width="36.42578125" style="65" customWidth="1"/>
    <col min="8956" max="8956" width="18.42578125" style="65" customWidth="1"/>
    <col min="8957" max="8957" width="18" style="65" customWidth="1"/>
    <col min="8958" max="8958" width="16.5703125" style="65" customWidth="1"/>
    <col min="8959" max="9209" width="9.7109375" style="65"/>
    <col min="9210" max="9210" width="11" style="65" customWidth="1"/>
    <col min="9211" max="9211" width="36.42578125" style="65" customWidth="1"/>
    <col min="9212" max="9212" width="18.42578125" style="65" customWidth="1"/>
    <col min="9213" max="9213" width="18" style="65" customWidth="1"/>
    <col min="9214" max="9214" width="16.5703125" style="65" customWidth="1"/>
    <col min="9215" max="9465" width="9.7109375" style="65"/>
    <col min="9466" max="9466" width="11" style="65" customWidth="1"/>
    <col min="9467" max="9467" width="36.42578125" style="65" customWidth="1"/>
    <col min="9468" max="9468" width="18.42578125" style="65" customWidth="1"/>
    <col min="9469" max="9469" width="18" style="65" customWidth="1"/>
    <col min="9470" max="9470" width="16.5703125" style="65" customWidth="1"/>
    <col min="9471" max="9721" width="9.7109375" style="65"/>
    <col min="9722" max="9722" width="11" style="65" customWidth="1"/>
    <col min="9723" max="9723" width="36.42578125" style="65" customWidth="1"/>
    <col min="9724" max="9724" width="18.42578125" style="65" customWidth="1"/>
    <col min="9725" max="9725" width="18" style="65" customWidth="1"/>
    <col min="9726" max="9726" width="16.5703125" style="65" customWidth="1"/>
    <col min="9727" max="9977" width="9.7109375" style="65"/>
    <col min="9978" max="9978" width="11" style="65" customWidth="1"/>
    <col min="9979" max="9979" width="36.42578125" style="65" customWidth="1"/>
    <col min="9980" max="9980" width="18.42578125" style="65" customWidth="1"/>
    <col min="9981" max="9981" width="18" style="65" customWidth="1"/>
    <col min="9982" max="9982" width="16.5703125" style="65" customWidth="1"/>
    <col min="9983" max="10233" width="9.7109375" style="65"/>
    <col min="10234" max="10234" width="11" style="65" customWidth="1"/>
    <col min="10235" max="10235" width="36.42578125" style="65" customWidth="1"/>
    <col min="10236" max="10236" width="18.42578125" style="65" customWidth="1"/>
    <col min="10237" max="10237" width="18" style="65" customWidth="1"/>
    <col min="10238" max="10238" width="16.5703125" style="65" customWidth="1"/>
    <col min="10239" max="10489" width="9.7109375" style="65"/>
    <col min="10490" max="10490" width="11" style="65" customWidth="1"/>
    <col min="10491" max="10491" width="36.42578125" style="65" customWidth="1"/>
    <col min="10492" max="10492" width="18.42578125" style="65" customWidth="1"/>
    <col min="10493" max="10493" width="18" style="65" customWidth="1"/>
    <col min="10494" max="10494" width="16.5703125" style="65" customWidth="1"/>
    <col min="10495" max="10745" width="9.7109375" style="65"/>
    <col min="10746" max="10746" width="11" style="65" customWidth="1"/>
    <col min="10747" max="10747" width="36.42578125" style="65" customWidth="1"/>
    <col min="10748" max="10748" width="18.42578125" style="65" customWidth="1"/>
    <col min="10749" max="10749" width="18" style="65" customWidth="1"/>
    <col min="10750" max="10750" width="16.5703125" style="65" customWidth="1"/>
    <col min="10751" max="11001" width="9.7109375" style="65"/>
    <col min="11002" max="11002" width="11" style="65" customWidth="1"/>
    <col min="11003" max="11003" width="36.42578125" style="65" customWidth="1"/>
    <col min="11004" max="11004" width="18.42578125" style="65" customWidth="1"/>
    <col min="11005" max="11005" width="18" style="65" customWidth="1"/>
    <col min="11006" max="11006" width="16.5703125" style="65" customWidth="1"/>
    <col min="11007" max="11257" width="9.7109375" style="65"/>
    <col min="11258" max="11258" width="11" style="65" customWidth="1"/>
    <col min="11259" max="11259" width="36.42578125" style="65" customWidth="1"/>
    <col min="11260" max="11260" width="18.42578125" style="65" customWidth="1"/>
    <col min="11261" max="11261" width="18" style="65" customWidth="1"/>
    <col min="11262" max="11262" width="16.5703125" style="65" customWidth="1"/>
    <col min="11263" max="11513" width="9.7109375" style="65"/>
    <col min="11514" max="11514" width="11" style="65" customWidth="1"/>
    <col min="11515" max="11515" width="36.42578125" style="65" customWidth="1"/>
    <col min="11516" max="11516" width="18.42578125" style="65" customWidth="1"/>
    <col min="11517" max="11517" width="18" style="65" customWidth="1"/>
    <col min="11518" max="11518" width="16.5703125" style="65" customWidth="1"/>
    <col min="11519" max="11769" width="9.7109375" style="65"/>
    <col min="11770" max="11770" width="11" style="65" customWidth="1"/>
    <col min="11771" max="11771" width="36.42578125" style="65" customWidth="1"/>
    <col min="11772" max="11772" width="18.42578125" style="65" customWidth="1"/>
    <col min="11773" max="11773" width="18" style="65" customWidth="1"/>
    <col min="11774" max="11774" width="16.5703125" style="65" customWidth="1"/>
    <col min="11775" max="12025" width="9.7109375" style="65"/>
    <col min="12026" max="12026" width="11" style="65" customWidth="1"/>
    <col min="12027" max="12027" width="36.42578125" style="65" customWidth="1"/>
    <col min="12028" max="12028" width="18.42578125" style="65" customWidth="1"/>
    <col min="12029" max="12029" width="18" style="65" customWidth="1"/>
    <col min="12030" max="12030" width="16.5703125" style="65" customWidth="1"/>
    <col min="12031" max="12281" width="9.7109375" style="65"/>
    <col min="12282" max="12282" width="11" style="65" customWidth="1"/>
    <col min="12283" max="12283" width="36.42578125" style="65" customWidth="1"/>
    <col min="12284" max="12284" width="18.42578125" style="65" customWidth="1"/>
    <col min="12285" max="12285" width="18" style="65" customWidth="1"/>
    <col min="12286" max="12286" width="16.5703125" style="65" customWidth="1"/>
    <col min="12287" max="12537" width="9.7109375" style="65"/>
    <col min="12538" max="12538" width="11" style="65" customWidth="1"/>
    <col min="12539" max="12539" width="36.42578125" style="65" customWidth="1"/>
    <col min="12540" max="12540" width="18.42578125" style="65" customWidth="1"/>
    <col min="12541" max="12541" width="18" style="65" customWidth="1"/>
    <col min="12542" max="12542" width="16.5703125" style="65" customWidth="1"/>
    <col min="12543" max="12793" width="9.7109375" style="65"/>
    <col min="12794" max="12794" width="11" style="65" customWidth="1"/>
    <col min="12795" max="12795" width="36.42578125" style="65" customWidth="1"/>
    <col min="12796" max="12796" width="18.42578125" style="65" customWidth="1"/>
    <col min="12797" max="12797" width="18" style="65" customWidth="1"/>
    <col min="12798" max="12798" width="16.5703125" style="65" customWidth="1"/>
    <col min="12799" max="13049" width="9.7109375" style="65"/>
    <col min="13050" max="13050" width="11" style="65" customWidth="1"/>
    <col min="13051" max="13051" width="36.42578125" style="65" customWidth="1"/>
    <col min="13052" max="13052" width="18.42578125" style="65" customWidth="1"/>
    <col min="13053" max="13053" width="18" style="65" customWidth="1"/>
    <col min="13054" max="13054" width="16.5703125" style="65" customWidth="1"/>
    <col min="13055" max="13305" width="9.7109375" style="65"/>
    <col min="13306" max="13306" width="11" style="65" customWidth="1"/>
    <col min="13307" max="13307" width="36.42578125" style="65" customWidth="1"/>
    <col min="13308" max="13308" width="18.42578125" style="65" customWidth="1"/>
    <col min="13309" max="13309" width="18" style="65" customWidth="1"/>
    <col min="13310" max="13310" width="16.5703125" style="65" customWidth="1"/>
    <col min="13311" max="13561" width="9.7109375" style="65"/>
    <col min="13562" max="13562" width="11" style="65" customWidth="1"/>
    <col min="13563" max="13563" width="36.42578125" style="65" customWidth="1"/>
    <col min="13564" max="13564" width="18.42578125" style="65" customWidth="1"/>
    <col min="13565" max="13565" width="18" style="65" customWidth="1"/>
    <col min="13566" max="13566" width="16.5703125" style="65" customWidth="1"/>
    <col min="13567" max="13817" width="9.7109375" style="65"/>
    <col min="13818" max="13818" width="11" style="65" customWidth="1"/>
    <col min="13819" max="13819" width="36.42578125" style="65" customWidth="1"/>
    <col min="13820" max="13820" width="18.42578125" style="65" customWidth="1"/>
    <col min="13821" max="13821" width="18" style="65" customWidth="1"/>
    <col min="13822" max="13822" width="16.5703125" style="65" customWidth="1"/>
    <col min="13823" max="14073" width="9.7109375" style="65"/>
    <col min="14074" max="14074" width="11" style="65" customWidth="1"/>
    <col min="14075" max="14075" width="36.42578125" style="65" customWidth="1"/>
    <col min="14076" max="14076" width="18.42578125" style="65" customWidth="1"/>
    <col min="14077" max="14077" width="18" style="65" customWidth="1"/>
    <col min="14078" max="14078" width="16.5703125" style="65" customWidth="1"/>
    <col min="14079" max="14329" width="9.7109375" style="65"/>
    <col min="14330" max="14330" width="11" style="65" customWidth="1"/>
    <col min="14331" max="14331" width="36.42578125" style="65" customWidth="1"/>
    <col min="14332" max="14332" width="18.42578125" style="65" customWidth="1"/>
    <col min="14333" max="14333" width="18" style="65" customWidth="1"/>
    <col min="14334" max="14334" width="16.5703125" style="65" customWidth="1"/>
    <col min="14335" max="14585" width="9.7109375" style="65"/>
    <col min="14586" max="14586" width="11" style="65" customWidth="1"/>
    <col min="14587" max="14587" width="36.42578125" style="65" customWidth="1"/>
    <col min="14588" max="14588" width="18.42578125" style="65" customWidth="1"/>
    <col min="14589" max="14589" width="18" style="65" customWidth="1"/>
    <col min="14590" max="14590" width="16.5703125" style="65" customWidth="1"/>
    <col min="14591" max="14841" width="9.7109375" style="65"/>
    <col min="14842" max="14842" width="11" style="65" customWidth="1"/>
    <col min="14843" max="14843" width="36.42578125" style="65" customWidth="1"/>
    <col min="14844" max="14844" width="18.42578125" style="65" customWidth="1"/>
    <col min="14845" max="14845" width="18" style="65" customWidth="1"/>
    <col min="14846" max="14846" width="16.5703125" style="65" customWidth="1"/>
    <col min="14847" max="15097" width="9.7109375" style="65"/>
    <col min="15098" max="15098" width="11" style="65" customWidth="1"/>
    <col min="15099" max="15099" width="36.42578125" style="65" customWidth="1"/>
    <col min="15100" max="15100" width="18.42578125" style="65" customWidth="1"/>
    <col min="15101" max="15101" width="18" style="65" customWidth="1"/>
    <col min="15102" max="15102" width="16.5703125" style="65" customWidth="1"/>
    <col min="15103" max="15353" width="9.7109375" style="65"/>
    <col min="15354" max="15354" width="11" style="65" customWidth="1"/>
    <col min="15355" max="15355" width="36.42578125" style="65" customWidth="1"/>
    <col min="15356" max="15356" width="18.42578125" style="65" customWidth="1"/>
    <col min="15357" max="15357" width="18" style="65" customWidth="1"/>
    <col min="15358" max="15358" width="16.5703125" style="65" customWidth="1"/>
    <col min="15359" max="15609" width="9.7109375" style="65"/>
    <col min="15610" max="15610" width="11" style="65" customWidth="1"/>
    <col min="15611" max="15611" width="36.42578125" style="65" customWidth="1"/>
    <col min="15612" max="15612" width="18.42578125" style="65" customWidth="1"/>
    <col min="15613" max="15613" width="18" style="65" customWidth="1"/>
    <col min="15614" max="15614" width="16.5703125" style="65" customWidth="1"/>
    <col min="15615" max="15865" width="9.7109375" style="65"/>
    <col min="15866" max="15866" width="11" style="65" customWidth="1"/>
    <col min="15867" max="15867" width="36.42578125" style="65" customWidth="1"/>
    <col min="15868" max="15868" width="18.42578125" style="65" customWidth="1"/>
    <col min="15869" max="15869" width="18" style="65" customWidth="1"/>
    <col min="15870" max="15870" width="16.5703125" style="65" customWidth="1"/>
    <col min="15871" max="16121" width="9.7109375" style="65"/>
    <col min="16122" max="16122" width="11" style="65" customWidth="1"/>
    <col min="16123" max="16123" width="36.42578125" style="65" customWidth="1"/>
    <col min="16124" max="16124" width="18.42578125" style="65" customWidth="1"/>
    <col min="16125" max="16125" width="18" style="65" customWidth="1"/>
    <col min="16126" max="16126" width="16.5703125" style="65" customWidth="1"/>
    <col min="16127" max="16384" width="9.7109375" style="65"/>
  </cols>
  <sheetData>
    <row r="1" spans="1:5" x14ac:dyDescent="0.25">
      <c r="C1" s="4"/>
      <c r="D1" s="5"/>
      <c r="E1" s="5"/>
    </row>
    <row r="2" spans="1:5" x14ac:dyDescent="0.25">
      <c r="C2" s="4"/>
      <c r="D2" s="5"/>
      <c r="E2" s="5"/>
    </row>
    <row r="3" spans="1:5" ht="27.6" customHeight="1" x14ac:dyDescent="0.25">
      <c r="C3" s="215"/>
      <c r="D3" s="215"/>
      <c r="E3" s="215"/>
    </row>
    <row r="4" spans="1:5" ht="19.149999999999999" customHeight="1" x14ac:dyDescent="0.25">
      <c r="C4" s="216"/>
      <c r="D4" s="216"/>
      <c r="E4" s="216"/>
    </row>
    <row r="6" spans="1:5" x14ac:dyDescent="0.25">
      <c r="A6" s="47"/>
      <c r="B6" s="47"/>
      <c r="C6" s="47"/>
      <c r="D6" s="48"/>
      <c r="E6" s="48"/>
    </row>
    <row r="7" spans="1:5" x14ac:dyDescent="0.25">
      <c r="A7" s="47"/>
      <c r="B7" s="47"/>
      <c r="C7" s="47"/>
      <c r="D7" s="48"/>
      <c r="E7" s="48"/>
    </row>
    <row r="8" spans="1:5" ht="56.45" customHeight="1" x14ac:dyDescent="0.25">
      <c r="A8" s="217" t="s">
        <v>639</v>
      </c>
      <c r="B8" s="217"/>
      <c r="C8" s="217"/>
      <c r="D8" s="217"/>
      <c r="E8" s="217"/>
    </row>
    <row r="9" spans="1:5" x14ac:dyDescent="0.25">
      <c r="A9" s="47"/>
      <c r="B9" s="47"/>
      <c r="C9" s="47"/>
      <c r="D9" s="48"/>
      <c r="E9" s="48"/>
    </row>
    <row r="10" spans="1:5" x14ac:dyDescent="0.25">
      <c r="A10" s="47"/>
      <c r="B10" s="47"/>
      <c r="D10" s="48"/>
      <c r="E10" s="49"/>
    </row>
    <row r="11" spans="1:5" ht="38.25" customHeight="1" x14ac:dyDescent="0.25">
      <c r="A11" s="67" t="s">
        <v>571</v>
      </c>
      <c r="B11" s="68" t="s">
        <v>572</v>
      </c>
      <c r="C11" s="50" t="s">
        <v>573</v>
      </c>
      <c r="D11" s="52" t="s">
        <v>3</v>
      </c>
      <c r="E11" s="69" t="s">
        <v>4</v>
      </c>
    </row>
    <row r="12" spans="1:5" ht="18.75" x14ac:dyDescent="0.3">
      <c r="A12" s="53">
        <v>1</v>
      </c>
      <c r="B12" s="70" t="s">
        <v>574</v>
      </c>
      <c r="C12" s="71">
        <v>11130.4</v>
      </c>
      <c r="D12" s="71">
        <v>5145.8999999999996</v>
      </c>
      <c r="E12" s="56">
        <f>D12/C12</f>
        <v>0.46232839790124303</v>
      </c>
    </row>
    <row r="13" spans="1:5" ht="18.75" x14ac:dyDescent="0.3">
      <c r="A13" s="53">
        <v>2</v>
      </c>
      <c r="B13" s="70" t="s">
        <v>575</v>
      </c>
      <c r="C13" s="71">
        <v>14777.3</v>
      </c>
      <c r="D13" s="71">
        <v>8620.1</v>
      </c>
      <c r="E13" s="56">
        <f t="shared" ref="E13:E29" si="0">D13/C13</f>
        <v>0.58333389726134</v>
      </c>
    </row>
    <row r="14" spans="1:5" ht="18.75" x14ac:dyDescent="0.3">
      <c r="A14" s="53">
        <v>3</v>
      </c>
      <c r="B14" s="70" t="s">
        <v>576</v>
      </c>
      <c r="C14" s="71">
        <v>10537.7</v>
      </c>
      <c r="D14" s="71">
        <v>5174.1000000000004</v>
      </c>
      <c r="E14" s="56">
        <f t="shared" si="0"/>
        <v>0.49100847433500699</v>
      </c>
    </row>
    <row r="15" spans="1:5" ht="18.75" x14ac:dyDescent="0.3">
      <c r="A15" s="53">
        <v>4</v>
      </c>
      <c r="B15" s="70" t="s">
        <v>577</v>
      </c>
      <c r="C15" s="71">
        <v>15632.8</v>
      </c>
      <c r="D15" s="71">
        <v>7263.9</v>
      </c>
      <c r="E15" s="56">
        <f t="shared" si="0"/>
        <v>0.46465764290466199</v>
      </c>
    </row>
    <row r="16" spans="1:5" ht="18.75" x14ac:dyDescent="0.3">
      <c r="A16" s="53">
        <v>5</v>
      </c>
      <c r="B16" s="70" t="s">
        <v>578</v>
      </c>
      <c r="C16" s="71">
        <v>11645.2</v>
      </c>
      <c r="D16" s="71">
        <v>5400.3</v>
      </c>
      <c r="E16" s="56">
        <f t="shared" si="0"/>
        <v>0.46373613162504701</v>
      </c>
    </row>
    <row r="17" spans="1:5" ht="18.75" x14ac:dyDescent="0.3">
      <c r="A17" s="53">
        <v>6</v>
      </c>
      <c r="B17" s="70" t="s">
        <v>579</v>
      </c>
      <c r="C17" s="71">
        <v>7917.5</v>
      </c>
      <c r="D17" s="71">
        <v>2773.3</v>
      </c>
      <c r="E17" s="56">
        <f t="shared" si="0"/>
        <v>0.35027470792548199</v>
      </c>
    </row>
    <row r="18" spans="1:5" ht="18.75" x14ac:dyDescent="0.3">
      <c r="A18" s="53">
        <v>7</v>
      </c>
      <c r="B18" s="70" t="s">
        <v>580</v>
      </c>
      <c r="C18" s="71">
        <v>13507.6</v>
      </c>
      <c r="D18" s="71">
        <v>8390.5</v>
      </c>
      <c r="E18" s="56">
        <f t="shared" si="0"/>
        <v>0.62116882347715396</v>
      </c>
    </row>
    <row r="19" spans="1:5" ht="18.75" x14ac:dyDescent="0.3">
      <c r="A19" s="53">
        <v>8</v>
      </c>
      <c r="B19" s="70" t="s">
        <v>581</v>
      </c>
      <c r="C19" s="71">
        <v>20565</v>
      </c>
      <c r="D19" s="71">
        <v>9470.4</v>
      </c>
      <c r="E19" s="56">
        <f t="shared" si="0"/>
        <v>0.46051057622173602</v>
      </c>
    </row>
    <row r="20" spans="1:5" ht="18.75" x14ac:dyDescent="0.3">
      <c r="A20" s="53">
        <v>9</v>
      </c>
      <c r="B20" s="70" t="s">
        <v>582</v>
      </c>
      <c r="C20" s="71">
        <v>8982.1</v>
      </c>
      <c r="D20" s="71">
        <v>3692.2</v>
      </c>
      <c r="E20" s="56">
        <f t="shared" si="0"/>
        <v>0.411062001091059</v>
      </c>
    </row>
    <row r="21" spans="1:5" ht="18.75" x14ac:dyDescent="0.3">
      <c r="A21" s="53">
        <v>10</v>
      </c>
      <c r="B21" s="70" t="s">
        <v>583</v>
      </c>
      <c r="C21" s="71">
        <v>12116.1</v>
      </c>
      <c r="D21" s="71">
        <v>5043.3999999999996</v>
      </c>
      <c r="E21" s="56">
        <f t="shared" si="0"/>
        <v>0.41625605599161403</v>
      </c>
    </row>
    <row r="22" spans="1:5" ht="18.75" x14ac:dyDescent="0.3">
      <c r="A22" s="53">
        <v>11</v>
      </c>
      <c r="B22" s="70" t="s">
        <v>584</v>
      </c>
      <c r="C22" s="71">
        <v>7968.9</v>
      </c>
      <c r="D22" s="71">
        <v>3686.2</v>
      </c>
      <c r="E22" s="56">
        <f t="shared" si="0"/>
        <v>0.46257325352307099</v>
      </c>
    </row>
    <row r="23" spans="1:5" ht="18.75" x14ac:dyDescent="0.3">
      <c r="A23" s="53">
        <v>12</v>
      </c>
      <c r="B23" s="70" t="s">
        <v>585</v>
      </c>
      <c r="C23" s="71">
        <v>5985.7</v>
      </c>
      <c r="D23" s="71">
        <v>2767.8</v>
      </c>
      <c r="E23" s="56">
        <f t="shared" si="0"/>
        <v>0.46240205823880298</v>
      </c>
    </row>
    <row r="24" spans="1:5" ht="18.75" x14ac:dyDescent="0.3">
      <c r="A24" s="53">
        <v>13</v>
      </c>
      <c r="B24" s="70" t="s">
        <v>586</v>
      </c>
      <c r="C24" s="71">
        <v>11762.1</v>
      </c>
      <c r="D24" s="71">
        <v>5071.5</v>
      </c>
      <c r="E24" s="56">
        <f t="shared" si="0"/>
        <v>0.43117300482056797</v>
      </c>
    </row>
    <row r="25" spans="1:5" ht="18.75" x14ac:dyDescent="0.3">
      <c r="A25" s="53">
        <v>14</v>
      </c>
      <c r="B25" s="70" t="s">
        <v>587</v>
      </c>
      <c r="C25" s="71">
        <v>9186.9</v>
      </c>
      <c r="D25" s="71">
        <v>5557.7</v>
      </c>
      <c r="E25" s="56">
        <f t="shared" si="0"/>
        <v>0.60495923543306196</v>
      </c>
    </row>
    <row r="26" spans="1:5" ht="18.75" x14ac:dyDescent="0.3">
      <c r="A26" s="53">
        <v>15</v>
      </c>
      <c r="B26" s="70" t="s">
        <v>588</v>
      </c>
      <c r="C26" s="71">
        <v>9474.5</v>
      </c>
      <c r="D26" s="71">
        <v>4543.8</v>
      </c>
      <c r="E26" s="56">
        <f t="shared" si="0"/>
        <v>0.47958203599134502</v>
      </c>
    </row>
    <row r="27" spans="1:5" ht="18.75" x14ac:dyDescent="0.3">
      <c r="A27" s="53">
        <v>16</v>
      </c>
      <c r="B27" s="70" t="s">
        <v>589</v>
      </c>
      <c r="C27" s="71">
        <v>6288.8</v>
      </c>
      <c r="D27" s="71">
        <v>3047</v>
      </c>
      <c r="E27" s="56">
        <f t="shared" si="0"/>
        <v>0.48451214858160502</v>
      </c>
    </row>
    <row r="28" spans="1:5" ht="18.75" x14ac:dyDescent="0.3">
      <c r="A28" s="53">
        <v>17</v>
      </c>
      <c r="B28" s="70" t="s">
        <v>590</v>
      </c>
      <c r="C28" s="71">
        <v>9617.2000000000007</v>
      </c>
      <c r="D28" s="71">
        <v>4855.8</v>
      </c>
      <c r="E28" s="56">
        <f t="shared" si="0"/>
        <v>0.50490787339350296</v>
      </c>
    </row>
    <row r="29" spans="1:5" ht="19.5" customHeight="1" x14ac:dyDescent="0.3">
      <c r="A29" s="53">
        <v>18</v>
      </c>
      <c r="B29" s="70" t="s">
        <v>591</v>
      </c>
      <c r="C29" s="71">
        <v>19722.3</v>
      </c>
      <c r="D29" s="71">
        <v>11687.1</v>
      </c>
      <c r="E29" s="56">
        <f t="shared" si="0"/>
        <v>0.59258301516557399</v>
      </c>
    </row>
    <row r="30" spans="1:5" ht="18.75" x14ac:dyDescent="0.3">
      <c r="A30" s="218" t="s">
        <v>545</v>
      </c>
      <c r="B30" s="219"/>
      <c r="C30" s="59">
        <f>SUM(C12:C29)</f>
        <v>206818.1</v>
      </c>
      <c r="D30" s="59">
        <f>D12+D13+D14+D15+D16+D17+D18+D19+D20+D21+D22+D23+D24+D25+D26+D27+D28+D29</f>
        <v>102191</v>
      </c>
      <c r="E30" s="60">
        <f t="shared" ref="E30" si="1">D30/C30</f>
        <v>0.49411052514262499</v>
      </c>
    </row>
    <row r="31" spans="1:5" x14ac:dyDescent="0.25">
      <c r="A31" s="62"/>
      <c r="B31" s="62"/>
      <c r="C31" s="62"/>
    </row>
    <row r="32" spans="1:5" x14ac:dyDescent="0.25">
      <c r="A32" s="62"/>
      <c r="B32" s="62"/>
      <c r="C32" s="62"/>
    </row>
    <row r="33" spans="1:5" x14ac:dyDescent="0.25">
      <c r="A33" s="62"/>
      <c r="B33" s="62"/>
      <c r="C33" s="62"/>
    </row>
    <row r="34" spans="1:5" s="43" customFormat="1" ht="15.75" x14ac:dyDescent="0.25">
      <c r="A34" s="61" t="s">
        <v>592</v>
      </c>
      <c r="B34" s="61"/>
      <c r="C34" s="61"/>
      <c r="D34" s="220" t="s">
        <v>124</v>
      </c>
      <c r="E34" s="220"/>
    </row>
  </sheetData>
  <mergeCells count="5">
    <mergeCell ref="C3:E3"/>
    <mergeCell ref="C4:E4"/>
    <mergeCell ref="A8:E8"/>
    <mergeCell ref="A30:B30"/>
    <mergeCell ref="D34:E34"/>
  </mergeCells>
  <pageMargins left="1.1811023622047201" right="0.39370078740157499" top="0.78740157480314998" bottom="0.78740157480314998" header="0.511811023622047" footer="0.511811023622047"/>
  <pageSetup paperSize="9" scale="87" fitToHeight="0" orientation="portrait" r:id="rId1"/>
  <headerFooter differentFirst="1" alignWithMargins="0">
    <oddHeader>&amp;C&amp;P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8"/>
  <sheetViews>
    <sheetView workbookViewId="0">
      <selection activeCell="A7" sqref="A7:E7"/>
    </sheetView>
  </sheetViews>
  <sheetFormatPr defaultColWidth="9.7109375" defaultRowHeight="15" x14ac:dyDescent="0.25"/>
  <cols>
    <col min="1" max="1" width="11" style="44" customWidth="1"/>
    <col min="2" max="2" width="36.42578125" style="44" customWidth="1"/>
    <col min="3" max="3" width="18.5703125" style="44" customWidth="1"/>
    <col min="4" max="5" width="18.5703125" style="45" customWidth="1"/>
    <col min="6" max="253" width="9.7109375" style="44"/>
    <col min="254" max="254" width="11" style="44" customWidth="1"/>
    <col min="255" max="255" width="36.42578125" style="44" customWidth="1"/>
    <col min="256" max="256" width="18.42578125" style="44" customWidth="1"/>
    <col min="257" max="257" width="18" style="44" customWidth="1"/>
    <col min="258" max="258" width="16.5703125" style="44" customWidth="1"/>
    <col min="259" max="509" width="9.7109375" style="44"/>
    <col min="510" max="510" width="11" style="44" customWidth="1"/>
    <col min="511" max="511" width="36.42578125" style="44" customWidth="1"/>
    <col min="512" max="512" width="18.42578125" style="44" customWidth="1"/>
    <col min="513" max="513" width="18" style="44" customWidth="1"/>
    <col min="514" max="514" width="16.5703125" style="44" customWidth="1"/>
    <col min="515" max="765" width="9.7109375" style="44"/>
    <col min="766" max="766" width="11" style="44" customWidth="1"/>
    <col min="767" max="767" width="36.42578125" style="44" customWidth="1"/>
    <col min="768" max="768" width="18.42578125" style="44" customWidth="1"/>
    <col min="769" max="769" width="18" style="44" customWidth="1"/>
    <col min="770" max="770" width="16.5703125" style="44" customWidth="1"/>
    <col min="771" max="1021" width="9.7109375" style="44"/>
    <col min="1022" max="1022" width="11" style="44" customWidth="1"/>
    <col min="1023" max="1023" width="36.42578125" style="44" customWidth="1"/>
    <col min="1024" max="1024" width="18.42578125" style="44" customWidth="1"/>
    <col min="1025" max="1025" width="18" style="44" customWidth="1"/>
    <col min="1026" max="1026" width="16.5703125" style="44" customWidth="1"/>
    <col min="1027" max="1277" width="9.7109375" style="44"/>
    <col min="1278" max="1278" width="11" style="44" customWidth="1"/>
    <col min="1279" max="1279" width="36.42578125" style="44" customWidth="1"/>
    <col min="1280" max="1280" width="18.42578125" style="44" customWidth="1"/>
    <col min="1281" max="1281" width="18" style="44" customWidth="1"/>
    <col min="1282" max="1282" width="16.5703125" style="44" customWidth="1"/>
    <col min="1283" max="1533" width="9.7109375" style="44"/>
    <col min="1534" max="1534" width="11" style="44" customWidth="1"/>
    <col min="1535" max="1535" width="36.42578125" style="44" customWidth="1"/>
    <col min="1536" max="1536" width="18.42578125" style="44" customWidth="1"/>
    <col min="1537" max="1537" width="18" style="44" customWidth="1"/>
    <col min="1538" max="1538" width="16.5703125" style="44" customWidth="1"/>
    <col min="1539" max="1789" width="9.7109375" style="44"/>
    <col min="1790" max="1790" width="11" style="44" customWidth="1"/>
    <col min="1791" max="1791" width="36.42578125" style="44" customWidth="1"/>
    <col min="1792" max="1792" width="18.42578125" style="44" customWidth="1"/>
    <col min="1793" max="1793" width="18" style="44" customWidth="1"/>
    <col min="1794" max="1794" width="16.5703125" style="44" customWidth="1"/>
    <col min="1795" max="2045" width="9.7109375" style="44"/>
    <col min="2046" max="2046" width="11" style="44" customWidth="1"/>
    <col min="2047" max="2047" width="36.42578125" style="44" customWidth="1"/>
    <col min="2048" max="2048" width="18.42578125" style="44" customWidth="1"/>
    <col min="2049" max="2049" width="18" style="44" customWidth="1"/>
    <col min="2050" max="2050" width="16.5703125" style="44" customWidth="1"/>
    <col min="2051" max="2301" width="9.7109375" style="44"/>
    <col min="2302" max="2302" width="11" style="44" customWidth="1"/>
    <col min="2303" max="2303" width="36.42578125" style="44" customWidth="1"/>
    <col min="2304" max="2304" width="18.42578125" style="44" customWidth="1"/>
    <col min="2305" max="2305" width="18" style="44" customWidth="1"/>
    <col min="2306" max="2306" width="16.5703125" style="44" customWidth="1"/>
    <col min="2307" max="2557" width="9.7109375" style="44"/>
    <col min="2558" max="2558" width="11" style="44" customWidth="1"/>
    <col min="2559" max="2559" width="36.42578125" style="44" customWidth="1"/>
    <col min="2560" max="2560" width="18.42578125" style="44" customWidth="1"/>
    <col min="2561" max="2561" width="18" style="44" customWidth="1"/>
    <col min="2562" max="2562" width="16.5703125" style="44" customWidth="1"/>
    <col min="2563" max="2813" width="9.7109375" style="44"/>
    <col min="2814" max="2814" width="11" style="44" customWidth="1"/>
    <col min="2815" max="2815" width="36.42578125" style="44" customWidth="1"/>
    <col min="2816" max="2816" width="18.42578125" style="44" customWidth="1"/>
    <col min="2817" max="2817" width="18" style="44" customWidth="1"/>
    <col min="2818" max="2818" width="16.5703125" style="44" customWidth="1"/>
    <col min="2819" max="3069" width="9.7109375" style="44"/>
    <col min="3070" max="3070" width="11" style="44" customWidth="1"/>
    <col min="3071" max="3071" width="36.42578125" style="44" customWidth="1"/>
    <col min="3072" max="3072" width="18.42578125" style="44" customWidth="1"/>
    <col min="3073" max="3073" width="18" style="44" customWidth="1"/>
    <col min="3074" max="3074" width="16.5703125" style="44" customWidth="1"/>
    <col min="3075" max="3325" width="9.7109375" style="44"/>
    <col min="3326" max="3326" width="11" style="44" customWidth="1"/>
    <col min="3327" max="3327" width="36.42578125" style="44" customWidth="1"/>
    <col min="3328" max="3328" width="18.42578125" style="44" customWidth="1"/>
    <col min="3329" max="3329" width="18" style="44" customWidth="1"/>
    <col min="3330" max="3330" width="16.5703125" style="44" customWidth="1"/>
    <col min="3331" max="3581" width="9.7109375" style="44"/>
    <col min="3582" max="3582" width="11" style="44" customWidth="1"/>
    <col min="3583" max="3583" width="36.42578125" style="44" customWidth="1"/>
    <col min="3584" max="3584" width="18.42578125" style="44" customWidth="1"/>
    <col min="3585" max="3585" width="18" style="44" customWidth="1"/>
    <col min="3586" max="3586" width="16.5703125" style="44" customWidth="1"/>
    <col min="3587" max="3837" width="9.7109375" style="44"/>
    <col min="3838" max="3838" width="11" style="44" customWidth="1"/>
    <col min="3839" max="3839" width="36.42578125" style="44" customWidth="1"/>
    <col min="3840" max="3840" width="18.42578125" style="44" customWidth="1"/>
    <col min="3841" max="3841" width="18" style="44" customWidth="1"/>
    <col min="3842" max="3842" width="16.5703125" style="44" customWidth="1"/>
    <col min="3843" max="4093" width="9.7109375" style="44"/>
    <col min="4094" max="4094" width="11" style="44" customWidth="1"/>
    <col min="4095" max="4095" width="36.42578125" style="44" customWidth="1"/>
    <col min="4096" max="4096" width="18.42578125" style="44" customWidth="1"/>
    <col min="4097" max="4097" width="18" style="44" customWidth="1"/>
    <col min="4098" max="4098" width="16.5703125" style="44" customWidth="1"/>
    <col min="4099" max="4349" width="9.7109375" style="44"/>
    <col min="4350" max="4350" width="11" style="44" customWidth="1"/>
    <col min="4351" max="4351" width="36.42578125" style="44" customWidth="1"/>
    <col min="4352" max="4352" width="18.42578125" style="44" customWidth="1"/>
    <col min="4353" max="4353" width="18" style="44" customWidth="1"/>
    <col min="4354" max="4354" width="16.5703125" style="44" customWidth="1"/>
    <col min="4355" max="4605" width="9.7109375" style="44"/>
    <col min="4606" max="4606" width="11" style="44" customWidth="1"/>
    <col min="4607" max="4607" width="36.42578125" style="44" customWidth="1"/>
    <col min="4608" max="4608" width="18.42578125" style="44" customWidth="1"/>
    <col min="4609" max="4609" width="18" style="44" customWidth="1"/>
    <col min="4610" max="4610" width="16.5703125" style="44" customWidth="1"/>
    <col min="4611" max="4861" width="9.7109375" style="44"/>
    <col min="4862" max="4862" width="11" style="44" customWidth="1"/>
    <col min="4863" max="4863" width="36.42578125" style="44" customWidth="1"/>
    <col min="4864" max="4864" width="18.42578125" style="44" customWidth="1"/>
    <col min="4865" max="4865" width="18" style="44" customWidth="1"/>
    <col min="4866" max="4866" width="16.5703125" style="44" customWidth="1"/>
    <col min="4867" max="5117" width="9.7109375" style="44"/>
    <col min="5118" max="5118" width="11" style="44" customWidth="1"/>
    <col min="5119" max="5119" width="36.42578125" style="44" customWidth="1"/>
    <col min="5120" max="5120" width="18.42578125" style="44" customWidth="1"/>
    <col min="5121" max="5121" width="18" style="44" customWidth="1"/>
    <col min="5122" max="5122" width="16.5703125" style="44" customWidth="1"/>
    <col min="5123" max="5373" width="9.7109375" style="44"/>
    <col min="5374" max="5374" width="11" style="44" customWidth="1"/>
    <col min="5375" max="5375" width="36.42578125" style="44" customWidth="1"/>
    <col min="5376" max="5376" width="18.42578125" style="44" customWidth="1"/>
    <col min="5377" max="5377" width="18" style="44" customWidth="1"/>
    <col min="5378" max="5378" width="16.5703125" style="44" customWidth="1"/>
    <col min="5379" max="5629" width="9.7109375" style="44"/>
    <col min="5630" max="5630" width="11" style="44" customWidth="1"/>
    <col min="5631" max="5631" width="36.42578125" style="44" customWidth="1"/>
    <col min="5632" max="5632" width="18.42578125" style="44" customWidth="1"/>
    <col min="5633" max="5633" width="18" style="44" customWidth="1"/>
    <col min="5634" max="5634" width="16.5703125" style="44" customWidth="1"/>
    <col min="5635" max="5885" width="9.7109375" style="44"/>
    <col min="5886" max="5886" width="11" style="44" customWidth="1"/>
    <col min="5887" max="5887" width="36.42578125" style="44" customWidth="1"/>
    <col min="5888" max="5888" width="18.42578125" style="44" customWidth="1"/>
    <col min="5889" max="5889" width="18" style="44" customWidth="1"/>
    <col min="5890" max="5890" width="16.5703125" style="44" customWidth="1"/>
    <col min="5891" max="6141" width="9.7109375" style="44"/>
    <col min="6142" max="6142" width="11" style="44" customWidth="1"/>
    <col min="6143" max="6143" width="36.42578125" style="44" customWidth="1"/>
    <col min="6144" max="6144" width="18.42578125" style="44" customWidth="1"/>
    <col min="6145" max="6145" width="18" style="44" customWidth="1"/>
    <col min="6146" max="6146" width="16.5703125" style="44" customWidth="1"/>
    <col min="6147" max="6397" width="9.7109375" style="44"/>
    <col min="6398" max="6398" width="11" style="44" customWidth="1"/>
    <col min="6399" max="6399" width="36.42578125" style="44" customWidth="1"/>
    <col min="6400" max="6400" width="18.42578125" style="44" customWidth="1"/>
    <col min="6401" max="6401" width="18" style="44" customWidth="1"/>
    <col min="6402" max="6402" width="16.5703125" style="44" customWidth="1"/>
    <col min="6403" max="6653" width="9.7109375" style="44"/>
    <col min="6654" max="6654" width="11" style="44" customWidth="1"/>
    <col min="6655" max="6655" width="36.42578125" style="44" customWidth="1"/>
    <col min="6656" max="6656" width="18.42578125" style="44" customWidth="1"/>
    <col min="6657" max="6657" width="18" style="44" customWidth="1"/>
    <col min="6658" max="6658" width="16.5703125" style="44" customWidth="1"/>
    <col min="6659" max="6909" width="9.7109375" style="44"/>
    <col min="6910" max="6910" width="11" style="44" customWidth="1"/>
    <col min="6911" max="6911" width="36.42578125" style="44" customWidth="1"/>
    <col min="6912" max="6912" width="18.42578125" style="44" customWidth="1"/>
    <col min="6913" max="6913" width="18" style="44" customWidth="1"/>
    <col min="6914" max="6914" width="16.5703125" style="44" customWidth="1"/>
    <col min="6915" max="7165" width="9.7109375" style="44"/>
    <col min="7166" max="7166" width="11" style="44" customWidth="1"/>
    <col min="7167" max="7167" width="36.42578125" style="44" customWidth="1"/>
    <col min="7168" max="7168" width="18.42578125" style="44" customWidth="1"/>
    <col min="7169" max="7169" width="18" style="44" customWidth="1"/>
    <col min="7170" max="7170" width="16.5703125" style="44" customWidth="1"/>
    <col min="7171" max="7421" width="9.7109375" style="44"/>
    <col min="7422" max="7422" width="11" style="44" customWidth="1"/>
    <col min="7423" max="7423" width="36.42578125" style="44" customWidth="1"/>
    <col min="7424" max="7424" width="18.42578125" style="44" customWidth="1"/>
    <col min="7425" max="7425" width="18" style="44" customWidth="1"/>
    <col min="7426" max="7426" width="16.5703125" style="44" customWidth="1"/>
    <col min="7427" max="7677" width="9.7109375" style="44"/>
    <col min="7678" max="7678" width="11" style="44" customWidth="1"/>
    <col min="7679" max="7679" width="36.42578125" style="44" customWidth="1"/>
    <col min="7680" max="7680" width="18.42578125" style="44" customWidth="1"/>
    <col min="7681" max="7681" width="18" style="44" customWidth="1"/>
    <col min="7682" max="7682" width="16.5703125" style="44" customWidth="1"/>
    <col min="7683" max="7933" width="9.7109375" style="44"/>
    <col min="7934" max="7934" width="11" style="44" customWidth="1"/>
    <col min="7935" max="7935" width="36.42578125" style="44" customWidth="1"/>
    <col min="7936" max="7936" width="18.42578125" style="44" customWidth="1"/>
    <col min="7937" max="7937" width="18" style="44" customWidth="1"/>
    <col min="7938" max="7938" width="16.5703125" style="44" customWidth="1"/>
    <col min="7939" max="8189" width="9.7109375" style="44"/>
    <col min="8190" max="8190" width="11" style="44" customWidth="1"/>
    <col min="8191" max="8191" width="36.42578125" style="44" customWidth="1"/>
    <col min="8192" max="8192" width="18.42578125" style="44" customWidth="1"/>
    <col min="8193" max="8193" width="18" style="44" customWidth="1"/>
    <col min="8194" max="8194" width="16.5703125" style="44" customWidth="1"/>
    <col min="8195" max="8445" width="9.7109375" style="44"/>
    <col min="8446" max="8446" width="11" style="44" customWidth="1"/>
    <col min="8447" max="8447" width="36.42578125" style="44" customWidth="1"/>
    <col min="8448" max="8448" width="18.42578125" style="44" customWidth="1"/>
    <col min="8449" max="8449" width="18" style="44" customWidth="1"/>
    <col min="8450" max="8450" width="16.5703125" style="44" customWidth="1"/>
    <col min="8451" max="8701" width="9.7109375" style="44"/>
    <col min="8702" max="8702" width="11" style="44" customWidth="1"/>
    <col min="8703" max="8703" width="36.42578125" style="44" customWidth="1"/>
    <col min="8704" max="8704" width="18.42578125" style="44" customWidth="1"/>
    <col min="8705" max="8705" width="18" style="44" customWidth="1"/>
    <col min="8706" max="8706" width="16.5703125" style="44" customWidth="1"/>
    <col min="8707" max="8957" width="9.7109375" style="44"/>
    <col min="8958" max="8958" width="11" style="44" customWidth="1"/>
    <col min="8959" max="8959" width="36.42578125" style="44" customWidth="1"/>
    <col min="8960" max="8960" width="18.42578125" style="44" customWidth="1"/>
    <col min="8961" max="8961" width="18" style="44" customWidth="1"/>
    <col min="8962" max="8962" width="16.5703125" style="44" customWidth="1"/>
    <col min="8963" max="9213" width="9.7109375" style="44"/>
    <col min="9214" max="9214" width="11" style="44" customWidth="1"/>
    <col min="9215" max="9215" width="36.42578125" style="44" customWidth="1"/>
    <col min="9216" max="9216" width="18.42578125" style="44" customWidth="1"/>
    <col min="9217" max="9217" width="18" style="44" customWidth="1"/>
    <col min="9218" max="9218" width="16.5703125" style="44" customWidth="1"/>
    <col min="9219" max="9469" width="9.7109375" style="44"/>
    <col min="9470" max="9470" width="11" style="44" customWidth="1"/>
    <col min="9471" max="9471" width="36.42578125" style="44" customWidth="1"/>
    <col min="9472" max="9472" width="18.42578125" style="44" customWidth="1"/>
    <col min="9473" max="9473" width="18" style="44" customWidth="1"/>
    <col min="9474" max="9474" width="16.5703125" style="44" customWidth="1"/>
    <col min="9475" max="9725" width="9.7109375" style="44"/>
    <col min="9726" max="9726" width="11" style="44" customWidth="1"/>
    <col min="9727" max="9727" width="36.42578125" style="44" customWidth="1"/>
    <col min="9728" max="9728" width="18.42578125" style="44" customWidth="1"/>
    <col min="9729" max="9729" width="18" style="44" customWidth="1"/>
    <col min="9730" max="9730" width="16.5703125" style="44" customWidth="1"/>
    <col min="9731" max="9981" width="9.7109375" style="44"/>
    <col min="9982" max="9982" width="11" style="44" customWidth="1"/>
    <col min="9983" max="9983" width="36.42578125" style="44" customWidth="1"/>
    <col min="9984" max="9984" width="18.42578125" style="44" customWidth="1"/>
    <col min="9985" max="9985" width="18" style="44" customWidth="1"/>
    <col min="9986" max="9986" width="16.5703125" style="44" customWidth="1"/>
    <col min="9987" max="10237" width="9.7109375" style="44"/>
    <col min="10238" max="10238" width="11" style="44" customWidth="1"/>
    <col min="10239" max="10239" width="36.42578125" style="44" customWidth="1"/>
    <col min="10240" max="10240" width="18.42578125" style="44" customWidth="1"/>
    <col min="10241" max="10241" width="18" style="44" customWidth="1"/>
    <col min="10242" max="10242" width="16.5703125" style="44" customWidth="1"/>
    <col min="10243" max="10493" width="9.7109375" style="44"/>
    <col min="10494" max="10494" width="11" style="44" customWidth="1"/>
    <col min="10495" max="10495" width="36.42578125" style="44" customWidth="1"/>
    <col min="10496" max="10496" width="18.42578125" style="44" customWidth="1"/>
    <col min="10497" max="10497" width="18" style="44" customWidth="1"/>
    <col min="10498" max="10498" width="16.5703125" style="44" customWidth="1"/>
    <col min="10499" max="10749" width="9.7109375" style="44"/>
    <col min="10750" max="10750" width="11" style="44" customWidth="1"/>
    <col min="10751" max="10751" width="36.42578125" style="44" customWidth="1"/>
    <col min="10752" max="10752" width="18.42578125" style="44" customWidth="1"/>
    <col min="10753" max="10753" width="18" style="44" customWidth="1"/>
    <col min="10754" max="10754" width="16.5703125" style="44" customWidth="1"/>
    <col min="10755" max="11005" width="9.7109375" style="44"/>
    <col min="11006" max="11006" width="11" style="44" customWidth="1"/>
    <col min="11007" max="11007" width="36.42578125" style="44" customWidth="1"/>
    <col min="11008" max="11008" width="18.42578125" style="44" customWidth="1"/>
    <col min="11009" max="11009" width="18" style="44" customWidth="1"/>
    <col min="11010" max="11010" width="16.5703125" style="44" customWidth="1"/>
    <col min="11011" max="11261" width="9.7109375" style="44"/>
    <col min="11262" max="11262" width="11" style="44" customWidth="1"/>
    <col min="11263" max="11263" width="36.42578125" style="44" customWidth="1"/>
    <col min="11264" max="11264" width="18.42578125" style="44" customWidth="1"/>
    <col min="11265" max="11265" width="18" style="44" customWidth="1"/>
    <col min="11266" max="11266" width="16.5703125" style="44" customWidth="1"/>
    <col min="11267" max="11517" width="9.7109375" style="44"/>
    <col min="11518" max="11518" width="11" style="44" customWidth="1"/>
    <col min="11519" max="11519" width="36.42578125" style="44" customWidth="1"/>
    <col min="11520" max="11520" width="18.42578125" style="44" customWidth="1"/>
    <col min="11521" max="11521" width="18" style="44" customWidth="1"/>
    <col min="11522" max="11522" width="16.5703125" style="44" customWidth="1"/>
    <col min="11523" max="11773" width="9.7109375" style="44"/>
    <col min="11774" max="11774" width="11" style="44" customWidth="1"/>
    <col min="11775" max="11775" width="36.42578125" style="44" customWidth="1"/>
    <col min="11776" max="11776" width="18.42578125" style="44" customWidth="1"/>
    <col min="11777" max="11777" width="18" style="44" customWidth="1"/>
    <col min="11778" max="11778" width="16.5703125" style="44" customWidth="1"/>
    <col min="11779" max="12029" width="9.7109375" style="44"/>
    <col min="12030" max="12030" width="11" style="44" customWidth="1"/>
    <col min="12031" max="12031" width="36.42578125" style="44" customWidth="1"/>
    <col min="12032" max="12032" width="18.42578125" style="44" customWidth="1"/>
    <col min="12033" max="12033" width="18" style="44" customWidth="1"/>
    <col min="12034" max="12034" width="16.5703125" style="44" customWidth="1"/>
    <col min="12035" max="12285" width="9.7109375" style="44"/>
    <col min="12286" max="12286" width="11" style="44" customWidth="1"/>
    <col min="12287" max="12287" width="36.42578125" style="44" customWidth="1"/>
    <col min="12288" max="12288" width="18.42578125" style="44" customWidth="1"/>
    <col min="12289" max="12289" width="18" style="44" customWidth="1"/>
    <col min="12290" max="12290" width="16.5703125" style="44" customWidth="1"/>
    <col min="12291" max="12541" width="9.7109375" style="44"/>
    <col min="12542" max="12542" width="11" style="44" customWidth="1"/>
    <col min="12543" max="12543" width="36.42578125" style="44" customWidth="1"/>
    <col min="12544" max="12544" width="18.42578125" style="44" customWidth="1"/>
    <col min="12545" max="12545" width="18" style="44" customWidth="1"/>
    <col min="12546" max="12546" width="16.5703125" style="44" customWidth="1"/>
    <col min="12547" max="12797" width="9.7109375" style="44"/>
    <col min="12798" max="12798" width="11" style="44" customWidth="1"/>
    <col min="12799" max="12799" width="36.42578125" style="44" customWidth="1"/>
    <col min="12800" max="12800" width="18.42578125" style="44" customWidth="1"/>
    <col min="12801" max="12801" width="18" style="44" customWidth="1"/>
    <col min="12802" max="12802" width="16.5703125" style="44" customWidth="1"/>
    <col min="12803" max="13053" width="9.7109375" style="44"/>
    <col min="13054" max="13054" width="11" style="44" customWidth="1"/>
    <col min="13055" max="13055" width="36.42578125" style="44" customWidth="1"/>
    <col min="13056" max="13056" width="18.42578125" style="44" customWidth="1"/>
    <col min="13057" max="13057" width="18" style="44" customWidth="1"/>
    <col min="13058" max="13058" width="16.5703125" style="44" customWidth="1"/>
    <col min="13059" max="13309" width="9.7109375" style="44"/>
    <col min="13310" max="13310" width="11" style="44" customWidth="1"/>
    <col min="13311" max="13311" width="36.42578125" style="44" customWidth="1"/>
    <col min="13312" max="13312" width="18.42578125" style="44" customWidth="1"/>
    <col min="13313" max="13313" width="18" style="44" customWidth="1"/>
    <col min="13314" max="13314" width="16.5703125" style="44" customWidth="1"/>
    <col min="13315" max="13565" width="9.7109375" style="44"/>
    <col min="13566" max="13566" width="11" style="44" customWidth="1"/>
    <col min="13567" max="13567" width="36.42578125" style="44" customWidth="1"/>
    <col min="13568" max="13568" width="18.42578125" style="44" customWidth="1"/>
    <col min="13569" max="13569" width="18" style="44" customWidth="1"/>
    <col min="13570" max="13570" width="16.5703125" style="44" customWidth="1"/>
    <col min="13571" max="13821" width="9.7109375" style="44"/>
    <col min="13822" max="13822" width="11" style="44" customWidth="1"/>
    <col min="13823" max="13823" width="36.42578125" style="44" customWidth="1"/>
    <col min="13824" max="13824" width="18.42578125" style="44" customWidth="1"/>
    <col min="13825" max="13825" width="18" style="44" customWidth="1"/>
    <col min="13826" max="13826" width="16.5703125" style="44" customWidth="1"/>
    <col min="13827" max="14077" width="9.7109375" style="44"/>
    <col min="14078" max="14078" width="11" style="44" customWidth="1"/>
    <col min="14079" max="14079" width="36.42578125" style="44" customWidth="1"/>
    <col min="14080" max="14080" width="18.42578125" style="44" customWidth="1"/>
    <col min="14081" max="14081" width="18" style="44" customWidth="1"/>
    <col min="14082" max="14082" width="16.5703125" style="44" customWidth="1"/>
    <col min="14083" max="14333" width="9.7109375" style="44"/>
    <col min="14334" max="14334" width="11" style="44" customWidth="1"/>
    <col min="14335" max="14335" width="36.42578125" style="44" customWidth="1"/>
    <col min="14336" max="14336" width="18.42578125" style="44" customWidth="1"/>
    <col min="14337" max="14337" width="18" style="44" customWidth="1"/>
    <col min="14338" max="14338" width="16.5703125" style="44" customWidth="1"/>
    <col min="14339" max="14589" width="9.7109375" style="44"/>
    <col min="14590" max="14590" width="11" style="44" customWidth="1"/>
    <col min="14591" max="14591" width="36.42578125" style="44" customWidth="1"/>
    <col min="14592" max="14592" width="18.42578125" style="44" customWidth="1"/>
    <col min="14593" max="14593" width="18" style="44" customWidth="1"/>
    <col min="14594" max="14594" width="16.5703125" style="44" customWidth="1"/>
    <col min="14595" max="14845" width="9.7109375" style="44"/>
    <col min="14846" max="14846" width="11" style="44" customWidth="1"/>
    <col min="14847" max="14847" width="36.42578125" style="44" customWidth="1"/>
    <col min="14848" max="14848" width="18.42578125" style="44" customWidth="1"/>
    <col min="14849" max="14849" width="18" style="44" customWidth="1"/>
    <col min="14850" max="14850" width="16.5703125" style="44" customWidth="1"/>
    <col min="14851" max="15101" width="9.7109375" style="44"/>
    <col min="15102" max="15102" width="11" style="44" customWidth="1"/>
    <col min="15103" max="15103" width="36.42578125" style="44" customWidth="1"/>
    <col min="15104" max="15104" width="18.42578125" style="44" customWidth="1"/>
    <col min="15105" max="15105" width="18" style="44" customWidth="1"/>
    <col min="15106" max="15106" width="16.5703125" style="44" customWidth="1"/>
    <col min="15107" max="15357" width="9.7109375" style="44"/>
    <col min="15358" max="15358" width="11" style="44" customWidth="1"/>
    <col min="15359" max="15359" width="36.42578125" style="44" customWidth="1"/>
    <col min="15360" max="15360" width="18.42578125" style="44" customWidth="1"/>
    <col min="15361" max="15361" width="18" style="44" customWidth="1"/>
    <col min="15362" max="15362" width="16.5703125" style="44" customWidth="1"/>
    <col min="15363" max="15613" width="9.7109375" style="44"/>
    <col min="15614" max="15614" width="11" style="44" customWidth="1"/>
    <col min="15615" max="15615" width="36.42578125" style="44" customWidth="1"/>
    <col min="15616" max="15616" width="18.42578125" style="44" customWidth="1"/>
    <col min="15617" max="15617" width="18" style="44" customWidth="1"/>
    <col min="15618" max="15618" width="16.5703125" style="44" customWidth="1"/>
    <col min="15619" max="15869" width="9.7109375" style="44"/>
    <col min="15870" max="15870" width="11" style="44" customWidth="1"/>
    <col min="15871" max="15871" width="36.42578125" style="44" customWidth="1"/>
    <col min="15872" max="15872" width="18.42578125" style="44" customWidth="1"/>
    <col min="15873" max="15873" width="18" style="44" customWidth="1"/>
    <col min="15874" max="15874" width="16.5703125" style="44" customWidth="1"/>
    <col min="15875" max="16125" width="9.7109375" style="44"/>
    <col min="16126" max="16126" width="11" style="44" customWidth="1"/>
    <col min="16127" max="16127" width="36.42578125" style="44" customWidth="1"/>
    <col min="16128" max="16128" width="18.42578125" style="44" customWidth="1"/>
    <col min="16129" max="16129" width="18" style="44" customWidth="1"/>
    <col min="16130" max="16130" width="16.5703125" style="44" customWidth="1"/>
    <col min="16131" max="16384" width="9.7109375" style="44"/>
  </cols>
  <sheetData>
    <row r="1" spans="1:7" x14ac:dyDescent="0.25">
      <c r="C1" s="4"/>
      <c r="D1" s="5"/>
      <c r="E1" s="5"/>
      <c r="F1" s="5"/>
    </row>
    <row r="2" spans="1:7" x14ac:dyDescent="0.25">
      <c r="C2" s="4"/>
      <c r="D2" s="5"/>
      <c r="E2" s="5"/>
      <c r="F2" s="5"/>
    </row>
    <row r="3" spans="1:7" ht="28.9" customHeight="1" x14ac:dyDescent="0.25">
      <c r="C3" s="215"/>
      <c r="D3" s="215"/>
      <c r="E3" s="215"/>
      <c r="F3" s="46"/>
    </row>
    <row r="4" spans="1:7" ht="18.600000000000001" customHeight="1" x14ac:dyDescent="0.25">
      <c r="C4" s="216"/>
      <c r="D4" s="216"/>
      <c r="E4" s="216"/>
      <c r="F4" s="216"/>
    </row>
    <row r="6" spans="1:7" ht="45" customHeight="1" x14ac:dyDescent="0.25"/>
    <row r="7" spans="1:7" ht="63.75" customHeight="1" x14ac:dyDescent="0.25">
      <c r="A7" s="221" t="s">
        <v>640</v>
      </c>
      <c r="B7" s="221"/>
      <c r="C7" s="221"/>
      <c r="D7" s="221"/>
      <c r="E7" s="221"/>
      <c r="F7" s="47"/>
      <c r="G7" s="47"/>
    </row>
    <row r="8" spans="1:7" x14ac:dyDescent="0.25">
      <c r="A8" s="47"/>
      <c r="B8" s="47"/>
      <c r="C8" s="47"/>
      <c r="D8" s="48"/>
      <c r="E8" s="48"/>
      <c r="F8" s="47"/>
      <c r="G8" s="47"/>
    </row>
    <row r="9" spans="1:7" x14ac:dyDescent="0.25">
      <c r="A9" s="47"/>
      <c r="B9" s="47"/>
      <c r="D9" s="48"/>
      <c r="E9" s="49" t="s">
        <v>593</v>
      </c>
      <c r="F9" s="47"/>
      <c r="G9" s="47"/>
    </row>
    <row r="10" spans="1:7" ht="34.9" customHeight="1" x14ac:dyDescent="0.25">
      <c r="A10" s="223" t="s">
        <v>571</v>
      </c>
      <c r="B10" s="222" t="s">
        <v>572</v>
      </c>
      <c r="C10" s="222" t="s">
        <v>594</v>
      </c>
      <c r="D10" s="222"/>
      <c r="E10" s="222"/>
      <c r="F10" s="47"/>
      <c r="G10" s="47"/>
    </row>
    <row r="11" spans="1:7" ht="17.45" customHeight="1" x14ac:dyDescent="0.25">
      <c r="A11" s="223"/>
      <c r="B11" s="222"/>
      <c r="C11" s="50" t="s">
        <v>595</v>
      </c>
      <c r="D11" s="51" t="s">
        <v>596</v>
      </c>
      <c r="E11" s="52" t="s">
        <v>4</v>
      </c>
      <c r="F11" s="47"/>
      <c r="G11" s="47"/>
    </row>
    <row r="12" spans="1:7" ht="18.75" x14ac:dyDescent="0.3">
      <c r="A12" s="53">
        <v>1</v>
      </c>
      <c r="B12" s="54" t="s">
        <v>574</v>
      </c>
      <c r="C12" s="55">
        <v>1078.7</v>
      </c>
      <c r="D12" s="55">
        <v>431.5</v>
      </c>
      <c r="E12" s="56">
        <f t="shared" ref="E12:E24" si="0">D12/C12</f>
        <v>0.40001854083619198</v>
      </c>
      <c r="F12" s="47"/>
      <c r="G12" s="47"/>
    </row>
    <row r="13" spans="1:7" ht="18.75" x14ac:dyDescent="0.3">
      <c r="A13" s="53">
        <v>2</v>
      </c>
      <c r="B13" s="54" t="s">
        <v>575</v>
      </c>
      <c r="C13" s="55">
        <v>2207.4</v>
      </c>
      <c r="D13" s="55">
        <v>2207.4</v>
      </c>
      <c r="E13" s="56">
        <f t="shared" si="0"/>
        <v>1</v>
      </c>
      <c r="F13" s="47"/>
      <c r="G13" s="47"/>
    </row>
    <row r="14" spans="1:7" ht="18.75" x14ac:dyDescent="0.3">
      <c r="A14" s="53">
        <v>3</v>
      </c>
      <c r="B14" s="54" t="s">
        <v>576</v>
      </c>
      <c r="C14" s="55">
        <v>1115.3</v>
      </c>
      <c r="D14" s="55">
        <v>446.1</v>
      </c>
      <c r="E14" s="56">
        <f t="shared" si="0"/>
        <v>0.399982067605129</v>
      </c>
      <c r="F14" s="47"/>
      <c r="G14" s="47"/>
    </row>
    <row r="15" spans="1:7" ht="18.75" x14ac:dyDescent="0.3">
      <c r="A15" s="53">
        <v>4</v>
      </c>
      <c r="B15" s="54" t="s">
        <v>577</v>
      </c>
      <c r="C15" s="57">
        <v>890.7</v>
      </c>
      <c r="D15" s="57">
        <v>356.3</v>
      </c>
      <c r="E15" s="56">
        <f t="shared" si="0"/>
        <v>0.40002245424946697</v>
      </c>
      <c r="F15" s="47"/>
      <c r="G15" s="47"/>
    </row>
    <row r="16" spans="1:7" ht="18.75" x14ac:dyDescent="0.3">
      <c r="A16" s="53">
        <v>5</v>
      </c>
      <c r="B16" s="54" t="s">
        <v>578</v>
      </c>
      <c r="C16" s="57">
        <v>389</v>
      </c>
      <c r="D16" s="57">
        <v>155.6</v>
      </c>
      <c r="E16" s="56">
        <f t="shared" si="0"/>
        <v>0.4</v>
      </c>
      <c r="F16" s="47"/>
      <c r="G16" s="47"/>
    </row>
    <row r="17" spans="1:7" ht="18.75" x14ac:dyDescent="0.3">
      <c r="A17" s="53">
        <v>6</v>
      </c>
      <c r="B17" s="54" t="s">
        <v>580</v>
      </c>
      <c r="C17" s="55">
        <v>2595.5</v>
      </c>
      <c r="D17" s="55">
        <v>2595.5</v>
      </c>
      <c r="E17" s="56">
        <f t="shared" si="0"/>
        <v>1</v>
      </c>
      <c r="F17" s="47"/>
      <c r="G17" s="47"/>
    </row>
    <row r="18" spans="1:7" ht="18.75" x14ac:dyDescent="0.3">
      <c r="A18" s="53">
        <v>7</v>
      </c>
      <c r="B18" s="54" t="s">
        <v>584</v>
      </c>
      <c r="C18" s="55">
        <v>1259.5999999999999</v>
      </c>
      <c r="D18" s="55">
        <v>1017.8</v>
      </c>
      <c r="E18" s="56">
        <f t="shared" si="0"/>
        <v>0.80803429660209602</v>
      </c>
      <c r="F18" s="47"/>
      <c r="G18" s="47"/>
    </row>
    <row r="19" spans="1:7" ht="18.75" x14ac:dyDescent="0.3">
      <c r="A19" s="53">
        <v>8</v>
      </c>
      <c r="B19" s="54" t="s">
        <v>587</v>
      </c>
      <c r="C19" s="58">
        <v>1322.8</v>
      </c>
      <c r="D19" s="58">
        <v>529.1</v>
      </c>
      <c r="E19" s="56">
        <f t="shared" si="0"/>
        <v>0.39998488055639603</v>
      </c>
      <c r="F19" s="47"/>
      <c r="G19" s="47"/>
    </row>
    <row r="20" spans="1:7" ht="24.75" customHeight="1" x14ac:dyDescent="0.3">
      <c r="A20" s="53">
        <v>9</v>
      </c>
      <c r="B20" s="54" t="s">
        <v>588</v>
      </c>
      <c r="C20" s="58">
        <v>1468.1</v>
      </c>
      <c r="D20" s="58">
        <v>587.29999999999995</v>
      </c>
      <c r="E20" s="56">
        <f t="shared" si="0"/>
        <v>0.400040869150603</v>
      </c>
    </row>
    <row r="21" spans="1:7" ht="18.75" x14ac:dyDescent="0.3">
      <c r="A21" s="53">
        <v>10</v>
      </c>
      <c r="B21" s="54" t="s">
        <v>589</v>
      </c>
      <c r="C21" s="58">
        <v>993</v>
      </c>
      <c r="D21" s="58">
        <v>397.2</v>
      </c>
      <c r="E21" s="56">
        <f t="shared" si="0"/>
        <v>0.4</v>
      </c>
    </row>
    <row r="22" spans="1:7" ht="18.75" x14ac:dyDescent="0.3">
      <c r="A22" s="53">
        <v>11</v>
      </c>
      <c r="B22" s="54" t="s">
        <v>590</v>
      </c>
      <c r="C22" s="58">
        <v>748</v>
      </c>
      <c r="D22" s="58">
        <v>523.6</v>
      </c>
      <c r="E22" s="56">
        <f t="shared" si="0"/>
        <v>0.7</v>
      </c>
    </row>
    <row r="23" spans="1:7" ht="18.75" x14ac:dyDescent="0.3">
      <c r="A23" s="53">
        <v>12</v>
      </c>
      <c r="B23" s="54" t="s">
        <v>591</v>
      </c>
      <c r="C23" s="58">
        <v>2931.9</v>
      </c>
      <c r="D23" s="58">
        <v>2931.9</v>
      </c>
      <c r="E23" s="56">
        <f t="shared" si="0"/>
        <v>1</v>
      </c>
    </row>
    <row r="24" spans="1:7" s="43" customFormat="1" ht="18.75" x14ac:dyDescent="0.3">
      <c r="A24" s="218" t="s">
        <v>545</v>
      </c>
      <c r="B24" s="219"/>
      <c r="C24" s="59">
        <f>SUM(C12:C23)</f>
        <v>17000</v>
      </c>
      <c r="D24" s="59">
        <f>SUM(D12:D23)</f>
        <v>12179.3</v>
      </c>
      <c r="E24" s="60">
        <f t="shared" si="0"/>
        <v>0.71642941176470598</v>
      </c>
      <c r="F24" s="61"/>
      <c r="G24" s="61"/>
    </row>
    <row r="25" spans="1:7" x14ac:dyDescent="0.25">
      <c r="A25" s="62"/>
      <c r="B25" s="62"/>
      <c r="C25" s="62"/>
    </row>
    <row r="26" spans="1:7" x14ac:dyDescent="0.25">
      <c r="A26" s="62"/>
      <c r="B26" s="62"/>
      <c r="C26" s="62"/>
    </row>
    <row r="27" spans="1:7" x14ac:dyDescent="0.25">
      <c r="A27" s="62"/>
      <c r="B27" s="62"/>
      <c r="C27" s="62"/>
    </row>
    <row r="28" spans="1:7" ht="15.75" x14ac:dyDescent="0.25">
      <c r="A28" s="61" t="s">
        <v>592</v>
      </c>
      <c r="B28" s="61"/>
      <c r="C28" s="61"/>
      <c r="D28" s="63"/>
      <c r="E28" s="64" t="s">
        <v>124</v>
      </c>
    </row>
  </sheetData>
  <mergeCells count="7">
    <mergeCell ref="C3:E3"/>
    <mergeCell ref="C4:F4"/>
    <mergeCell ref="A7:E7"/>
    <mergeCell ref="C10:E10"/>
    <mergeCell ref="A24:B24"/>
    <mergeCell ref="A10:A11"/>
    <mergeCell ref="B10:B11"/>
  </mergeCells>
  <pageMargins left="1.1811023622047201" right="0.39370078740157499" top="0.78740157480314998" bottom="0.78740157480314998" header="0.511811023622047" footer="0.511811023622047"/>
  <pageSetup paperSize="9" scale="84" fitToHeight="0" orientation="portrait" r:id="rId1"/>
  <headerFooter differentFirst="1" alignWithMargins="0">
    <oddHeader>&amp;C&amp;P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F34"/>
  <sheetViews>
    <sheetView zoomScaleSheetLayoutView="78" workbookViewId="0">
      <selection activeCell="K14" sqref="K14"/>
    </sheetView>
  </sheetViews>
  <sheetFormatPr defaultColWidth="9.140625" defaultRowHeight="12.75" x14ac:dyDescent="0.2"/>
  <cols>
    <col min="1" max="1" width="58.7109375" style="20" customWidth="1"/>
    <col min="2" max="2" width="27.42578125" style="20" customWidth="1"/>
    <col min="3" max="3" width="13.85546875" style="20" customWidth="1"/>
    <col min="4" max="4" width="13.7109375" style="20" customWidth="1"/>
    <col min="5" max="5" width="13" style="20" customWidth="1"/>
    <col min="6" max="6" width="1.42578125" style="20" hidden="1" customWidth="1"/>
    <col min="7" max="256" width="9.140625" style="20"/>
    <col min="257" max="257" width="59.28515625" style="20" customWidth="1"/>
    <col min="258" max="258" width="25.140625" style="20" customWidth="1"/>
    <col min="259" max="259" width="10.140625" style="20" customWidth="1"/>
    <col min="260" max="260" width="10.5703125" style="20" customWidth="1"/>
    <col min="261" max="261" width="10.85546875" style="20" customWidth="1"/>
    <col min="262" max="262" width="1.42578125" style="20" customWidth="1"/>
    <col min="263" max="512" width="9.140625" style="20"/>
    <col min="513" max="513" width="59.28515625" style="20" customWidth="1"/>
    <col min="514" max="514" width="25.140625" style="20" customWidth="1"/>
    <col min="515" max="515" width="10.140625" style="20" customWidth="1"/>
    <col min="516" max="516" width="10.5703125" style="20" customWidth="1"/>
    <col min="517" max="517" width="10.85546875" style="20" customWidth="1"/>
    <col min="518" max="518" width="1.42578125" style="20" customWidth="1"/>
    <col min="519" max="768" width="9.140625" style="20"/>
    <col min="769" max="769" width="59.28515625" style="20" customWidth="1"/>
    <col min="770" max="770" width="25.140625" style="20" customWidth="1"/>
    <col min="771" max="771" width="10.140625" style="20" customWidth="1"/>
    <col min="772" max="772" width="10.5703125" style="20" customWidth="1"/>
    <col min="773" max="773" width="10.85546875" style="20" customWidth="1"/>
    <col min="774" max="774" width="1.42578125" style="20" customWidth="1"/>
    <col min="775" max="1024" width="9.140625" style="20"/>
    <col min="1025" max="1025" width="59.28515625" style="20" customWidth="1"/>
    <col min="1026" max="1026" width="25.140625" style="20" customWidth="1"/>
    <col min="1027" max="1027" width="10.140625" style="20" customWidth="1"/>
    <col min="1028" max="1028" width="10.5703125" style="20" customWidth="1"/>
    <col min="1029" max="1029" width="10.85546875" style="20" customWidth="1"/>
    <col min="1030" max="1030" width="1.42578125" style="20" customWidth="1"/>
    <col min="1031" max="1280" width="9.140625" style="20"/>
    <col min="1281" max="1281" width="59.28515625" style="20" customWidth="1"/>
    <col min="1282" max="1282" width="25.140625" style="20" customWidth="1"/>
    <col min="1283" max="1283" width="10.140625" style="20" customWidth="1"/>
    <col min="1284" max="1284" width="10.5703125" style="20" customWidth="1"/>
    <col min="1285" max="1285" width="10.85546875" style="20" customWidth="1"/>
    <col min="1286" max="1286" width="1.42578125" style="20" customWidth="1"/>
    <col min="1287" max="1536" width="9.140625" style="20"/>
    <col min="1537" max="1537" width="59.28515625" style="20" customWidth="1"/>
    <col min="1538" max="1538" width="25.140625" style="20" customWidth="1"/>
    <col min="1539" max="1539" width="10.140625" style="20" customWidth="1"/>
    <col min="1540" max="1540" width="10.5703125" style="20" customWidth="1"/>
    <col min="1541" max="1541" width="10.85546875" style="20" customWidth="1"/>
    <col min="1542" max="1542" width="1.42578125" style="20" customWidth="1"/>
    <col min="1543" max="1792" width="9.140625" style="20"/>
    <col min="1793" max="1793" width="59.28515625" style="20" customWidth="1"/>
    <col min="1794" max="1794" width="25.140625" style="20" customWidth="1"/>
    <col min="1795" max="1795" width="10.140625" style="20" customWidth="1"/>
    <col min="1796" max="1796" width="10.5703125" style="20" customWidth="1"/>
    <col min="1797" max="1797" width="10.85546875" style="20" customWidth="1"/>
    <col min="1798" max="1798" width="1.42578125" style="20" customWidth="1"/>
    <col min="1799" max="2048" width="9.140625" style="20"/>
    <col min="2049" max="2049" width="59.28515625" style="20" customWidth="1"/>
    <col min="2050" max="2050" width="25.140625" style="20" customWidth="1"/>
    <col min="2051" max="2051" width="10.140625" style="20" customWidth="1"/>
    <col min="2052" max="2052" width="10.5703125" style="20" customWidth="1"/>
    <col min="2053" max="2053" width="10.85546875" style="20" customWidth="1"/>
    <col min="2054" max="2054" width="1.42578125" style="20" customWidth="1"/>
    <col min="2055" max="2304" width="9.140625" style="20"/>
    <col min="2305" max="2305" width="59.28515625" style="20" customWidth="1"/>
    <col min="2306" max="2306" width="25.140625" style="20" customWidth="1"/>
    <col min="2307" max="2307" width="10.140625" style="20" customWidth="1"/>
    <col min="2308" max="2308" width="10.5703125" style="20" customWidth="1"/>
    <col min="2309" max="2309" width="10.85546875" style="20" customWidth="1"/>
    <col min="2310" max="2310" width="1.42578125" style="20" customWidth="1"/>
    <col min="2311" max="2560" width="9.140625" style="20"/>
    <col min="2561" max="2561" width="59.28515625" style="20" customWidth="1"/>
    <col min="2562" max="2562" width="25.140625" style="20" customWidth="1"/>
    <col min="2563" max="2563" width="10.140625" style="20" customWidth="1"/>
    <col min="2564" max="2564" width="10.5703125" style="20" customWidth="1"/>
    <col min="2565" max="2565" width="10.85546875" style="20" customWidth="1"/>
    <col min="2566" max="2566" width="1.42578125" style="20" customWidth="1"/>
    <col min="2567" max="2816" width="9.140625" style="20"/>
    <col min="2817" max="2817" width="59.28515625" style="20" customWidth="1"/>
    <col min="2818" max="2818" width="25.140625" style="20" customWidth="1"/>
    <col min="2819" max="2819" width="10.140625" style="20" customWidth="1"/>
    <col min="2820" max="2820" width="10.5703125" style="20" customWidth="1"/>
    <col min="2821" max="2821" width="10.85546875" style="20" customWidth="1"/>
    <col min="2822" max="2822" width="1.42578125" style="20" customWidth="1"/>
    <col min="2823" max="3072" width="9.140625" style="20"/>
    <col min="3073" max="3073" width="59.28515625" style="20" customWidth="1"/>
    <col min="3074" max="3074" width="25.140625" style="20" customWidth="1"/>
    <col min="3075" max="3075" width="10.140625" style="20" customWidth="1"/>
    <col min="3076" max="3076" width="10.5703125" style="20" customWidth="1"/>
    <col min="3077" max="3077" width="10.85546875" style="20" customWidth="1"/>
    <col min="3078" max="3078" width="1.42578125" style="20" customWidth="1"/>
    <col min="3079" max="3328" width="9.140625" style="20"/>
    <col min="3329" max="3329" width="59.28515625" style="20" customWidth="1"/>
    <col min="3330" max="3330" width="25.140625" style="20" customWidth="1"/>
    <col min="3331" max="3331" width="10.140625" style="20" customWidth="1"/>
    <col min="3332" max="3332" width="10.5703125" style="20" customWidth="1"/>
    <col min="3333" max="3333" width="10.85546875" style="20" customWidth="1"/>
    <col min="3334" max="3334" width="1.42578125" style="20" customWidth="1"/>
    <col min="3335" max="3584" width="9.140625" style="20"/>
    <col min="3585" max="3585" width="59.28515625" style="20" customWidth="1"/>
    <col min="3586" max="3586" width="25.140625" style="20" customWidth="1"/>
    <col min="3587" max="3587" width="10.140625" style="20" customWidth="1"/>
    <col min="3588" max="3588" width="10.5703125" style="20" customWidth="1"/>
    <col min="3589" max="3589" width="10.85546875" style="20" customWidth="1"/>
    <col min="3590" max="3590" width="1.42578125" style="20" customWidth="1"/>
    <col min="3591" max="3840" width="9.140625" style="20"/>
    <col min="3841" max="3841" width="59.28515625" style="20" customWidth="1"/>
    <col min="3842" max="3842" width="25.140625" style="20" customWidth="1"/>
    <col min="3843" max="3843" width="10.140625" style="20" customWidth="1"/>
    <col min="3844" max="3844" width="10.5703125" style="20" customWidth="1"/>
    <col min="3845" max="3845" width="10.85546875" style="20" customWidth="1"/>
    <col min="3846" max="3846" width="1.42578125" style="20" customWidth="1"/>
    <col min="3847" max="4096" width="9.140625" style="20"/>
    <col min="4097" max="4097" width="59.28515625" style="20" customWidth="1"/>
    <col min="4098" max="4098" width="25.140625" style="20" customWidth="1"/>
    <col min="4099" max="4099" width="10.140625" style="20" customWidth="1"/>
    <col min="4100" max="4100" width="10.5703125" style="20" customWidth="1"/>
    <col min="4101" max="4101" width="10.85546875" style="20" customWidth="1"/>
    <col min="4102" max="4102" width="1.42578125" style="20" customWidth="1"/>
    <col min="4103" max="4352" width="9.140625" style="20"/>
    <col min="4353" max="4353" width="59.28515625" style="20" customWidth="1"/>
    <col min="4354" max="4354" width="25.140625" style="20" customWidth="1"/>
    <col min="4355" max="4355" width="10.140625" style="20" customWidth="1"/>
    <col min="4356" max="4356" width="10.5703125" style="20" customWidth="1"/>
    <col min="4357" max="4357" width="10.85546875" style="20" customWidth="1"/>
    <col min="4358" max="4358" width="1.42578125" style="20" customWidth="1"/>
    <col min="4359" max="4608" width="9.140625" style="20"/>
    <col min="4609" max="4609" width="59.28515625" style="20" customWidth="1"/>
    <col min="4610" max="4610" width="25.140625" style="20" customWidth="1"/>
    <col min="4611" max="4611" width="10.140625" style="20" customWidth="1"/>
    <col min="4612" max="4612" width="10.5703125" style="20" customWidth="1"/>
    <col min="4613" max="4613" width="10.85546875" style="20" customWidth="1"/>
    <col min="4614" max="4614" width="1.42578125" style="20" customWidth="1"/>
    <col min="4615" max="4864" width="9.140625" style="20"/>
    <col min="4865" max="4865" width="59.28515625" style="20" customWidth="1"/>
    <col min="4866" max="4866" width="25.140625" style="20" customWidth="1"/>
    <col min="4867" max="4867" width="10.140625" style="20" customWidth="1"/>
    <col min="4868" max="4868" width="10.5703125" style="20" customWidth="1"/>
    <col min="4869" max="4869" width="10.85546875" style="20" customWidth="1"/>
    <col min="4870" max="4870" width="1.42578125" style="20" customWidth="1"/>
    <col min="4871" max="5120" width="9.140625" style="20"/>
    <col min="5121" max="5121" width="59.28515625" style="20" customWidth="1"/>
    <col min="5122" max="5122" width="25.140625" style="20" customWidth="1"/>
    <col min="5123" max="5123" width="10.140625" style="20" customWidth="1"/>
    <col min="5124" max="5124" width="10.5703125" style="20" customWidth="1"/>
    <col min="5125" max="5125" width="10.85546875" style="20" customWidth="1"/>
    <col min="5126" max="5126" width="1.42578125" style="20" customWidth="1"/>
    <col min="5127" max="5376" width="9.140625" style="20"/>
    <col min="5377" max="5377" width="59.28515625" style="20" customWidth="1"/>
    <col min="5378" max="5378" width="25.140625" style="20" customWidth="1"/>
    <col min="5379" max="5379" width="10.140625" style="20" customWidth="1"/>
    <col min="5380" max="5380" width="10.5703125" style="20" customWidth="1"/>
    <col min="5381" max="5381" width="10.85546875" style="20" customWidth="1"/>
    <col min="5382" max="5382" width="1.42578125" style="20" customWidth="1"/>
    <col min="5383" max="5632" width="9.140625" style="20"/>
    <col min="5633" max="5633" width="59.28515625" style="20" customWidth="1"/>
    <col min="5634" max="5634" width="25.140625" style="20" customWidth="1"/>
    <col min="5635" max="5635" width="10.140625" style="20" customWidth="1"/>
    <col min="5636" max="5636" width="10.5703125" style="20" customWidth="1"/>
    <col min="5637" max="5637" width="10.85546875" style="20" customWidth="1"/>
    <col min="5638" max="5638" width="1.42578125" style="20" customWidth="1"/>
    <col min="5639" max="5888" width="9.140625" style="20"/>
    <col min="5889" max="5889" width="59.28515625" style="20" customWidth="1"/>
    <col min="5890" max="5890" width="25.140625" style="20" customWidth="1"/>
    <col min="5891" max="5891" width="10.140625" style="20" customWidth="1"/>
    <col min="5892" max="5892" width="10.5703125" style="20" customWidth="1"/>
    <col min="5893" max="5893" width="10.85546875" style="20" customWidth="1"/>
    <col min="5894" max="5894" width="1.42578125" style="20" customWidth="1"/>
    <col min="5895" max="6144" width="9.140625" style="20"/>
    <col min="6145" max="6145" width="59.28515625" style="20" customWidth="1"/>
    <col min="6146" max="6146" width="25.140625" style="20" customWidth="1"/>
    <col min="6147" max="6147" width="10.140625" style="20" customWidth="1"/>
    <col min="6148" max="6148" width="10.5703125" style="20" customWidth="1"/>
    <col min="6149" max="6149" width="10.85546875" style="20" customWidth="1"/>
    <col min="6150" max="6150" width="1.42578125" style="20" customWidth="1"/>
    <col min="6151" max="6400" width="9.140625" style="20"/>
    <col min="6401" max="6401" width="59.28515625" style="20" customWidth="1"/>
    <col min="6402" max="6402" width="25.140625" style="20" customWidth="1"/>
    <col min="6403" max="6403" width="10.140625" style="20" customWidth="1"/>
    <col min="6404" max="6404" width="10.5703125" style="20" customWidth="1"/>
    <col min="6405" max="6405" width="10.85546875" style="20" customWidth="1"/>
    <col min="6406" max="6406" width="1.42578125" style="20" customWidth="1"/>
    <col min="6407" max="6656" width="9.140625" style="20"/>
    <col min="6657" max="6657" width="59.28515625" style="20" customWidth="1"/>
    <col min="6658" max="6658" width="25.140625" style="20" customWidth="1"/>
    <col min="6659" max="6659" width="10.140625" style="20" customWidth="1"/>
    <col min="6660" max="6660" width="10.5703125" style="20" customWidth="1"/>
    <col min="6661" max="6661" width="10.85546875" style="20" customWidth="1"/>
    <col min="6662" max="6662" width="1.42578125" style="20" customWidth="1"/>
    <col min="6663" max="6912" width="9.140625" style="20"/>
    <col min="6913" max="6913" width="59.28515625" style="20" customWidth="1"/>
    <col min="6914" max="6914" width="25.140625" style="20" customWidth="1"/>
    <col min="6915" max="6915" width="10.140625" style="20" customWidth="1"/>
    <col min="6916" max="6916" width="10.5703125" style="20" customWidth="1"/>
    <col min="6917" max="6917" width="10.85546875" style="20" customWidth="1"/>
    <col min="6918" max="6918" width="1.42578125" style="20" customWidth="1"/>
    <col min="6919" max="7168" width="9.140625" style="20"/>
    <col min="7169" max="7169" width="59.28515625" style="20" customWidth="1"/>
    <col min="7170" max="7170" width="25.140625" style="20" customWidth="1"/>
    <col min="7171" max="7171" width="10.140625" style="20" customWidth="1"/>
    <col min="7172" max="7172" width="10.5703125" style="20" customWidth="1"/>
    <col min="7173" max="7173" width="10.85546875" style="20" customWidth="1"/>
    <col min="7174" max="7174" width="1.42578125" style="20" customWidth="1"/>
    <col min="7175" max="7424" width="9.140625" style="20"/>
    <col min="7425" max="7425" width="59.28515625" style="20" customWidth="1"/>
    <col min="7426" max="7426" width="25.140625" style="20" customWidth="1"/>
    <col min="7427" max="7427" width="10.140625" style="20" customWidth="1"/>
    <col min="7428" max="7428" width="10.5703125" style="20" customWidth="1"/>
    <col min="7429" max="7429" width="10.85546875" style="20" customWidth="1"/>
    <col min="7430" max="7430" width="1.42578125" style="20" customWidth="1"/>
    <col min="7431" max="7680" width="9.140625" style="20"/>
    <col min="7681" max="7681" width="59.28515625" style="20" customWidth="1"/>
    <col min="7682" max="7682" width="25.140625" style="20" customWidth="1"/>
    <col min="7683" max="7683" width="10.140625" style="20" customWidth="1"/>
    <col min="7684" max="7684" width="10.5703125" style="20" customWidth="1"/>
    <col min="7685" max="7685" width="10.85546875" style="20" customWidth="1"/>
    <col min="7686" max="7686" width="1.42578125" style="20" customWidth="1"/>
    <col min="7687" max="7936" width="9.140625" style="20"/>
    <col min="7937" max="7937" width="59.28515625" style="20" customWidth="1"/>
    <col min="7938" max="7938" width="25.140625" style="20" customWidth="1"/>
    <col min="7939" max="7939" width="10.140625" style="20" customWidth="1"/>
    <col min="7940" max="7940" width="10.5703125" style="20" customWidth="1"/>
    <col min="7941" max="7941" width="10.85546875" style="20" customWidth="1"/>
    <col min="7942" max="7942" width="1.42578125" style="20" customWidth="1"/>
    <col min="7943" max="8192" width="9.140625" style="20"/>
    <col min="8193" max="8193" width="59.28515625" style="20" customWidth="1"/>
    <col min="8194" max="8194" width="25.140625" style="20" customWidth="1"/>
    <col min="8195" max="8195" width="10.140625" style="20" customWidth="1"/>
    <col min="8196" max="8196" width="10.5703125" style="20" customWidth="1"/>
    <col min="8197" max="8197" width="10.85546875" style="20" customWidth="1"/>
    <col min="8198" max="8198" width="1.42578125" style="20" customWidth="1"/>
    <col min="8199" max="8448" width="9.140625" style="20"/>
    <col min="8449" max="8449" width="59.28515625" style="20" customWidth="1"/>
    <col min="8450" max="8450" width="25.140625" style="20" customWidth="1"/>
    <col min="8451" max="8451" width="10.140625" style="20" customWidth="1"/>
    <col min="8452" max="8452" width="10.5703125" style="20" customWidth="1"/>
    <col min="8453" max="8453" width="10.85546875" style="20" customWidth="1"/>
    <col min="8454" max="8454" width="1.42578125" style="20" customWidth="1"/>
    <col min="8455" max="8704" width="9.140625" style="20"/>
    <col min="8705" max="8705" width="59.28515625" style="20" customWidth="1"/>
    <col min="8706" max="8706" width="25.140625" style="20" customWidth="1"/>
    <col min="8707" max="8707" width="10.140625" style="20" customWidth="1"/>
    <col min="8708" max="8708" width="10.5703125" style="20" customWidth="1"/>
    <col min="8709" max="8709" width="10.85546875" style="20" customWidth="1"/>
    <col min="8710" max="8710" width="1.42578125" style="20" customWidth="1"/>
    <col min="8711" max="8960" width="9.140625" style="20"/>
    <col min="8961" max="8961" width="59.28515625" style="20" customWidth="1"/>
    <col min="8962" max="8962" width="25.140625" style="20" customWidth="1"/>
    <col min="8963" max="8963" width="10.140625" style="20" customWidth="1"/>
    <col min="8964" max="8964" width="10.5703125" style="20" customWidth="1"/>
    <col min="8965" max="8965" width="10.85546875" style="20" customWidth="1"/>
    <col min="8966" max="8966" width="1.42578125" style="20" customWidth="1"/>
    <col min="8967" max="9216" width="9.140625" style="20"/>
    <col min="9217" max="9217" width="59.28515625" style="20" customWidth="1"/>
    <col min="9218" max="9218" width="25.140625" style="20" customWidth="1"/>
    <col min="9219" max="9219" width="10.140625" style="20" customWidth="1"/>
    <col min="9220" max="9220" width="10.5703125" style="20" customWidth="1"/>
    <col min="9221" max="9221" width="10.85546875" style="20" customWidth="1"/>
    <col min="9222" max="9222" width="1.42578125" style="20" customWidth="1"/>
    <col min="9223" max="9472" width="9.140625" style="20"/>
    <col min="9473" max="9473" width="59.28515625" style="20" customWidth="1"/>
    <col min="9474" max="9474" width="25.140625" style="20" customWidth="1"/>
    <col min="9475" max="9475" width="10.140625" style="20" customWidth="1"/>
    <col min="9476" max="9476" width="10.5703125" style="20" customWidth="1"/>
    <col min="9477" max="9477" width="10.85546875" style="20" customWidth="1"/>
    <col min="9478" max="9478" width="1.42578125" style="20" customWidth="1"/>
    <col min="9479" max="9728" width="9.140625" style="20"/>
    <col min="9729" max="9729" width="59.28515625" style="20" customWidth="1"/>
    <col min="9730" max="9730" width="25.140625" style="20" customWidth="1"/>
    <col min="9731" max="9731" width="10.140625" style="20" customWidth="1"/>
    <col min="9732" max="9732" width="10.5703125" style="20" customWidth="1"/>
    <col min="9733" max="9733" width="10.85546875" style="20" customWidth="1"/>
    <col min="9734" max="9734" width="1.42578125" style="20" customWidth="1"/>
    <col min="9735" max="9984" width="9.140625" style="20"/>
    <col min="9985" max="9985" width="59.28515625" style="20" customWidth="1"/>
    <col min="9986" max="9986" width="25.140625" style="20" customWidth="1"/>
    <col min="9987" max="9987" width="10.140625" style="20" customWidth="1"/>
    <col min="9988" max="9988" width="10.5703125" style="20" customWidth="1"/>
    <col min="9989" max="9989" width="10.85546875" style="20" customWidth="1"/>
    <col min="9990" max="9990" width="1.42578125" style="20" customWidth="1"/>
    <col min="9991" max="10240" width="9.140625" style="20"/>
    <col min="10241" max="10241" width="59.28515625" style="20" customWidth="1"/>
    <col min="10242" max="10242" width="25.140625" style="20" customWidth="1"/>
    <col min="10243" max="10243" width="10.140625" style="20" customWidth="1"/>
    <col min="10244" max="10244" width="10.5703125" style="20" customWidth="1"/>
    <col min="10245" max="10245" width="10.85546875" style="20" customWidth="1"/>
    <col min="10246" max="10246" width="1.42578125" style="20" customWidth="1"/>
    <col min="10247" max="10496" width="9.140625" style="20"/>
    <col min="10497" max="10497" width="59.28515625" style="20" customWidth="1"/>
    <col min="10498" max="10498" width="25.140625" style="20" customWidth="1"/>
    <col min="10499" max="10499" width="10.140625" style="20" customWidth="1"/>
    <col min="10500" max="10500" width="10.5703125" style="20" customWidth="1"/>
    <col min="10501" max="10501" width="10.85546875" style="20" customWidth="1"/>
    <col min="10502" max="10502" width="1.42578125" style="20" customWidth="1"/>
    <col min="10503" max="10752" width="9.140625" style="20"/>
    <col min="10753" max="10753" width="59.28515625" style="20" customWidth="1"/>
    <col min="10754" max="10754" width="25.140625" style="20" customWidth="1"/>
    <col min="10755" max="10755" width="10.140625" style="20" customWidth="1"/>
    <col min="10756" max="10756" width="10.5703125" style="20" customWidth="1"/>
    <col min="10757" max="10757" width="10.85546875" style="20" customWidth="1"/>
    <col min="10758" max="10758" width="1.42578125" style="20" customWidth="1"/>
    <col min="10759" max="11008" width="9.140625" style="20"/>
    <col min="11009" max="11009" width="59.28515625" style="20" customWidth="1"/>
    <col min="11010" max="11010" width="25.140625" style="20" customWidth="1"/>
    <col min="11011" max="11011" width="10.140625" style="20" customWidth="1"/>
    <col min="11012" max="11012" width="10.5703125" style="20" customWidth="1"/>
    <col min="11013" max="11013" width="10.85546875" style="20" customWidth="1"/>
    <col min="11014" max="11014" width="1.42578125" style="20" customWidth="1"/>
    <col min="11015" max="11264" width="9.140625" style="20"/>
    <col min="11265" max="11265" width="59.28515625" style="20" customWidth="1"/>
    <col min="11266" max="11266" width="25.140625" style="20" customWidth="1"/>
    <col min="11267" max="11267" width="10.140625" style="20" customWidth="1"/>
    <col min="11268" max="11268" width="10.5703125" style="20" customWidth="1"/>
    <col min="11269" max="11269" width="10.85546875" style="20" customWidth="1"/>
    <col min="11270" max="11270" width="1.42578125" style="20" customWidth="1"/>
    <col min="11271" max="11520" width="9.140625" style="20"/>
    <col min="11521" max="11521" width="59.28515625" style="20" customWidth="1"/>
    <col min="11522" max="11522" width="25.140625" style="20" customWidth="1"/>
    <col min="11523" max="11523" width="10.140625" style="20" customWidth="1"/>
    <col min="11524" max="11524" width="10.5703125" style="20" customWidth="1"/>
    <col min="11525" max="11525" width="10.85546875" style="20" customWidth="1"/>
    <col min="11526" max="11526" width="1.42578125" style="20" customWidth="1"/>
    <col min="11527" max="11776" width="9.140625" style="20"/>
    <col min="11777" max="11777" width="59.28515625" style="20" customWidth="1"/>
    <col min="11778" max="11778" width="25.140625" style="20" customWidth="1"/>
    <col min="11779" max="11779" width="10.140625" style="20" customWidth="1"/>
    <col min="11780" max="11780" width="10.5703125" style="20" customWidth="1"/>
    <col min="11781" max="11781" width="10.85546875" style="20" customWidth="1"/>
    <col min="11782" max="11782" width="1.42578125" style="20" customWidth="1"/>
    <col min="11783" max="12032" width="9.140625" style="20"/>
    <col min="12033" max="12033" width="59.28515625" style="20" customWidth="1"/>
    <col min="12034" max="12034" width="25.140625" style="20" customWidth="1"/>
    <col min="12035" max="12035" width="10.140625" style="20" customWidth="1"/>
    <col min="12036" max="12036" width="10.5703125" style="20" customWidth="1"/>
    <col min="12037" max="12037" width="10.85546875" style="20" customWidth="1"/>
    <col min="12038" max="12038" width="1.42578125" style="20" customWidth="1"/>
    <col min="12039" max="12288" width="9.140625" style="20"/>
    <col min="12289" max="12289" width="59.28515625" style="20" customWidth="1"/>
    <col min="12290" max="12290" width="25.140625" style="20" customWidth="1"/>
    <col min="12291" max="12291" width="10.140625" style="20" customWidth="1"/>
    <col min="12292" max="12292" width="10.5703125" style="20" customWidth="1"/>
    <col min="12293" max="12293" width="10.85546875" style="20" customWidth="1"/>
    <col min="12294" max="12294" width="1.42578125" style="20" customWidth="1"/>
    <col min="12295" max="12544" width="9.140625" style="20"/>
    <col min="12545" max="12545" width="59.28515625" style="20" customWidth="1"/>
    <col min="12546" max="12546" width="25.140625" style="20" customWidth="1"/>
    <col min="12547" max="12547" width="10.140625" style="20" customWidth="1"/>
    <col min="12548" max="12548" width="10.5703125" style="20" customWidth="1"/>
    <col min="12549" max="12549" width="10.85546875" style="20" customWidth="1"/>
    <col min="12550" max="12550" width="1.42578125" style="20" customWidth="1"/>
    <col min="12551" max="12800" width="9.140625" style="20"/>
    <col min="12801" max="12801" width="59.28515625" style="20" customWidth="1"/>
    <col min="12802" max="12802" width="25.140625" style="20" customWidth="1"/>
    <col min="12803" max="12803" width="10.140625" style="20" customWidth="1"/>
    <col min="12804" max="12804" width="10.5703125" style="20" customWidth="1"/>
    <col min="12805" max="12805" width="10.85546875" style="20" customWidth="1"/>
    <col min="12806" max="12806" width="1.42578125" style="20" customWidth="1"/>
    <col min="12807" max="13056" width="9.140625" style="20"/>
    <col min="13057" max="13057" width="59.28515625" style="20" customWidth="1"/>
    <col min="13058" max="13058" width="25.140625" style="20" customWidth="1"/>
    <col min="13059" max="13059" width="10.140625" style="20" customWidth="1"/>
    <col min="13060" max="13060" width="10.5703125" style="20" customWidth="1"/>
    <col min="13061" max="13061" width="10.85546875" style="20" customWidth="1"/>
    <col min="13062" max="13062" width="1.42578125" style="20" customWidth="1"/>
    <col min="13063" max="13312" width="9.140625" style="20"/>
    <col min="13313" max="13313" width="59.28515625" style="20" customWidth="1"/>
    <col min="13314" max="13314" width="25.140625" style="20" customWidth="1"/>
    <col min="13315" max="13315" width="10.140625" style="20" customWidth="1"/>
    <col min="13316" max="13316" width="10.5703125" style="20" customWidth="1"/>
    <col min="13317" max="13317" width="10.85546875" style="20" customWidth="1"/>
    <col min="13318" max="13318" width="1.42578125" style="20" customWidth="1"/>
    <col min="13319" max="13568" width="9.140625" style="20"/>
    <col min="13569" max="13569" width="59.28515625" style="20" customWidth="1"/>
    <col min="13570" max="13570" width="25.140625" style="20" customWidth="1"/>
    <col min="13571" max="13571" width="10.140625" style="20" customWidth="1"/>
    <col min="13572" max="13572" width="10.5703125" style="20" customWidth="1"/>
    <col min="13573" max="13573" width="10.85546875" style="20" customWidth="1"/>
    <col min="13574" max="13574" width="1.42578125" style="20" customWidth="1"/>
    <col min="13575" max="13824" width="9.140625" style="20"/>
    <col min="13825" max="13825" width="59.28515625" style="20" customWidth="1"/>
    <col min="13826" max="13826" width="25.140625" style="20" customWidth="1"/>
    <col min="13827" max="13827" width="10.140625" style="20" customWidth="1"/>
    <col min="13828" max="13828" width="10.5703125" style="20" customWidth="1"/>
    <col min="13829" max="13829" width="10.85546875" style="20" customWidth="1"/>
    <col min="13830" max="13830" width="1.42578125" style="20" customWidth="1"/>
    <col min="13831" max="14080" width="9.140625" style="20"/>
    <col min="14081" max="14081" width="59.28515625" style="20" customWidth="1"/>
    <col min="14082" max="14082" width="25.140625" style="20" customWidth="1"/>
    <col min="14083" max="14083" width="10.140625" style="20" customWidth="1"/>
    <col min="14084" max="14084" width="10.5703125" style="20" customWidth="1"/>
    <col min="14085" max="14085" width="10.85546875" style="20" customWidth="1"/>
    <col min="14086" max="14086" width="1.42578125" style="20" customWidth="1"/>
    <col min="14087" max="14336" width="9.140625" style="20"/>
    <col min="14337" max="14337" width="59.28515625" style="20" customWidth="1"/>
    <col min="14338" max="14338" width="25.140625" style="20" customWidth="1"/>
    <col min="14339" max="14339" width="10.140625" style="20" customWidth="1"/>
    <col min="14340" max="14340" width="10.5703125" style="20" customWidth="1"/>
    <col min="14341" max="14341" width="10.85546875" style="20" customWidth="1"/>
    <col min="14342" max="14342" width="1.42578125" style="20" customWidth="1"/>
    <col min="14343" max="14592" width="9.140625" style="20"/>
    <col min="14593" max="14593" width="59.28515625" style="20" customWidth="1"/>
    <col min="14594" max="14594" width="25.140625" style="20" customWidth="1"/>
    <col min="14595" max="14595" width="10.140625" style="20" customWidth="1"/>
    <col min="14596" max="14596" width="10.5703125" style="20" customWidth="1"/>
    <col min="14597" max="14597" width="10.85546875" style="20" customWidth="1"/>
    <col min="14598" max="14598" width="1.42578125" style="20" customWidth="1"/>
    <col min="14599" max="14848" width="9.140625" style="20"/>
    <col min="14849" max="14849" width="59.28515625" style="20" customWidth="1"/>
    <col min="14850" max="14850" width="25.140625" style="20" customWidth="1"/>
    <col min="14851" max="14851" width="10.140625" style="20" customWidth="1"/>
    <col min="14852" max="14852" width="10.5703125" style="20" customWidth="1"/>
    <col min="14853" max="14853" width="10.85546875" style="20" customWidth="1"/>
    <col min="14854" max="14854" width="1.42578125" style="20" customWidth="1"/>
    <col min="14855" max="15104" width="9.140625" style="20"/>
    <col min="15105" max="15105" width="59.28515625" style="20" customWidth="1"/>
    <col min="15106" max="15106" width="25.140625" style="20" customWidth="1"/>
    <col min="15107" max="15107" width="10.140625" style="20" customWidth="1"/>
    <col min="15108" max="15108" width="10.5703125" style="20" customWidth="1"/>
    <col min="15109" max="15109" width="10.85546875" style="20" customWidth="1"/>
    <col min="15110" max="15110" width="1.42578125" style="20" customWidth="1"/>
    <col min="15111" max="15360" width="9.140625" style="20"/>
    <col min="15361" max="15361" width="59.28515625" style="20" customWidth="1"/>
    <col min="15362" max="15362" width="25.140625" style="20" customWidth="1"/>
    <col min="15363" max="15363" width="10.140625" style="20" customWidth="1"/>
    <col min="15364" max="15364" width="10.5703125" style="20" customWidth="1"/>
    <col min="15365" max="15365" width="10.85546875" style="20" customWidth="1"/>
    <col min="15366" max="15366" width="1.42578125" style="20" customWidth="1"/>
    <col min="15367" max="15616" width="9.140625" style="20"/>
    <col min="15617" max="15617" width="59.28515625" style="20" customWidth="1"/>
    <col min="15618" max="15618" width="25.140625" style="20" customWidth="1"/>
    <col min="15619" max="15619" width="10.140625" style="20" customWidth="1"/>
    <col min="15620" max="15620" width="10.5703125" style="20" customWidth="1"/>
    <col min="15621" max="15621" width="10.85546875" style="20" customWidth="1"/>
    <col min="15622" max="15622" width="1.42578125" style="20" customWidth="1"/>
    <col min="15623" max="15872" width="9.140625" style="20"/>
    <col min="15873" max="15873" width="59.28515625" style="20" customWidth="1"/>
    <col min="15874" max="15874" width="25.140625" style="20" customWidth="1"/>
    <col min="15875" max="15875" width="10.140625" style="20" customWidth="1"/>
    <col min="15876" max="15876" width="10.5703125" style="20" customWidth="1"/>
    <col min="15877" max="15877" width="10.85546875" style="20" customWidth="1"/>
    <col min="15878" max="15878" width="1.42578125" style="20" customWidth="1"/>
    <col min="15879" max="16128" width="9.140625" style="20"/>
    <col min="16129" max="16129" width="59.28515625" style="20" customWidth="1"/>
    <col min="16130" max="16130" width="25.140625" style="20" customWidth="1"/>
    <col min="16131" max="16131" width="10.140625" style="20" customWidth="1"/>
    <col min="16132" max="16132" width="10.5703125" style="20" customWidth="1"/>
    <col min="16133" max="16133" width="10.85546875" style="20" customWidth="1"/>
    <col min="16134" max="16134" width="1.42578125" style="20" customWidth="1"/>
    <col min="16135" max="16384" width="9.140625" style="20"/>
  </cols>
  <sheetData>
    <row r="5" spans="1:5" x14ac:dyDescent="0.2">
      <c r="A5" s="21"/>
      <c r="B5" s="22"/>
      <c r="C5" s="23"/>
      <c r="D5" s="21"/>
      <c r="E5" s="21"/>
    </row>
    <row r="6" spans="1:5" x14ac:dyDescent="0.2">
      <c r="A6" s="21"/>
      <c r="B6" s="24"/>
      <c r="C6" s="24"/>
      <c r="D6" s="24"/>
      <c r="E6" s="24"/>
    </row>
    <row r="7" spans="1:5" x14ac:dyDescent="0.2">
      <c r="A7" s="21"/>
      <c r="B7" s="24"/>
      <c r="C7" s="24"/>
      <c r="D7" s="24"/>
      <c r="E7" s="24"/>
    </row>
    <row r="8" spans="1:5" x14ac:dyDescent="0.2">
      <c r="A8" s="21"/>
      <c r="B8" s="24"/>
      <c r="C8" s="24"/>
      <c r="D8" s="24"/>
      <c r="E8" s="24"/>
    </row>
    <row r="9" spans="1:5" x14ac:dyDescent="0.2">
      <c r="A9" s="21"/>
      <c r="B9" s="21"/>
      <c r="C9" s="21"/>
      <c r="D9" s="21"/>
      <c r="E9" s="24"/>
    </row>
    <row r="10" spans="1:5" ht="21.6" customHeight="1" x14ac:dyDescent="0.2">
      <c r="A10" s="21"/>
      <c r="B10" s="21"/>
      <c r="C10" s="21"/>
      <c r="D10" s="21"/>
      <c r="E10" s="24"/>
    </row>
    <row r="11" spans="1:5" ht="46.5" customHeight="1" x14ac:dyDescent="0.2">
      <c r="A11" s="224" t="s">
        <v>641</v>
      </c>
      <c r="B11" s="225"/>
      <c r="C11" s="225"/>
      <c r="D11" s="225"/>
      <c r="E11" s="225"/>
    </row>
    <row r="12" spans="1:5" x14ac:dyDescent="0.2">
      <c r="A12" s="25"/>
      <c r="B12" s="25"/>
      <c r="C12" s="25"/>
      <c r="D12" s="21"/>
      <c r="E12" s="21"/>
    </row>
    <row r="13" spans="1:5" x14ac:dyDescent="0.2">
      <c r="A13" s="21"/>
      <c r="B13" s="21"/>
      <c r="C13" s="21"/>
      <c r="E13" s="26"/>
    </row>
    <row r="14" spans="1:5" ht="32.25" customHeight="1" x14ac:dyDescent="0.2">
      <c r="A14" s="27" t="s">
        <v>597</v>
      </c>
      <c r="B14" s="27" t="s">
        <v>125</v>
      </c>
      <c r="C14" s="27" t="s">
        <v>126</v>
      </c>
      <c r="D14" s="28" t="s">
        <v>3</v>
      </c>
      <c r="E14" s="29" t="s">
        <v>4</v>
      </c>
    </row>
    <row r="15" spans="1:5" ht="28.5" x14ac:dyDescent="0.2">
      <c r="A15" s="30" t="s">
        <v>598</v>
      </c>
      <c r="B15" s="31" t="s">
        <v>599</v>
      </c>
      <c r="C15" s="32">
        <f>C16+C21+C26</f>
        <v>65633.633069999894</v>
      </c>
      <c r="D15" s="33">
        <f t="shared" ref="D15" si="0">D16+D21+D26</f>
        <v>27300.8963899999</v>
      </c>
      <c r="E15" s="32">
        <f>D15*100/C15</f>
        <v>41.595893923596797</v>
      </c>
    </row>
    <row r="16" spans="1:5" ht="28.5" x14ac:dyDescent="0.2">
      <c r="A16" s="30" t="s">
        <v>600</v>
      </c>
      <c r="B16" s="31" t="s">
        <v>601</v>
      </c>
      <c r="C16" s="32">
        <f>C17-C19</f>
        <v>22575.389289999999</v>
      </c>
      <c r="D16" s="32">
        <f>D17-D19</f>
        <v>0</v>
      </c>
      <c r="E16" s="34">
        <f>D16*100/C16</f>
        <v>0</v>
      </c>
    </row>
    <row r="17" spans="1:5" ht="30" x14ac:dyDescent="0.2">
      <c r="A17" s="35" t="s">
        <v>602</v>
      </c>
      <c r="B17" s="36" t="s">
        <v>603</v>
      </c>
      <c r="C17" s="37">
        <f>C18</f>
        <v>22575.389289999999</v>
      </c>
      <c r="D17" s="37">
        <f>D18</f>
        <v>0</v>
      </c>
      <c r="E17" s="38">
        <f>D17*100/C17</f>
        <v>0</v>
      </c>
    </row>
    <row r="18" spans="1:5" ht="45" customHeight="1" x14ac:dyDescent="0.2">
      <c r="A18" s="39" t="s">
        <v>604</v>
      </c>
      <c r="B18" s="36" t="s">
        <v>605</v>
      </c>
      <c r="C18" s="37">
        <v>22575.389289999999</v>
      </c>
      <c r="D18" s="37">
        <v>0</v>
      </c>
      <c r="E18" s="38">
        <f>D18*100/C18</f>
        <v>0</v>
      </c>
    </row>
    <row r="19" spans="1:5" ht="30" x14ac:dyDescent="0.2">
      <c r="A19" s="35" t="s">
        <v>606</v>
      </c>
      <c r="B19" s="36" t="s">
        <v>607</v>
      </c>
      <c r="C19" s="37">
        <f>C20</f>
        <v>0</v>
      </c>
      <c r="D19" s="37">
        <f>D20</f>
        <v>0</v>
      </c>
      <c r="E19" s="38">
        <v>0</v>
      </c>
    </row>
    <row r="20" spans="1:5" ht="30" x14ac:dyDescent="0.2">
      <c r="A20" s="39" t="s">
        <v>608</v>
      </c>
      <c r="B20" s="36" t="s">
        <v>609</v>
      </c>
      <c r="C20" s="37">
        <v>0</v>
      </c>
      <c r="D20" s="37">
        <v>0</v>
      </c>
      <c r="E20" s="38">
        <v>0</v>
      </c>
    </row>
    <row r="21" spans="1:5" ht="34.5" customHeight="1" x14ac:dyDescent="0.2">
      <c r="A21" s="30" t="s">
        <v>610</v>
      </c>
      <c r="B21" s="31" t="s">
        <v>611</v>
      </c>
      <c r="C21" s="32">
        <f>C22+C24</f>
        <v>0</v>
      </c>
      <c r="D21" s="32">
        <f>D22+D24</f>
        <v>0</v>
      </c>
      <c r="E21" s="34">
        <v>0</v>
      </c>
    </row>
    <row r="22" spans="1:5" ht="45" x14ac:dyDescent="0.2">
      <c r="A22" s="39" t="s">
        <v>612</v>
      </c>
      <c r="B22" s="36" t="s">
        <v>613</v>
      </c>
      <c r="C22" s="37">
        <f>C23</f>
        <v>0</v>
      </c>
      <c r="D22" s="37">
        <f>D23</f>
        <v>0</v>
      </c>
      <c r="E22" s="38">
        <v>0</v>
      </c>
    </row>
    <row r="23" spans="1:5" ht="45" x14ac:dyDescent="0.2">
      <c r="A23" s="39" t="s">
        <v>614</v>
      </c>
      <c r="B23" s="36" t="s">
        <v>615</v>
      </c>
      <c r="C23" s="37">
        <v>0</v>
      </c>
      <c r="D23" s="37">
        <v>0</v>
      </c>
      <c r="E23" s="38">
        <v>0</v>
      </c>
    </row>
    <row r="24" spans="1:5" ht="45" x14ac:dyDescent="0.2">
      <c r="A24" s="39" t="s">
        <v>616</v>
      </c>
      <c r="B24" s="36" t="s">
        <v>617</v>
      </c>
      <c r="C24" s="40">
        <f>C25</f>
        <v>0</v>
      </c>
      <c r="D24" s="40">
        <f>D25</f>
        <v>0</v>
      </c>
      <c r="E24" s="38">
        <v>0</v>
      </c>
    </row>
    <row r="25" spans="1:5" ht="45" x14ac:dyDescent="0.2">
      <c r="A25" s="39" t="s">
        <v>618</v>
      </c>
      <c r="B25" s="36" t="s">
        <v>619</v>
      </c>
      <c r="C25" s="40">
        <v>0</v>
      </c>
      <c r="D25" s="40">
        <v>0</v>
      </c>
      <c r="E25" s="38">
        <v>0</v>
      </c>
    </row>
    <row r="26" spans="1:5" ht="28.5" x14ac:dyDescent="0.2">
      <c r="A26" s="30" t="s">
        <v>620</v>
      </c>
      <c r="B26" s="31" t="s">
        <v>621</v>
      </c>
      <c r="C26" s="41">
        <f>C27+C29</f>
        <v>43058.243779999902</v>
      </c>
      <c r="D26" s="41">
        <f>D27+D29</f>
        <v>27300.8963899999</v>
      </c>
      <c r="E26" s="34">
        <v>0</v>
      </c>
    </row>
    <row r="27" spans="1:5" ht="20.100000000000001" customHeight="1" x14ac:dyDescent="0.2">
      <c r="A27" s="39" t="s">
        <v>622</v>
      </c>
      <c r="B27" s="36" t="s">
        <v>623</v>
      </c>
      <c r="C27" s="40">
        <f>C28</f>
        <v>-2055379.65622</v>
      </c>
      <c r="D27" s="40">
        <f>D28</f>
        <v>-1248085.9909900001</v>
      </c>
      <c r="E27" s="38">
        <v>0</v>
      </c>
    </row>
    <row r="28" spans="1:5" ht="20.100000000000001" customHeight="1" x14ac:dyDescent="0.2">
      <c r="A28" s="39" t="s">
        <v>624</v>
      </c>
      <c r="B28" s="36" t="s">
        <v>625</v>
      </c>
      <c r="C28" s="37">
        <v>-2055379.65622</v>
      </c>
      <c r="D28" s="37">
        <v>-1248085.9909900001</v>
      </c>
      <c r="E28" s="38">
        <v>0</v>
      </c>
    </row>
    <row r="29" spans="1:5" ht="20.100000000000001" customHeight="1" x14ac:dyDescent="0.2">
      <c r="A29" s="39" t="s">
        <v>626</v>
      </c>
      <c r="B29" s="36" t="s">
        <v>627</v>
      </c>
      <c r="C29" s="37">
        <f>C30</f>
        <v>2098437.9</v>
      </c>
      <c r="D29" s="37">
        <f>D30</f>
        <v>1275386.88738</v>
      </c>
      <c r="E29" s="38">
        <v>0</v>
      </c>
    </row>
    <row r="30" spans="1:5" ht="20.100000000000001" customHeight="1" x14ac:dyDescent="0.2">
      <c r="A30" s="39" t="s">
        <v>628</v>
      </c>
      <c r="B30" s="36" t="s">
        <v>629</v>
      </c>
      <c r="C30" s="37">
        <v>2098437.9</v>
      </c>
      <c r="D30" s="37">
        <v>1275386.88738</v>
      </c>
      <c r="E30" s="38">
        <v>0</v>
      </c>
    </row>
    <row r="31" spans="1:5" x14ac:dyDescent="0.2">
      <c r="A31" s="21"/>
      <c r="B31" s="21"/>
      <c r="C31" s="21"/>
      <c r="D31" s="21"/>
      <c r="E31" s="21"/>
    </row>
    <row r="32" spans="1:5" x14ac:dyDescent="0.2">
      <c r="A32" s="21"/>
      <c r="B32" s="21"/>
      <c r="C32" s="21"/>
      <c r="D32" s="21"/>
      <c r="E32" s="21"/>
    </row>
    <row r="33" spans="1:5" x14ac:dyDescent="0.2">
      <c r="A33" s="21"/>
      <c r="B33" s="21"/>
      <c r="C33" s="21"/>
      <c r="D33" s="21"/>
      <c r="E33" s="21"/>
    </row>
    <row r="34" spans="1:5" s="19" customFormat="1" ht="16.5" x14ac:dyDescent="0.25">
      <c r="A34" s="42" t="s">
        <v>123</v>
      </c>
      <c r="B34" s="42"/>
      <c r="C34" s="42"/>
      <c r="D34" s="226" t="s">
        <v>124</v>
      </c>
      <c r="E34" s="226"/>
    </row>
  </sheetData>
  <mergeCells count="2">
    <mergeCell ref="A11:E11"/>
    <mergeCell ref="D34:E34"/>
  </mergeCells>
  <pageMargins left="1.1811023622047201" right="0.39370078740157499" top="0.78740157480314998" bottom="0.78740157480314998" header="0.31496062992126" footer="0.31496062992126"/>
  <pageSetup paperSize="9" scale="6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tabSelected="1" view="pageBreakPreview" zoomScaleNormal="100" workbookViewId="0">
      <selection activeCell="A14" sqref="A14"/>
    </sheetView>
  </sheetViews>
  <sheetFormatPr defaultColWidth="9.140625" defaultRowHeight="15" x14ac:dyDescent="0.25"/>
  <cols>
    <col min="1" max="1" width="82.28515625" style="2" customWidth="1"/>
    <col min="2" max="2" width="16.5703125" style="2" customWidth="1"/>
    <col min="3" max="3" width="16" style="2" customWidth="1"/>
    <col min="4" max="16384" width="9.140625" style="2"/>
  </cols>
  <sheetData>
    <row r="1" spans="1:3" x14ac:dyDescent="0.25">
      <c r="A1" s="3"/>
      <c r="B1" s="4"/>
      <c r="C1" s="5"/>
    </row>
    <row r="2" spans="1:3" x14ac:dyDescent="0.25">
      <c r="A2" s="3"/>
      <c r="B2" s="4"/>
      <c r="C2" s="5"/>
    </row>
    <row r="3" spans="1:3" ht="33" customHeight="1" x14ac:dyDescent="0.25">
      <c r="A3" s="3"/>
      <c r="B3" s="215"/>
      <c r="C3" s="215"/>
    </row>
    <row r="4" spans="1:3" ht="18" customHeight="1" x14ac:dyDescent="0.25">
      <c r="A4" s="3"/>
      <c r="B4" s="4"/>
      <c r="C4" s="5"/>
    </row>
    <row r="5" spans="1:3" x14ac:dyDescent="0.25">
      <c r="A5" s="3"/>
      <c r="B5" s="6"/>
    </row>
    <row r="6" spans="1:3" x14ac:dyDescent="0.25">
      <c r="A6" s="3"/>
      <c r="B6" s="6"/>
    </row>
    <row r="7" spans="1:3" x14ac:dyDescent="0.25">
      <c r="A7" s="3"/>
      <c r="B7" s="7"/>
    </row>
    <row r="8" spans="1:3" ht="40.5" customHeight="1" x14ac:dyDescent="0.25">
      <c r="A8" s="229" t="s">
        <v>642</v>
      </c>
      <c r="B8" s="230"/>
      <c r="C8" s="230"/>
    </row>
    <row r="9" spans="1:3" ht="16.5" x14ac:dyDescent="0.25">
      <c r="A9" s="8"/>
      <c r="B9" s="9"/>
    </row>
    <row r="10" spans="1:3" ht="15.75" x14ac:dyDescent="0.25">
      <c r="A10" s="10"/>
      <c r="B10" s="11"/>
    </row>
    <row r="11" spans="1:3" ht="16.5" x14ac:dyDescent="0.25">
      <c r="A11" s="12" t="s">
        <v>597</v>
      </c>
      <c r="B11" s="231" t="s">
        <v>630</v>
      </c>
      <c r="C11" s="231"/>
    </row>
    <row r="12" spans="1:3" ht="21.75" customHeight="1" x14ac:dyDescent="0.25">
      <c r="A12" s="13" t="s">
        <v>631</v>
      </c>
      <c r="B12" s="227">
        <v>300</v>
      </c>
      <c r="C12" s="227"/>
    </row>
    <row r="13" spans="1:3" ht="39" customHeight="1" x14ac:dyDescent="0.25">
      <c r="A13" s="13" t="s">
        <v>632</v>
      </c>
      <c r="B13" s="227">
        <v>0</v>
      </c>
      <c r="C13" s="227"/>
    </row>
    <row r="14" spans="1:3" ht="29.25" customHeight="1" x14ac:dyDescent="0.25">
      <c r="A14" s="13" t="s">
        <v>633</v>
      </c>
      <c r="B14" s="227">
        <v>0</v>
      </c>
      <c r="C14" s="227"/>
    </row>
    <row r="15" spans="1:3" ht="35.1" customHeight="1" x14ac:dyDescent="0.25">
      <c r="A15" s="13" t="s">
        <v>634</v>
      </c>
      <c r="B15" s="227">
        <v>300</v>
      </c>
      <c r="C15" s="227"/>
    </row>
    <row r="16" spans="1:3" ht="18.75" x14ac:dyDescent="0.3">
      <c r="A16" s="14"/>
      <c r="B16" s="15"/>
      <c r="C16" s="16"/>
    </row>
    <row r="17" spans="1:4" ht="18.75" x14ac:dyDescent="0.3">
      <c r="A17" s="14"/>
      <c r="B17" s="15"/>
      <c r="C17" s="16"/>
    </row>
    <row r="18" spans="1:4" ht="18.75" x14ac:dyDescent="0.3">
      <c r="A18" s="16"/>
      <c r="B18" s="16"/>
      <c r="C18" s="16"/>
    </row>
    <row r="19" spans="1:4" s="1" customFormat="1" ht="18.75" x14ac:dyDescent="0.3">
      <c r="A19" s="17" t="s">
        <v>123</v>
      </c>
      <c r="B19" s="228" t="s">
        <v>124</v>
      </c>
      <c r="C19" s="228"/>
      <c r="D19" s="18"/>
    </row>
  </sheetData>
  <mergeCells count="8">
    <mergeCell ref="B14:C14"/>
    <mergeCell ref="B15:C15"/>
    <mergeCell ref="B19:C19"/>
    <mergeCell ref="B3:C3"/>
    <mergeCell ref="A8:C8"/>
    <mergeCell ref="B11:C11"/>
    <mergeCell ref="B12:C12"/>
    <mergeCell ref="B13:C13"/>
  </mergeCells>
  <pageMargins left="1.1811023622047201" right="0.39370078740157499" top="0.78740157480314998" bottom="0.78740157480314998" header="0.31496062992126" footer="0.31496062992126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12</vt:i4>
      </vt:variant>
    </vt:vector>
  </HeadingPairs>
  <TitlesOfParts>
    <vt:vector size="20" baseType="lpstr">
      <vt:lpstr>прил1</vt:lpstr>
      <vt:lpstr>прил2</vt:lpstr>
      <vt:lpstr>прил 3</vt:lpstr>
      <vt:lpstr>прил4</vt:lpstr>
      <vt:lpstr>прил5</vt:lpstr>
      <vt:lpstr>прил 6 </vt:lpstr>
      <vt:lpstr>прил 7</vt:lpstr>
      <vt:lpstr>прил 8</vt:lpstr>
      <vt:lpstr>'прил 3'!Заголовки_для_печати</vt:lpstr>
      <vt:lpstr>прил1!Заголовки_для_печати</vt:lpstr>
      <vt:lpstr>прил2!Заголовки_для_печати</vt:lpstr>
      <vt:lpstr>прил4!Заголовки_для_печати</vt:lpstr>
      <vt:lpstr>'прил 3'!Область_печати</vt:lpstr>
      <vt:lpstr>'прил 6 '!Область_печати</vt:lpstr>
      <vt:lpstr>'прил 7'!Область_печати</vt:lpstr>
      <vt:lpstr>'прил 8'!Область_печати</vt:lpstr>
      <vt:lpstr>прил1!Область_печати</vt:lpstr>
      <vt:lpstr>прил2!Область_печати</vt:lpstr>
      <vt:lpstr>прил4!Область_печати</vt:lpstr>
      <vt:lpstr>прил5!Область_печати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Татьяна Олеговна</dc:creator>
  <cp:lastModifiedBy>15k158</cp:lastModifiedBy>
  <cp:lastPrinted>2026-08-03T02:24:05Z</cp:lastPrinted>
  <dcterms:created xsi:type="dcterms:W3CDTF">2022-04-05T08:17:00Z</dcterms:created>
  <dcterms:modified xsi:type="dcterms:W3CDTF">2026-08-04T00:37:23Z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6D12150E06134F388A250C71A30887CA_12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