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50" activeTab="2"/>
  </bookViews>
  <sheets>
    <sheet name="КФСР" sheetId="4" r:id="rId1"/>
    <sheet name="КЦСР" sheetId="3" r:id="rId2"/>
    <sheet name="доходы" sheetId="5" r:id="rId3"/>
  </sheets>
  <definedNames>
    <definedName name="APPT" localSheetId="0">КФСР!$A$19</definedName>
    <definedName name="APPT" localSheetId="1">КЦСР!$A$16</definedName>
    <definedName name="FIO" localSheetId="0">КФСР!#REF!</definedName>
    <definedName name="FIO" localSheetId="1">КЦСР!#REF!</definedName>
    <definedName name="LAST_CELL" localSheetId="0">КФСР!$I$102</definedName>
    <definedName name="LAST_CELL" localSheetId="1">КЦСР!$I$98</definedName>
    <definedName name="SIGN" localSheetId="0">КФСР!$A$19:$G$20</definedName>
    <definedName name="SIGN" localSheetId="1">КЦСР!$A$16:$G$17</definedName>
  </definedNames>
  <calcPr calcId="124519"/>
</workbook>
</file>

<file path=xl/calcChain.xml><?xml version="1.0" encoding="utf-8"?>
<calcChain xmlns="http://schemas.openxmlformats.org/spreadsheetml/2006/main">
  <c r="J69" i="5"/>
  <c r="I69"/>
  <c r="J68"/>
  <c r="I68"/>
  <c r="G67"/>
  <c r="I67" s="1"/>
  <c r="J65"/>
  <c r="I65"/>
  <c r="J64"/>
  <c r="I64"/>
  <c r="J63"/>
  <c r="I63"/>
  <c r="G62"/>
  <c r="I62" s="1"/>
  <c r="J61"/>
  <c r="I61"/>
  <c r="J60"/>
  <c r="I60"/>
  <c r="J59"/>
  <c r="I59"/>
  <c r="G58"/>
  <c r="I58" s="1"/>
  <c r="J57"/>
  <c r="I57"/>
  <c r="J54"/>
  <c r="I54"/>
  <c r="J53"/>
  <c r="I53"/>
  <c r="G53"/>
  <c r="I52"/>
  <c r="G52"/>
  <c r="J52" s="1"/>
  <c r="J51"/>
  <c r="I51"/>
  <c r="J50"/>
  <c r="I50"/>
  <c r="J49"/>
  <c r="I49"/>
  <c r="J48"/>
  <c r="I48"/>
  <c r="G48"/>
  <c r="E48"/>
  <c r="J47"/>
  <c r="I47"/>
  <c r="J46"/>
  <c r="I46"/>
  <c r="J45"/>
  <c r="I45"/>
  <c r="J44"/>
  <c r="I44"/>
  <c r="J43"/>
  <c r="I43"/>
  <c r="G42"/>
  <c r="I42" s="1"/>
  <c r="J40"/>
  <c r="I40"/>
  <c r="J39"/>
  <c r="I39"/>
  <c r="J38"/>
  <c r="I38"/>
  <c r="G38"/>
  <c r="J37"/>
  <c r="I37"/>
  <c r="J36"/>
  <c r="I36"/>
  <c r="I35"/>
  <c r="G35"/>
  <c r="J35" s="1"/>
  <c r="J34"/>
  <c r="I34"/>
  <c r="J33"/>
  <c r="I33"/>
  <c r="G32"/>
  <c r="I32" s="1"/>
  <c r="J30"/>
  <c r="I30"/>
  <c r="J29"/>
  <c r="I29"/>
  <c r="J28"/>
  <c r="I28"/>
  <c r="G27"/>
  <c r="I27" s="1"/>
  <c r="J26"/>
  <c r="I26"/>
  <c r="J25"/>
  <c r="I25"/>
  <c r="J24"/>
  <c r="I24"/>
  <c r="I23"/>
  <c r="G23"/>
  <c r="J23" s="1"/>
  <c r="J22"/>
  <c r="I22"/>
  <c r="J21"/>
  <c r="I21"/>
  <c r="G20"/>
  <c r="I20" s="1"/>
  <c r="J19"/>
  <c r="I19"/>
  <c r="J18"/>
  <c r="I18"/>
  <c r="J17"/>
  <c r="I17"/>
  <c r="J16"/>
  <c r="I16"/>
  <c r="J15"/>
  <c r="G15"/>
  <c r="I15" s="1"/>
  <c r="J14"/>
  <c r="I14"/>
  <c r="G13"/>
  <c r="I13" s="1"/>
  <c r="J12"/>
  <c r="I12"/>
  <c r="I11"/>
  <c r="G11"/>
  <c r="J11" s="1"/>
  <c r="J13" l="1"/>
  <c r="J20"/>
  <c r="J27"/>
  <c r="J32"/>
  <c r="J42"/>
  <c r="G56"/>
  <c r="J62"/>
  <c r="J67"/>
  <c r="G31"/>
  <c r="G41"/>
  <c r="J58"/>
  <c r="G66"/>
  <c r="F95" i="3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98" i="4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G10" i="5" l="1"/>
  <c r="I31"/>
  <c r="J31"/>
  <c r="J66"/>
  <c r="I66"/>
  <c r="I41"/>
  <c r="J41"/>
  <c r="J56"/>
  <c r="I56"/>
  <c r="G55"/>
  <c r="I10" l="1"/>
  <c r="G8"/>
  <c r="J10"/>
  <c r="I55"/>
  <c r="J55"/>
  <c r="I8" l="1"/>
  <c r="J8"/>
</calcChain>
</file>

<file path=xl/sharedStrings.xml><?xml version="1.0" encoding="utf-8"?>
<sst xmlns="http://schemas.openxmlformats.org/spreadsheetml/2006/main" count="677" uniqueCount="262">
  <si>
    <t>тыс. руб.</t>
  </si>
  <si>
    <t>Наименование кода</t>
  </si>
  <si>
    <t>КФСР</t>
  </si>
  <si>
    <t>КЦСР</t>
  </si>
  <si>
    <t>Расход по ЛС</t>
  </si>
  <si>
    <t>Лимиты 2026 год</t>
  </si>
  <si>
    <t>% исполнения</t>
  </si>
  <si>
    <t>отклонение от плана</t>
  </si>
  <si>
    <t>Итого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</si>
  <si>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</si>
  <si>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</si>
  <si>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</si>
  <si>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</si>
  <si>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</si>
  <si>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</si>
  <si>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</si>
  <si>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</si>
  <si>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</si>
  <si>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</si>
  <si>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</si>
  <si>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</si>
  <si>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</si>
  <si>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</si>
  <si>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Мобилизационная и вневойсковая подготовка</t>
  </si>
  <si>
    <t>0203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</si>
  <si>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</si>
  <si>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</si>
  <si>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</si>
  <si>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</si>
  <si>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 и правоохранительной деятельности</t>
  </si>
  <si>
    <t>0314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</si>
  <si>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</si>
  <si>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</si>
  <si>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</si>
  <si>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</si>
  <si>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</si>
  <si>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</si>
  <si>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</si>
  <si>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</si>
  <si>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</si>
  <si>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</si>
  <si>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</si>
  <si>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</si>
  <si>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</si>
  <si>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</si>
  <si>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охраны окружающей среды</t>
  </si>
  <si>
    <t>0605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</si>
  <si>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</si>
  <si>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</si>
  <si>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</si>
  <si>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</si>
  <si>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</si>
  <si>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</si>
  <si>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</si>
  <si>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</si>
  <si>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</si>
  <si>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</si>
  <si>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</t>
  </si>
  <si>
    <t>0801</t>
  </si>
  <si>
    <t>Другие вопросы в области здравоохранения</t>
  </si>
  <si>
    <t>0909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</si>
  <si>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</si>
  <si>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</si>
  <si>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</si>
  <si>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</si>
  <si>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</si>
  <si>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</si>
  <si>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</si>
  <si>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</si>
  <si>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</t>
  </si>
  <si>
    <t>1101</t>
  </si>
  <si>
    <t>Обслуживание государственного (муниципального) внутреннего долга</t>
  </si>
  <si>
    <t>1301</t>
  </si>
  <si>
    <t>СПРАВКА ОБ ИСПОЛНЕНИИ БЮДЖЕТА  КИРЕНСКОГО МУНИЦИПАЛЬНОГО ОКРУГА В РАЗРЕЗЕ РАЗДЕЛОВ, ПОДРАЗДЕЛОВ.</t>
  </si>
  <si>
    <t>9Б00000000</t>
  </si>
  <si>
    <t>МП "Переселение граждан, проживающих на территории Киренского муниципального округа, из аварийного жилого фонда, признанного таковым после 1января 2017г., на 2026-2028 гг."</t>
  </si>
  <si>
    <t>9А00000000</t>
  </si>
  <si>
    <t>МП "Профилактика безнадзорности и правонарушений несовершеннолетних в Киренском муниципальном округе"</t>
  </si>
  <si>
    <t>9900000000</t>
  </si>
  <si>
    <t>МП "Профилактика правонарушений в Киренском муниципальном округе"</t>
  </si>
  <si>
    <t>9800000000</t>
  </si>
  <si>
    <t>МП "Профилактика ВИЧ-инфекции/СПИДА и других социально значимых заболеваний в Киренском муниципальном округе "</t>
  </si>
  <si>
    <t>9700000000</t>
  </si>
  <si>
    <t>МП "Профилактика терроризма и экстремизма, а также минимизация и (или) ликвидация последствий их проявлений на территории Киренского муниципального округа"</t>
  </si>
  <si>
    <t>9600000000</t>
  </si>
  <si>
    <t>МП "Строительство, реконструкция, капитальный и текущий ремонты объектов муниципальной собственности Киренского муниципального округа"</t>
  </si>
  <si>
    <t>9500000000</t>
  </si>
  <si>
    <t>МП "Создание условий для оказания услуг медицинского характера и укрепление здоровья населения Киренского муниципального округа "</t>
  </si>
  <si>
    <t>9400000000</t>
  </si>
  <si>
    <t>МП "Архитектура и градостроительство в Киренском муниципальном округе ."</t>
  </si>
  <si>
    <t>9300000000</t>
  </si>
  <si>
    <t>МП "Социальная поддержка участников специальной военной операции, а также членов их семей в Киренском муниципальном округе"</t>
  </si>
  <si>
    <t>9200000000</t>
  </si>
  <si>
    <t>МП "Развитие дорожного хозяйства в Киренском муниципальном округе "</t>
  </si>
  <si>
    <t>9100000000</t>
  </si>
  <si>
    <t>МП "Отлов и содержание безнадзорных животных в Киренском муниципальном округе</t>
  </si>
  <si>
    <t>9000000000</t>
  </si>
  <si>
    <t>Непрограммные расходы</t>
  </si>
  <si>
    <t>8900000000</t>
  </si>
  <si>
    <t>МП ""Развитие культуры в Киренском муниципальном округе"</t>
  </si>
  <si>
    <t>8800000000</t>
  </si>
  <si>
    <t>МП "Обеспечение содержания и управление имуществом Киренского муниципального округа ."</t>
  </si>
  <si>
    <t>8700000000</t>
  </si>
  <si>
    <t>МП "Совершенствование механизмов управления экономическим развитием"</t>
  </si>
  <si>
    <t>8600000000</t>
  </si>
  <si>
    <t>МП "Развитие образования в Киренском муниципальном округе"</t>
  </si>
  <si>
    <t>8500000000</t>
  </si>
  <si>
    <t>МП "Повышение безопасности дорожного движения на территории Киренского муниципального округа "</t>
  </si>
  <si>
    <t>8400000000</t>
  </si>
  <si>
    <t>МП "Обеспечение предоставления мер поддержки отдельным категориям граждан в рамках полномочий администрации Киренского муниципального округа"</t>
  </si>
  <si>
    <t>8300000000</t>
  </si>
  <si>
    <t>МП "Развитие транспортного комплекса в Киренском муниципальном округе "</t>
  </si>
  <si>
    <t>8200000000</t>
  </si>
  <si>
    <t>МП "Благоустройство территорий Киренского муниципального округа"</t>
  </si>
  <si>
    <t>8100000000</t>
  </si>
  <si>
    <t>МП "Формирование комфортной городской среды Киренского муниципального округа"</t>
  </si>
  <si>
    <t>8000000000</t>
  </si>
  <si>
    <t>МП "Улучшение условий и охраны труда в Киренском муниципальном округе ."</t>
  </si>
  <si>
    <t>7900000000</t>
  </si>
  <si>
    <t>МП "Развитие жилищно-коммунального хозяйства в Киренском муниципальном округе ."</t>
  </si>
  <si>
    <t>7800000000</t>
  </si>
  <si>
    <t>МП"Содействие в проведении мероприятий в Киренском муниципальном округе ."</t>
  </si>
  <si>
    <t>7700000000</t>
  </si>
  <si>
    <t>МП "Молодым семьям-доступное жилье"</t>
  </si>
  <si>
    <t>7600000000</t>
  </si>
  <si>
    <t>МП "Развитие физической культуры и спорта в Киренском муниципальном округе ."</t>
  </si>
  <si>
    <t>7500000000</t>
  </si>
  <si>
    <t>МП "Молодежная политика в Киренском муниципальном округе "</t>
  </si>
  <si>
    <t>7300000000</t>
  </si>
  <si>
    <t>МП "Защита окружающей среды в Киренском муниципальном округе ."</t>
  </si>
  <si>
    <t>7200000000</t>
  </si>
  <si>
    <t>МП "Обеспечение комплексных мер безопасности в Киренском муниципальном округе ."</t>
  </si>
  <si>
    <t>7100000000</t>
  </si>
  <si>
    <t>МП "Обеспечение Киренского муниципального округа бытовыми услугами"</t>
  </si>
  <si>
    <t>7000000000</t>
  </si>
  <si>
    <t>МП "Реализация государственной национальной политики в Киренском муниципальном округе"</t>
  </si>
  <si>
    <t>CПРАВКА   ОБ  ИСПОЛНЕНИИ  БЮДЖЕТА  КИРЕНСКОГО МУНИЦИПАЛЬНОГО ОКРУГА В РАЗРЕЗЕ МУНИЦИПАЛЬНЫХ ПРОГРАММ</t>
  </si>
  <si>
    <t xml:space="preserve"> на 01.04.2026 г.</t>
  </si>
  <si>
    <t>МП ""Муниципальная поддержка приоритетных отраслей экономики Киренского муниципального округа ."</t>
  </si>
  <si>
    <t>7400000000</t>
  </si>
  <si>
    <t xml:space="preserve"> по состоянию на 1.04.2026 г.</t>
  </si>
  <si>
    <t xml:space="preserve">          тыс.руб.</t>
  </si>
  <si>
    <t xml:space="preserve"> Наименование показателя</t>
  </si>
  <si>
    <t>Код строки</t>
  </si>
  <si>
    <t>Код дохода по бюджетной классификации</t>
  </si>
  <si>
    <t>План на 2026 год</t>
  </si>
  <si>
    <t>план на 1.04.2026</t>
  </si>
  <si>
    <t>Исполнение на 1.04.2026</t>
  </si>
  <si>
    <t>отклонение</t>
  </si>
  <si>
    <t>3</t>
  </si>
  <si>
    <t>4</t>
  </si>
  <si>
    <t>5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</si>
  <si>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</si>
  <si>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</si>
  <si>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</si>
  <si>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</si>
  <si>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</si>
  <si>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</si>
  <si>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</si>
  <si>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</si>
  <si>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</si>
  <si>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</si>
  <si>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</si>
  <si>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</si>
  <si>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</si>
  <si>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</si>
  <si>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</si>
  <si>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</si>
  <si>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</si>
  <si>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</si>
  <si>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Единый налог на вмененный доход для отдельных видов деятельности</t>
  </si>
  <si>
    <t>182 10502000020000110</t>
  </si>
  <si>
    <t>-</t>
  </si>
  <si>
    <t>Единый сельскохозяйственный налог</t>
  </si>
  <si>
    <t>182 10503000010000110</t>
  </si>
  <si>
    <t>Налог, взимаемый в связи с применением патентной системы налогообложения</t>
  </si>
  <si>
    <t>182 10504000020000110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</si>
  <si>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</si>
  <si>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</si>
  <si>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</si>
  <si>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</si>
  <si>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Земельный налог</t>
  </si>
  <si>
    <t>182 10606000000000110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</si>
  <si>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</si>
  <si>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</si>
  <si>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</si>
  <si>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</si>
  <si>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</si>
  <si>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907 10804000010000110</t>
  </si>
  <si>
    <t>Государственная пошлина за государственную регистрацию, а также за совершение прочих юридически значимых действий</t>
  </si>
  <si>
    <t>907 10807000010000110</t>
  </si>
  <si>
    <t>ДОХОДЫ ОТ ИСПОЛЬЗОВАНИЯ ИМУЩЕСТВА, НАХОДЯЩЕГОСЯ В ГОСУДАРСТВЕННОЙ И МУНИЦИПАЛЬНОЙ СОБСТВЕННОСТИ</t>
  </si>
  <si>
    <t>907 11100000000000000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</si>
  <si>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</si>
  <si>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907 11105000000000120</t>
  </si>
  <si>
    <t>Платежи от государственных и муниципальных унитарных предприятий</t>
  </si>
  <si>
    <t>907 11107000000000120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</si>
  <si>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</si>
  <si>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907 11109000000000120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</si>
  <si>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</si>
  <si>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</si>
  <si>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</si>
  <si>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</si>
  <si>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905 11301000000000130</t>
  </si>
  <si>
    <t>909 11301000000000130</t>
  </si>
  <si>
    <t>Доходы от компенсации затрат государства</t>
  </si>
  <si>
    <t>000 11302000000000130</t>
  </si>
  <si>
    <t>905 11302000000000130</t>
  </si>
  <si>
    <t>907 11302000000000130</t>
  </si>
  <si>
    <t>ДОХОДЫ ОТ ПРОДАЖИ МАТЕРИАЛЬНЫХ И НЕМАТЕРИАЛЬНЫХ АКТИВОВ</t>
  </si>
  <si>
    <t>907 11400000000000000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</si>
  <si>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</si>
  <si>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907 11402000000000000</t>
  </si>
  <si>
    <t>Доходы от продажи земельных участков, находящихся в государственной и муниципальной собственности</t>
  </si>
  <si>
    <t>907 11406000000000430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</si>
  <si>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</si>
  <si>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</si>
  <si>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</si>
  <si>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</si>
  <si>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806 11601000010000140</t>
  </si>
  <si>
    <t>837 11601000010000140</t>
  </si>
  <si>
    <t>907 11601000010000140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</si>
  <si>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</si>
  <si>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907 11602000020000140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</si>
  <si>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</si>
  <si>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907 11607000000000140</t>
  </si>
  <si>
    <t>Платежи в целях возмещения причиненного ущерба (убытков)</t>
  </si>
  <si>
    <t>000 11610000000000140</t>
  </si>
  <si>
    <t>182 11610000000000140</t>
  </si>
  <si>
    <t>Платежи, уплачиваемые в целях возмещения вреда</t>
  </si>
  <si>
    <t>843 11611000010000140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</si>
  <si>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</si>
  <si>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182 11618000020000140</t>
  </si>
  <si>
    <t>ПРОЧИЕ НЕНАЛОГОВЫЕ ДОХОДЫ</t>
  </si>
  <si>
    <t>000 11700000000000000</t>
  </si>
  <si>
    <t>Невыясненные поступления</t>
  </si>
  <si>
    <t>000 11701000000000180</t>
  </si>
  <si>
    <t>910 11701000000000180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</si>
  <si>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</si>
  <si>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</si>
  <si>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</si>
  <si>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</si>
  <si>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</si>
  <si>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910 20210000000000150</t>
  </si>
  <si>
    <t>Субсидии бюджетам бюджетной системы Российской Федерации (межбюджетные субсидии)</t>
  </si>
  <si>
    <t>000 20220000000000150</t>
  </si>
  <si>
    <t>905 20220000000000150</t>
  </si>
  <si>
    <t>907 20220000000000150</t>
  </si>
  <si>
    <t>910 20220000000000150</t>
  </si>
  <si>
    <t>Субвенции бюджетам бюджетной системы Российской Федерации</t>
  </si>
  <si>
    <t>000 20230000000000150</t>
  </si>
  <si>
    <t>905 20230000000000150</t>
  </si>
  <si>
    <t>907 20230000000000150</t>
  </si>
  <si>
    <t>Иные межбюджетные трансферты</t>
  </si>
  <si>
    <t>905 20240000000000150</t>
  </si>
  <si>
    <t>ПРОЧИЕ БЕЗВОЗМЕЗДНЫЕ ПОСТУПЛЕНИЯ</t>
  </si>
  <si>
    <t>000 20700000000000000</t>
  </si>
  <si>
    <t>Прочие безвозмездные поступления в бюджеты муниципальных округов</t>
  </si>
  <si>
    <t>000 20704000140000150</t>
  </si>
  <si>
    <t>907 20704000140000150</t>
  </si>
  <si>
    <t>909 20704000140000150</t>
  </si>
  <si>
    <t xml:space="preserve">  СПРАВКА ОБ ИСПОЛНЕНИИ БЮДЖЕТА КИРЕНСКОГО МУНИЦИПАЛЬНОГО ОКРУГА ПО ДОХОДАМ</t>
  </si>
</sst>
</file>

<file path=xl/styles.xml><?xml version="1.0" encoding="utf-8"?>
<styleSheet xmlns="http://schemas.openxmlformats.org/spreadsheetml/2006/main">
  <numFmts count="2">
    <numFmt numFmtId="164" formatCode="dd/mm/yyyy\ hh:mm"/>
    <numFmt numFmtId="165" formatCode="?"/>
  </numFmts>
  <fonts count="14">
    <font>
      <sz val="10"/>
      <name val="Arial"/>
    </font>
    <font>
      <sz val="8"/>
      <name val="Arial Cyr"/>
    </font>
    <font>
      <b/>
      <sz val="8"/>
      <name val="Arial Cy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8.5"/>
      <name val="MS Sans Serif"/>
      <family val="2"/>
      <charset val="204"/>
    </font>
    <font>
      <sz val="8.5"/>
      <name val="MS Sans Serif"/>
      <family val="2"/>
      <charset val="204"/>
    </font>
    <font>
      <b/>
      <sz val="11"/>
      <name val="Arial Cyr"/>
    </font>
    <font>
      <sz val="9"/>
      <name val="Arial Cyr"/>
      <charset val="204"/>
    </font>
    <font>
      <sz val="10"/>
      <name val="Arial Cyr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0" fontId="0" fillId="0" borderId="0" xfId="0" applyAlignment="1"/>
    <xf numFmtId="0" fontId="5" fillId="0" borderId="0" xfId="1"/>
    <xf numFmtId="49" fontId="6" fillId="0" borderId="1" xfId="1" applyNumberFormat="1" applyFont="1" applyBorder="1" applyAlignment="1" applyProtection="1">
      <alignment horizontal="center" vertical="center" wrapText="1"/>
    </xf>
    <xf numFmtId="0" fontId="5" fillId="0" borderId="0" xfId="1" applyAlignment="1"/>
    <xf numFmtId="0" fontId="7" fillId="0" borderId="0" xfId="1" applyFont="1" applyBorder="1" applyAlignment="1" applyProtection="1"/>
    <xf numFmtId="0" fontId="7" fillId="0" borderId="0" xfId="1" applyFont="1" applyBorder="1" applyAlignment="1" applyProtection="1">
      <alignment wrapText="1"/>
    </xf>
    <xf numFmtId="0" fontId="5" fillId="0" borderId="0" xfId="1" applyFont="1" applyBorder="1" applyAlignment="1" applyProtection="1">
      <alignment horizontal="left" vertical="top" wrapText="1"/>
    </xf>
    <xf numFmtId="0" fontId="7" fillId="0" borderId="0" xfId="1" applyFont="1" applyBorder="1" applyAlignment="1" applyProtection="1">
      <alignment horizontal="left" vertical="top" wrapText="1"/>
    </xf>
    <xf numFmtId="0" fontId="3" fillId="0" borderId="0" xfId="1" applyFont="1" applyBorder="1" applyAlignment="1" applyProtection="1">
      <alignment horizontal="center"/>
    </xf>
    <xf numFmtId="164" fontId="3" fillId="0" borderId="0" xfId="1" applyNumberFormat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/>
    </xf>
    <xf numFmtId="0" fontId="1" fillId="0" borderId="0" xfId="1" applyFont="1" applyBorder="1" applyAlignment="1" applyProtection="1"/>
    <xf numFmtId="0" fontId="4" fillId="0" borderId="0" xfId="1" applyFont="1" applyFill="1" applyAlignment="1">
      <alignment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/>
    </xf>
    <xf numFmtId="49" fontId="2" fillId="0" borderId="2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" fontId="2" fillId="0" borderId="3" xfId="0" applyNumberFormat="1" applyFont="1" applyBorder="1" applyAlignment="1" applyProtection="1">
      <alignment horizontal="right" vertical="center" wrapText="1"/>
    </xf>
    <xf numFmtId="49" fontId="1" fillId="0" borderId="4" xfId="0" applyNumberFormat="1" applyFont="1" applyBorder="1" applyAlignment="1" applyProtection="1">
      <alignment horizontal="left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" fontId="1" fillId="0" borderId="4" xfId="0" applyNumberFormat="1" applyFont="1" applyBorder="1" applyAlignment="1" applyProtection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top" wrapText="1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/>
    <xf numFmtId="0" fontId="10" fillId="0" borderId="5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49" fontId="10" fillId="0" borderId="7" xfId="0" applyNumberFormat="1" applyFont="1" applyBorder="1" applyAlignment="1" applyProtection="1">
      <alignment horizontal="center" vertical="center" wrapText="1"/>
    </xf>
    <xf numFmtId="49" fontId="10" fillId="0" borderId="8" xfId="0" applyNumberFormat="1" applyFont="1" applyBorder="1" applyAlignment="1" applyProtection="1">
      <alignment horizontal="center" vertical="center" wrapText="1"/>
    </xf>
    <xf numFmtId="49" fontId="10" fillId="0" borderId="6" xfId="0" applyNumberFormat="1" applyFont="1" applyBorder="1" applyAlignment="1" applyProtection="1">
      <alignment horizontal="center" vertical="center" wrapText="1"/>
    </xf>
    <xf numFmtId="49" fontId="10" fillId="0" borderId="7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49" fontId="11" fillId="0" borderId="11" xfId="0" applyNumberFormat="1" applyFont="1" applyBorder="1" applyAlignment="1" applyProtection="1">
      <alignment horizontal="center" vertical="center"/>
    </xf>
    <xf numFmtId="49" fontId="11" fillId="0" borderId="12" xfId="0" applyNumberFormat="1" applyFont="1" applyBorder="1" applyAlignment="1" applyProtection="1">
      <alignment horizontal="center" vertical="center"/>
    </xf>
    <xf numFmtId="49" fontId="11" fillId="0" borderId="13" xfId="0" applyNumberFormat="1" applyFont="1" applyBorder="1" applyAlignment="1" applyProtection="1">
      <alignment horizontal="center" vertical="center"/>
    </xf>
    <xf numFmtId="49" fontId="11" fillId="0" borderId="11" xfId="0" applyNumberFormat="1" applyFont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 applyProtection="1">
      <alignment horizontal="left" vertical="center" wrapText="1"/>
    </xf>
    <xf numFmtId="49" fontId="12" fillId="0" borderId="1" xfId="0" applyNumberFormat="1" applyFont="1" applyBorder="1" applyAlignment="1" applyProtection="1">
      <alignment horizontal="center" vertical="center" wrapText="1"/>
    </xf>
    <xf numFmtId="49" fontId="12" fillId="0" borderId="14" xfId="0" applyNumberFormat="1" applyFont="1" applyBorder="1" applyAlignment="1" applyProtection="1">
      <alignment horizontal="center" vertical="center"/>
    </xf>
    <xf numFmtId="49" fontId="12" fillId="0" borderId="15" xfId="0" applyNumberFormat="1" applyFont="1" applyBorder="1" applyAlignment="1" applyProtection="1">
      <alignment horizontal="center" vertical="center"/>
    </xf>
    <xf numFmtId="4" fontId="12" fillId="0" borderId="14" xfId="0" applyNumberFormat="1" applyFont="1" applyBorder="1" applyAlignment="1" applyProtection="1">
      <alignment horizontal="right" vertical="center"/>
    </xf>
    <xf numFmtId="4" fontId="12" fillId="0" borderId="15" xfId="0" applyNumberFormat="1" applyFont="1" applyBorder="1" applyAlignment="1" applyProtection="1">
      <alignment horizontal="right" vertical="center"/>
    </xf>
    <xf numFmtId="4" fontId="12" fillId="0" borderId="15" xfId="0" applyNumberFormat="1" applyFont="1" applyBorder="1" applyAlignment="1" applyProtection="1">
      <alignment horizontal="right" vertical="center"/>
    </xf>
    <xf numFmtId="4" fontId="12" fillId="0" borderId="14" xfId="0" applyNumberFormat="1" applyFont="1" applyBorder="1" applyAlignment="1" applyProtection="1">
      <alignment horizontal="right" vertical="center"/>
    </xf>
    <xf numFmtId="4" fontId="12" fillId="0" borderId="1" xfId="0" applyNumberFormat="1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 applyProtection="1">
      <alignment horizontal="left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49" fontId="13" fillId="0" borderId="1" xfId="0" applyNumberFormat="1" applyFont="1" applyBorder="1" applyAlignment="1" applyProtection="1">
      <alignment horizontal="center" vertical="center"/>
    </xf>
    <xf numFmtId="4" fontId="13" fillId="0" borderId="1" xfId="0" applyNumberFormat="1" applyFont="1" applyBorder="1" applyAlignment="1" applyProtection="1">
      <alignment horizontal="right" vertical="center"/>
    </xf>
    <xf numFmtId="4" fontId="13" fillId="0" borderId="1" xfId="0" applyNumberFormat="1" applyFont="1" applyBorder="1" applyAlignment="1" applyProtection="1">
      <alignment horizontal="right" vertical="center"/>
    </xf>
    <xf numFmtId="4" fontId="13" fillId="0" borderId="14" xfId="0" applyNumberFormat="1" applyFont="1" applyBorder="1" applyAlignment="1" applyProtection="1">
      <alignment horizontal="right" vertical="center"/>
    </xf>
    <xf numFmtId="4" fontId="13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vertical="center"/>
    </xf>
    <xf numFmtId="165" fontId="13" fillId="0" borderId="1" xfId="0" applyNumberFormat="1" applyFont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98"/>
  <sheetViews>
    <sheetView showGridLines="0" topLeftCell="A91" workbookViewId="0">
      <selection activeCell="A12" sqref="A12:G98"/>
    </sheetView>
  </sheetViews>
  <sheetFormatPr defaultRowHeight="12.75" customHeight="1" outlineLevelRow="1"/>
  <cols>
    <col min="1" max="1" width="30.7109375" style="2" customWidth="1"/>
    <col min="2" max="2" width="10.28515625" style="2" customWidth="1"/>
    <col min="3" max="3" width="20.7109375" style="2" customWidth="1"/>
    <col min="4" max="7" width="15.42578125" style="2" customWidth="1"/>
    <col min="8" max="9" width="9.140625" style="2" customWidth="1"/>
    <col min="10" max="16384" width="9.140625" style="2"/>
  </cols>
  <sheetData>
    <row r="1" spans="1:9" s="4" customFormat="1" ht="39" customHeight="1">
      <c r="A1" s="25" t="s">
        <v>73</v>
      </c>
      <c r="B1" s="25"/>
      <c r="C1" s="25"/>
      <c r="D1" s="25"/>
      <c r="E1" s="25"/>
      <c r="F1" s="25"/>
      <c r="G1" s="25"/>
      <c r="H1" s="5"/>
      <c r="I1" s="5"/>
    </row>
    <row r="2" spans="1:9" s="4" customFormat="1">
      <c r="A2" s="12"/>
      <c r="B2" s="5"/>
      <c r="C2" s="5"/>
      <c r="D2" s="5"/>
      <c r="E2" s="5"/>
      <c r="F2" s="5"/>
      <c r="G2" s="5"/>
      <c r="H2" s="5"/>
      <c r="I2" s="5"/>
    </row>
    <row r="3" spans="1:9" s="4" customFormat="1" ht="14.25">
      <c r="A3" s="11"/>
      <c r="B3" s="9"/>
      <c r="C3" s="9"/>
      <c r="D3" s="9"/>
      <c r="E3" s="9"/>
      <c r="F3" s="9"/>
      <c r="G3" s="9"/>
      <c r="H3" s="9"/>
      <c r="I3" s="9"/>
    </row>
    <row r="4" spans="1:9" s="4" customFormat="1" ht="14.25">
      <c r="A4" s="11" t="s">
        <v>137</v>
      </c>
      <c r="B4" s="9"/>
      <c r="C4" s="9"/>
      <c r="D4" s="10"/>
      <c r="E4" s="9"/>
      <c r="F4" s="10"/>
      <c r="G4" s="10"/>
      <c r="H4" s="9"/>
      <c r="I4" s="9"/>
    </row>
    <row r="5" spans="1:9" s="4" customFormat="1">
      <c r="A5" s="5"/>
      <c r="B5" s="5"/>
      <c r="C5" s="5"/>
      <c r="D5" s="5"/>
      <c r="E5" s="5"/>
      <c r="F5" s="5"/>
      <c r="G5" s="5"/>
      <c r="H5" s="5"/>
      <c r="I5" s="5"/>
    </row>
    <row r="6" spans="1:9" s="4" customFormat="1">
      <c r="A6" s="8"/>
      <c r="B6" s="7"/>
      <c r="C6" s="7"/>
      <c r="D6" s="7"/>
      <c r="E6" s="7"/>
      <c r="F6" s="7"/>
      <c r="G6" s="7"/>
      <c r="H6" s="8"/>
      <c r="I6" s="8"/>
    </row>
    <row r="7" spans="1:9" s="4" customFormat="1">
      <c r="A7" s="8"/>
      <c r="B7" s="7"/>
      <c r="C7" s="7"/>
      <c r="D7" s="7"/>
      <c r="E7" s="7"/>
      <c r="F7" s="7"/>
    </row>
    <row r="8" spans="1:9" s="4" customFormat="1">
      <c r="A8" s="8"/>
      <c r="B8" s="7"/>
      <c r="C8" s="7"/>
      <c r="D8" s="7"/>
      <c r="E8" s="7"/>
      <c r="F8" s="7"/>
    </row>
    <row r="9" spans="1:9" s="4" customFormat="1">
      <c r="A9" s="8"/>
      <c r="B9" s="7"/>
      <c r="C9" s="7"/>
      <c r="D9" s="7"/>
      <c r="E9" s="7"/>
      <c r="F9" s="7"/>
    </row>
    <row r="10" spans="1:9">
      <c r="A10" s="6" t="s">
        <v>0</v>
      </c>
      <c r="B10" s="6"/>
      <c r="C10" s="6"/>
      <c r="D10" s="6"/>
      <c r="E10" s="6"/>
      <c r="F10" s="6"/>
      <c r="G10" s="6"/>
      <c r="H10" s="5"/>
      <c r="I10" s="5"/>
    </row>
    <row r="11" spans="1:9" ht="21">
      <c r="A11" s="3" t="s">
        <v>1</v>
      </c>
      <c r="B11" s="3" t="s">
        <v>2</v>
      </c>
      <c r="C11" s="3" t="s">
        <v>3</v>
      </c>
      <c r="D11" s="3" t="s">
        <v>5</v>
      </c>
      <c r="E11" s="3" t="s">
        <v>4</v>
      </c>
      <c r="F11" s="3" t="s">
        <v>6</v>
      </c>
      <c r="G11" s="3" t="s">
        <v>7</v>
      </c>
    </row>
    <row r="12" spans="1:9">
      <c r="A12" s="16" t="s">
        <v>8</v>
      </c>
      <c r="B12" s="17"/>
      <c r="C12" s="17"/>
      <c r="D12" s="18">
        <v>527106.99</v>
      </c>
      <c r="E12" s="18">
        <v>2688166.89</v>
      </c>
      <c r="F12" s="18">
        <f>D12*100/E12</f>
        <v>19.608417615767895</v>
      </c>
      <c r="G12" s="18">
        <v>2161059.9</v>
      </c>
    </row>
    <row r="13" spans="1:9" ht="45">
      <c r="A13" s="19" t="s">
        <v>9</v>
      </c>
      <c r="B13" s="20" t="s">
        <v>10</v>
      </c>
      <c r="C13" s="20"/>
      <c r="D13" s="21">
        <v>1602.63</v>
      </c>
      <c r="E13" s="21">
        <v>5065.5</v>
      </c>
      <c r="F13" s="18">
        <f t="shared" ref="F13:F76" si="0">D13*100/E13</f>
        <v>31.638140361267396</v>
      </c>
      <c r="G13" s="21">
        <v>3462.87</v>
      </c>
    </row>
    <row r="14" spans="1:9" ht="33.75" outlineLevel="1">
      <c r="A14" s="22" t="s">
        <v>103</v>
      </c>
      <c r="B14" s="23" t="s">
        <v>10</v>
      </c>
      <c r="C14" s="23" t="s">
        <v>102</v>
      </c>
      <c r="D14" s="24">
        <v>1602.63</v>
      </c>
      <c r="E14" s="24">
        <v>5065.5</v>
      </c>
      <c r="F14" s="18">
        <f t="shared" si="0"/>
        <v>31.638140361267396</v>
      </c>
      <c r="G14" s="24">
        <v>3462.87</v>
      </c>
    </row>
    <row r="15" spans="1:9" ht="67.5">
      <c r="A15" s="19" t="s">
        <v>11</v>
      </c>
      <c r="B15" s="20" t="s">
        <v>12</v>
      </c>
      <c r="C15" s="20"/>
      <c r="D15" s="21">
        <v>1190.1500000000001</v>
      </c>
      <c r="E15" s="21">
        <v>5350.68</v>
      </c>
      <c r="F15" s="18">
        <f t="shared" si="0"/>
        <v>22.242967249022556</v>
      </c>
      <c r="G15" s="21">
        <v>4160.53</v>
      </c>
    </row>
    <row r="16" spans="1:9" outlineLevel="1">
      <c r="A16" s="22" t="s">
        <v>97</v>
      </c>
      <c r="B16" s="23" t="s">
        <v>12</v>
      </c>
      <c r="C16" s="23" t="s">
        <v>96</v>
      </c>
      <c r="D16" s="24">
        <v>1190.1500000000001</v>
      </c>
      <c r="E16" s="24">
        <v>5350.68</v>
      </c>
      <c r="F16" s="18">
        <f t="shared" si="0"/>
        <v>22.242967249022556</v>
      </c>
      <c r="G16" s="24">
        <v>4160.53</v>
      </c>
    </row>
    <row r="17" spans="1:7" ht="56.25">
      <c r="A17" s="19" t="s">
        <v>13</v>
      </c>
      <c r="B17" s="20" t="s">
        <v>14</v>
      </c>
      <c r="C17" s="20"/>
      <c r="D17" s="21">
        <v>54915.16</v>
      </c>
      <c r="E17" s="21">
        <v>221397.25</v>
      </c>
      <c r="F17" s="18">
        <f t="shared" si="0"/>
        <v>24.803903390850611</v>
      </c>
      <c r="G17" s="21">
        <v>166482.09</v>
      </c>
    </row>
    <row r="18" spans="1:7" ht="33.75" outlineLevel="1">
      <c r="A18" s="22" t="s">
        <v>103</v>
      </c>
      <c r="B18" s="23" t="s">
        <v>14</v>
      </c>
      <c r="C18" s="23" t="s">
        <v>102</v>
      </c>
      <c r="D18" s="24">
        <v>54915.16</v>
      </c>
      <c r="E18" s="24">
        <v>221397.25</v>
      </c>
      <c r="F18" s="18">
        <f t="shared" si="0"/>
        <v>24.803903390850611</v>
      </c>
      <c r="G18" s="24">
        <v>166482.09</v>
      </c>
    </row>
    <row r="19" spans="1:7">
      <c r="A19" s="19" t="s">
        <v>15</v>
      </c>
      <c r="B19" s="20" t="s">
        <v>16</v>
      </c>
      <c r="C19" s="20"/>
      <c r="D19" s="21">
        <v>0</v>
      </c>
      <c r="E19" s="21">
        <v>68.7</v>
      </c>
      <c r="F19" s="18">
        <f t="shared" si="0"/>
        <v>0</v>
      </c>
      <c r="G19" s="21">
        <v>68.7</v>
      </c>
    </row>
    <row r="20" spans="1:7" ht="33.75" outlineLevel="1">
      <c r="A20" s="22" t="s">
        <v>103</v>
      </c>
      <c r="B20" s="23" t="s">
        <v>16</v>
      </c>
      <c r="C20" s="23" t="s">
        <v>102</v>
      </c>
      <c r="D20" s="24">
        <v>0</v>
      </c>
      <c r="E20" s="24">
        <v>68.7</v>
      </c>
      <c r="F20" s="18">
        <f t="shared" si="0"/>
        <v>0</v>
      </c>
      <c r="G20" s="24">
        <v>68.7</v>
      </c>
    </row>
    <row r="21" spans="1:7" ht="56.25">
      <c r="A21" s="19" t="s">
        <v>17</v>
      </c>
      <c r="B21" s="20" t="s">
        <v>18</v>
      </c>
      <c r="C21" s="20"/>
      <c r="D21" s="21">
        <v>12249.91</v>
      </c>
      <c r="E21" s="21">
        <v>39458.44</v>
      </c>
      <c r="F21" s="18">
        <f t="shared" si="0"/>
        <v>31.04509453490812</v>
      </c>
      <c r="G21" s="21">
        <v>27208.53</v>
      </c>
    </row>
    <row r="22" spans="1:7" ht="33.75" outlineLevel="1">
      <c r="A22" s="22" t="s">
        <v>103</v>
      </c>
      <c r="B22" s="23" t="s">
        <v>18</v>
      </c>
      <c r="C22" s="23" t="s">
        <v>102</v>
      </c>
      <c r="D22" s="24">
        <v>10834.52</v>
      </c>
      <c r="E22" s="24">
        <v>32806.720000000001</v>
      </c>
      <c r="F22" s="18">
        <f t="shared" si="0"/>
        <v>33.025307010271064</v>
      </c>
      <c r="G22" s="24">
        <v>21972.2</v>
      </c>
    </row>
    <row r="23" spans="1:7" outlineLevel="1">
      <c r="A23" s="22" t="s">
        <v>97</v>
      </c>
      <c r="B23" s="23" t="s">
        <v>18</v>
      </c>
      <c r="C23" s="23" t="s">
        <v>96</v>
      </c>
      <c r="D23" s="24">
        <v>1415.39</v>
      </c>
      <c r="E23" s="24">
        <v>6651.73</v>
      </c>
      <c r="F23" s="18">
        <f t="shared" si="0"/>
        <v>21.278524534218921</v>
      </c>
      <c r="G23" s="24">
        <v>5236.34</v>
      </c>
    </row>
    <row r="24" spans="1:7">
      <c r="A24" s="19" t="s">
        <v>19</v>
      </c>
      <c r="B24" s="20" t="s">
        <v>20</v>
      </c>
      <c r="C24" s="20"/>
      <c r="D24" s="21">
        <v>0</v>
      </c>
      <c r="E24" s="21">
        <v>850</v>
      </c>
      <c r="F24" s="18">
        <f t="shared" si="0"/>
        <v>0</v>
      </c>
      <c r="G24" s="21">
        <v>850</v>
      </c>
    </row>
    <row r="25" spans="1:7" ht="33.75" outlineLevel="1">
      <c r="A25" s="22" t="s">
        <v>103</v>
      </c>
      <c r="B25" s="23" t="s">
        <v>20</v>
      </c>
      <c r="C25" s="23" t="s">
        <v>102</v>
      </c>
      <c r="D25" s="24">
        <v>0</v>
      </c>
      <c r="E25" s="24">
        <v>850</v>
      </c>
      <c r="F25" s="18">
        <f t="shared" si="0"/>
        <v>0</v>
      </c>
      <c r="G25" s="24">
        <v>850</v>
      </c>
    </row>
    <row r="26" spans="1:7" ht="22.5">
      <c r="A26" s="19" t="s">
        <v>21</v>
      </c>
      <c r="B26" s="20" t="s">
        <v>22</v>
      </c>
      <c r="C26" s="20"/>
      <c r="D26" s="21">
        <v>8957.64</v>
      </c>
      <c r="E26" s="21">
        <v>36713.83</v>
      </c>
      <c r="F26" s="18">
        <f t="shared" si="0"/>
        <v>24.398544090878016</v>
      </c>
      <c r="G26" s="21">
        <v>27756.2</v>
      </c>
    </row>
    <row r="27" spans="1:7" ht="33.75" outlineLevel="1">
      <c r="A27" s="22" t="s">
        <v>135</v>
      </c>
      <c r="B27" s="23" t="s">
        <v>22</v>
      </c>
      <c r="C27" s="23" t="s">
        <v>134</v>
      </c>
      <c r="D27" s="24">
        <v>30</v>
      </c>
      <c r="E27" s="24">
        <v>70</v>
      </c>
      <c r="F27" s="18">
        <f t="shared" si="0"/>
        <v>42.857142857142854</v>
      </c>
      <c r="G27" s="24">
        <v>40</v>
      </c>
    </row>
    <row r="28" spans="1:7" ht="33.75" outlineLevel="1">
      <c r="A28" s="22" t="s">
        <v>121</v>
      </c>
      <c r="B28" s="23" t="s">
        <v>22</v>
      </c>
      <c r="C28" s="23" t="s">
        <v>120</v>
      </c>
      <c r="D28" s="24">
        <v>787.92</v>
      </c>
      <c r="E28" s="24">
        <v>4832.24</v>
      </c>
      <c r="F28" s="18">
        <f t="shared" si="0"/>
        <v>16.305481515818752</v>
      </c>
      <c r="G28" s="24">
        <v>4044.32</v>
      </c>
    </row>
    <row r="29" spans="1:7" ht="33.75" outlineLevel="1">
      <c r="A29" s="22" t="s">
        <v>117</v>
      </c>
      <c r="B29" s="23" t="s">
        <v>22</v>
      </c>
      <c r="C29" s="23" t="s">
        <v>116</v>
      </c>
      <c r="D29" s="24">
        <v>271.20999999999998</v>
      </c>
      <c r="E29" s="24">
        <v>1519.2</v>
      </c>
      <c r="F29" s="18">
        <f t="shared" si="0"/>
        <v>17.852159031068982</v>
      </c>
      <c r="G29" s="24">
        <v>1247.99</v>
      </c>
    </row>
    <row r="30" spans="1:7" ht="33.75" outlineLevel="1">
      <c r="A30" s="22" t="s">
        <v>103</v>
      </c>
      <c r="B30" s="23" t="s">
        <v>22</v>
      </c>
      <c r="C30" s="23" t="s">
        <v>102</v>
      </c>
      <c r="D30" s="24">
        <v>1243.75</v>
      </c>
      <c r="E30" s="24">
        <v>9414.5499999999993</v>
      </c>
      <c r="F30" s="18">
        <f t="shared" si="0"/>
        <v>13.210934139178187</v>
      </c>
      <c r="G30" s="24">
        <v>8170.8</v>
      </c>
    </row>
    <row r="31" spans="1:7" ht="33.75" outlineLevel="1">
      <c r="A31" s="22" t="s">
        <v>101</v>
      </c>
      <c r="B31" s="23" t="s">
        <v>22</v>
      </c>
      <c r="C31" s="23" t="s">
        <v>100</v>
      </c>
      <c r="D31" s="24">
        <v>5359.77</v>
      </c>
      <c r="E31" s="24">
        <v>19610.099999999999</v>
      </c>
      <c r="F31" s="18">
        <f t="shared" si="0"/>
        <v>27.331681123502687</v>
      </c>
      <c r="G31" s="24">
        <v>14250.33</v>
      </c>
    </row>
    <row r="32" spans="1:7" ht="56.25" outlineLevel="1">
      <c r="A32" s="22" t="s">
        <v>85</v>
      </c>
      <c r="B32" s="23" t="s">
        <v>22</v>
      </c>
      <c r="C32" s="23" t="s">
        <v>84</v>
      </c>
      <c r="D32" s="24">
        <v>1264.98</v>
      </c>
      <c r="E32" s="24">
        <v>1267.74</v>
      </c>
      <c r="F32" s="18">
        <f t="shared" si="0"/>
        <v>99.782289743953811</v>
      </c>
      <c r="G32" s="24">
        <v>2.76</v>
      </c>
    </row>
    <row r="33" spans="1:7" ht="22.5">
      <c r="A33" s="19" t="s">
        <v>23</v>
      </c>
      <c r="B33" s="20" t="s">
        <v>24</v>
      </c>
      <c r="C33" s="20"/>
      <c r="D33" s="21">
        <v>544.54</v>
      </c>
      <c r="E33" s="21">
        <v>3577.7</v>
      </c>
      <c r="F33" s="18">
        <f t="shared" si="0"/>
        <v>15.220392989909719</v>
      </c>
      <c r="G33" s="21">
        <v>3033.16</v>
      </c>
    </row>
    <row r="34" spans="1:7" ht="33.75" outlineLevel="1">
      <c r="A34" s="22" t="s">
        <v>103</v>
      </c>
      <c r="B34" s="23" t="s">
        <v>24</v>
      </c>
      <c r="C34" s="23" t="s">
        <v>102</v>
      </c>
      <c r="D34" s="24">
        <v>544.54</v>
      </c>
      <c r="E34" s="24">
        <v>3577.7</v>
      </c>
      <c r="F34" s="18">
        <f t="shared" si="0"/>
        <v>15.220392989909719</v>
      </c>
      <c r="G34" s="24">
        <v>3033.16</v>
      </c>
    </row>
    <row r="35" spans="1:7">
      <c r="A35" s="19" t="s">
        <v>25</v>
      </c>
      <c r="B35" s="20" t="s">
        <v>26</v>
      </c>
      <c r="C35" s="20"/>
      <c r="D35" s="21">
        <v>0</v>
      </c>
      <c r="E35" s="21">
        <v>20</v>
      </c>
      <c r="F35" s="18">
        <f t="shared" si="0"/>
        <v>0</v>
      </c>
      <c r="G35" s="21">
        <v>20</v>
      </c>
    </row>
    <row r="36" spans="1:7" ht="33.75" outlineLevel="1">
      <c r="A36" s="22" t="s">
        <v>131</v>
      </c>
      <c r="B36" s="23" t="s">
        <v>26</v>
      </c>
      <c r="C36" s="23" t="s">
        <v>130</v>
      </c>
      <c r="D36" s="24">
        <v>0</v>
      </c>
      <c r="E36" s="24">
        <v>20</v>
      </c>
      <c r="F36" s="18">
        <f t="shared" si="0"/>
        <v>0</v>
      </c>
      <c r="G36" s="24">
        <v>20</v>
      </c>
    </row>
    <row r="37" spans="1:7" ht="45">
      <c r="A37" s="19" t="s">
        <v>27</v>
      </c>
      <c r="B37" s="20" t="s">
        <v>28</v>
      </c>
      <c r="C37" s="20"/>
      <c r="D37" s="21">
        <v>3554.16</v>
      </c>
      <c r="E37" s="21">
        <v>31375.919999999998</v>
      </c>
      <c r="F37" s="18">
        <f t="shared" si="0"/>
        <v>11.327667842090367</v>
      </c>
      <c r="G37" s="21">
        <v>27821.759999999998</v>
      </c>
    </row>
    <row r="38" spans="1:7" ht="33.75" outlineLevel="1">
      <c r="A38" s="22" t="s">
        <v>131</v>
      </c>
      <c r="B38" s="23" t="s">
        <v>28</v>
      </c>
      <c r="C38" s="23" t="s">
        <v>130</v>
      </c>
      <c r="D38" s="24">
        <v>3404.16</v>
      </c>
      <c r="E38" s="24">
        <v>31225.919999999998</v>
      </c>
      <c r="F38" s="18">
        <f t="shared" si="0"/>
        <v>10.901712423525073</v>
      </c>
      <c r="G38" s="24">
        <v>27821.759999999998</v>
      </c>
    </row>
    <row r="39" spans="1:7" ht="33.75" outlineLevel="1">
      <c r="A39" s="22" t="s">
        <v>103</v>
      </c>
      <c r="B39" s="23" t="s">
        <v>28</v>
      </c>
      <c r="C39" s="23" t="s">
        <v>102</v>
      </c>
      <c r="D39" s="24">
        <v>150</v>
      </c>
      <c r="E39" s="24">
        <v>150</v>
      </c>
      <c r="F39" s="18">
        <f t="shared" si="0"/>
        <v>100</v>
      </c>
      <c r="G39" s="24">
        <v>0</v>
      </c>
    </row>
    <row r="40" spans="1:7" ht="33.75">
      <c r="A40" s="19" t="s">
        <v>29</v>
      </c>
      <c r="B40" s="20" t="s">
        <v>30</v>
      </c>
      <c r="C40" s="20"/>
      <c r="D40" s="21">
        <v>0</v>
      </c>
      <c r="E40" s="21">
        <v>104.8</v>
      </c>
      <c r="F40" s="18">
        <f t="shared" si="0"/>
        <v>0</v>
      </c>
      <c r="G40" s="21">
        <v>104.8</v>
      </c>
    </row>
    <row r="41" spans="1:7" ht="56.25" outlineLevel="1">
      <c r="A41" s="22" t="s">
        <v>83</v>
      </c>
      <c r="B41" s="23" t="s">
        <v>30</v>
      </c>
      <c r="C41" s="23" t="s">
        <v>82</v>
      </c>
      <c r="D41" s="24">
        <v>0</v>
      </c>
      <c r="E41" s="24">
        <v>43.8</v>
      </c>
      <c r="F41" s="18">
        <f t="shared" si="0"/>
        <v>0</v>
      </c>
      <c r="G41" s="24">
        <v>43.8</v>
      </c>
    </row>
    <row r="42" spans="1:7" ht="22.5" outlineLevel="1">
      <c r="A42" s="22" t="s">
        <v>79</v>
      </c>
      <c r="B42" s="23" t="s">
        <v>30</v>
      </c>
      <c r="C42" s="23" t="s">
        <v>78</v>
      </c>
      <c r="D42" s="24">
        <v>0</v>
      </c>
      <c r="E42" s="24">
        <v>61</v>
      </c>
      <c r="F42" s="18">
        <f t="shared" si="0"/>
        <v>0</v>
      </c>
      <c r="G42" s="24">
        <v>61</v>
      </c>
    </row>
    <row r="43" spans="1:7">
      <c r="A43" s="19" t="s">
        <v>31</v>
      </c>
      <c r="B43" s="20" t="s">
        <v>32</v>
      </c>
      <c r="C43" s="20"/>
      <c r="D43" s="21">
        <v>0</v>
      </c>
      <c r="E43" s="21">
        <v>794.1</v>
      </c>
      <c r="F43" s="18">
        <f t="shared" si="0"/>
        <v>0</v>
      </c>
      <c r="G43" s="21">
        <v>794.1</v>
      </c>
    </row>
    <row r="44" spans="1:7" ht="33.75" outlineLevel="1">
      <c r="A44" s="22" t="s">
        <v>95</v>
      </c>
      <c r="B44" s="23" t="s">
        <v>32</v>
      </c>
      <c r="C44" s="23" t="s">
        <v>94</v>
      </c>
      <c r="D44" s="24">
        <v>0</v>
      </c>
      <c r="E44" s="24">
        <v>794.1</v>
      </c>
      <c r="F44" s="18">
        <f t="shared" si="0"/>
        <v>0</v>
      </c>
      <c r="G44" s="24">
        <v>794.1</v>
      </c>
    </row>
    <row r="45" spans="1:7">
      <c r="A45" s="19" t="s">
        <v>33</v>
      </c>
      <c r="B45" s="20" t="s">
        <v>34</v>
      </c>
      <c r="C45" s="20"/>
      <c r="D45" s="21">
        <v>5473.83</v>
      </c>
      <c r="E45" s="21">
        <v>36416.83</v>
      </c>
      <c r="F45" s="18">
        <f t="shared" si="0"/>
        <v>15.03104471201914</v>
      </c>
      <c r="G45" s="21">
        <v>30943</v>
      </c>
    </row>
    <row r="46" spans="1:7" ht="33.75" outlineLevel="1">
      <c r="A46" s="22" t="s">
        <v>111</v>
      </c>
      <c r="B46" s="23" t="s">
        <v>34</v>
      </c>
      <c r="C46" s="23" t="s">
        <v>110</v>
      </c>
      <c r="D46" s="24">
        <v>5473.83</v>
      </c>
      <c r="E46" s="24">
        <v>27431.83</v>
      </c>
      <c r="F46" s="18">
        <f t="shared" si="0"/>
        <v>19.954301262438559</v>
      </c>
      <c r="G46" s="24">
        <v>21958</v>
      </c>
    </row>
    <row r="47" spans="1:7" ht="33.75" outlineLevel="1">
      <c r="A47" s="22" t="s">
        <v>107</v>
      </c>
      <c r="B47" s="23" t="s">
        <v>34</v>
      </c>
      <c r="C47" s="23" t="s">
        <v>106</v>
      </c>
      <c r="D47" s="24">
        <v>0</v>
      </c>
      <c r="E47" s="24">
        <v>8985</v>
      </c>
      <c r="F47" s="18">
        <f t="shared" si="0"/>
        <v>0</v>
      </c>
      <c r="G47" s="24">
        <v>8985</v>
      </c>
    </row>
    <row r="48" spans="1:7" ht="22.5">
      <c r="A48" s="19" t="s">
        <v>35</v>
      </c>
      <c r="B48" s="20" t="s">
        <v>36</v>
      </c>
      <c r="C48" s="20"/>
      <c r="D48" s="21">
        <v>13003.52</v>
      </c>
      <c r="E48" s="21">
        <v>205736.07</v>
      </c>
      <c r="F48" s="18">
        <f t="shared" si="0"/>
        <v>6.3204862423978447</v>
      </c>
      <c r="G48" s="21">
        <v>192732.55</v>
      </c>
    </row>
    <row r="49" spans="1:7" ht="22.5" outlineLevel="1">
      <c r="A49" s="22" t="s">
        <v>93</v>
      </c>
      <c r="B49" s="23" t="s">
        <v>36</v>
      </c>
      <c r="C49" s="23" t="s">
        <v>92</v>
      </c>
      <c r="D49" s="24">
        <v>13003.52</v>
      </c>
      <c r="E49" s="24">
        <v>205736.07</v>
      </c>
      <c r="F49" s="18">
        <f t="shared" si="0"/>
        <v>6.3204862423978447</v>
      </c>
      <c r="G49" s="24">
        <v>192732.55</v>
      </c>
    </row>
    <row r="50" spans="1:7" ht="22.5">
      <c r="A50" s="19" t="s">
        <v>37</v>
      </c>
      <c r="B50" s="20" t="s">
        <v>38</v>
      </c>
      <c r="C50" s="20"/>
      <c r="D50" s="21">
        <v>373.62</v>
      </c>
      <c r="E50" s="21">
        <v>10606.23</v>
      </c>
      <c r="F50" s="18">
        <f t="shared" si="0"/>
        <v>3.522646595444376</v>
      </c>
      <c r="G50" s="21">
        <v>10232.61</v>
      </c>
    </row>
    <row r="51" spans="1:7" ht="33.75" outlineLevel="1">
      <c r="A51" s="22" t="s">
        <v>133</v>
      </c>
      <c r="B51" s="23" t="s">
        <v>38</v>
      </c>
      <c r="C51" s="23" t="s">
        <v>132</v>
      </c>
      <c r="D51" s="24">
        <v>123.62</v>
      </c>
      <c r="E51" s="24">
        <v>984.6</v>
      </c>
      <c r="F51" s="18">
        <f t="shared" si="0"/>
        <v>12.555352427381678</v>
      </c>
      <c r="G51" s="24">
        <v>860.98</v>
      </c>
    </row>
    <row r="52" spans="1:7" ht="33.75" outlineLevel="1">
      <c r="A52" s="22" t="s">
        <v>138</v>
      </c>
      <c r="B52" s="23" t="s">
        <v>38</v>
      </c>
      <c r="C52" s="23" t="s">
        <v>139</v>
      </c>
      <c r="D52" s="24">
        <v>0</v>
      </c>
      <c r="E52" s="24">
        <v>3256.77</v>
      </c>
      <c r="F52" s="18">
        <f t="shared" si="0"/>
        <v>0</v>
      </c>
      <c r="G52" s="24">
        <v>3256.77</v>
      </c>
    </row>
    <row r="53" spans="1:7" ht="33.75" outlineLevel="1">
      <c r="A53" s="22" t="s">
        <v>117</v>
      </c>
      <c r="B53" s="23" t="s">
        <v>38</v>
      </c>
      <c r="C53" s="23" t="s">
        <v>116</v>
      </c>
      <c r="D53" s="24">
        <v>0</v>
      </c>
      <c r="E53" s="24">
        <v>250</v>
      </c>
      <c r="F53" s="18">
        <f t="shared" si="0"/>
        <v>0</v>
      </c>
      <c r="G53" s="24">
        <v>250</v>
      </c>
    </row>
    <row r="54" spans="1:7" ht="33.75" outlineLevel="1">
      <c r="A54" s="22" t="s">
        <v>89</v>
      </c>
      <c r="B54" s="23" t="s">
        <v>38</v>
      </c>
      <c r="C54" s="23" t="s">
        <v>88</v>
      </c>
      <c r="D54" s="24">
        <v>250</v>
      </c>
      <c r="E54" s="24">
        <v>1000</v>
      </c>
      <c r="F54" s="18">
        <f t="shared" si="0"/>
        <v>25</v>
      </c>
      <c r="G54" s="24">
        <v>750</v>
      </c>
    </row>
    <row r="55" spans="1:7" ht="56.25">
      <c r="A55" s="22" t="s">
        <v>85</v>
      </c>
      <c r="B55" s="23" t="s">
        <v>38</v>
      </c>
      <c r="C55" s="23" t="s">
        <v>84</v>
      </c>
      <c r="D55" s="24">
        <v>0</v>
      </c>
      <c r="E55" s="24">
        <v>5114.8599999999997</v>
      </c>
      <c r="F55" s="18">
        <f t="shared" si="0"/>
        <v>0</v>
      </c>
      <c r="G55" s="24">
        <v>5114.8599999999997</v>
      </c>
    </row>
    <row r="56" spans="1:7" outlineLevel="1">
      <c r="A56" s="19" t="s">
        <v>39</v>
      </c>
      <c r="B56" s="20" t="s">
        <v>40</v>
      </c>
      <c r="C56" s="20"/>
      <c r="D56" s="21">
        <v>0</v>
      </c>
      <c r="E56" s="21">
        <v>290930.83</v>
      </c>
      <c r="F56" s="18">
        <f t="shared" si="0"/>
        <v>0</v>
      </c>
      <c r="G56" s="21">
        <v>290930.83</v>
      </c>
    </row>
    <row r="57" spans="1:7" ht="33.75" outlineLevel="1">
      <c r="A57" s="22" t="s">
        <v>101</v>
      </c>
      <c r="B57" s="23" t="s">
        <v>40</v>
      </c>
      <c r="C57" s="23" t="s">
        <v>100</v>
      </c>
      <c r="D57" s="24">
        <v>0</v>
      </c>
      <c r="E57" s="24">
        <v>15821.33</v>
      </c>
      <c r="F57" s="18">
        <f t="shared" si="0"/>
        <v>0</v>
      </c>
      <c r="G57" s="24">
        <v>15821.33</v>
      </c>
    </row>
    <row r="58" spans="1:7" ht="67.5">
      <c r="A58" s="22" t="s">
        <v>75</v>
      </c>
      <c r="B58" s="23" t="s">
        <v>40</v>
      </c>
      <c r="C58" s="23" t="s">
        <v>74</v>
      </c>
      <c r="D58" s="24">
        <v>0</v>
      </c>
      <c r="E58" s="24">
        <v>275109.5</v>
      </c>
      <c r="F58" s="18">
        <f t="shared" si="0"/>
        <v>0</v>
      </c>
      <c r="G58" s="24">
        <v>275109.5</v>
      </c>
    </row>
    <row r="59" spans="1:7" outlineLevel="1">
      <c r="A59" s="19" t="s">
        <v>41</v>
      </c>
      <c r="B59" s="20" t="s">
        <v>42</v>
      </c>
      <c r="C59" s="20"/>
      <c r="D59" s="21">
        <v>421.5</v>
      </c>
      <c r="E59" s="21">
        <v>15030</v>
      </c>
      <c r="F59" s="18">
        <f t="shared" si="0"/>
        <v>2.8043912175648704</v>
      </c>
      <c r="G59" s="21">
        <v>14608.5</v>
      </c>
    </row>
    <row r="60" spans="1:7" ht="33.75">
      <c r="A60" s="22" t="s">
        <v>119</v>
      </c>
      <c r="B60" s="23" t="s">
        <v>42</v>
      </c>
      <c r="C60" s="23" t="s">
        <v>118</v>
      </c>
      <c r="D60" s="24">
        <v>421.5</v>
      </c>
      <c r="E60" s="24">
        <v>15030</v>
      </c>
      <c r="F60" s="18">
        <f t="shared" si="0"/>
        <v>2.8043912175648704</v>
      </c>
      <c r="G60" s="24">
        <v>14608.5</v>
      </c>
    </row>
    <row r="61" spans="1:7" outlineLevel="1">
      <c r="A61" s="19" t="s">
        <v>43</v>
      </c>
      <c r="B61" s="20" t="s">
        <v>44</v>
      </c>
      <c r="C61" s="20"/>
      <c r="D61" s="21">
        <v>10317.370000000001</v>
      </c>
      <c r="E61" s="21">
        <v>216774.9</v>
      </c>
      <c r="F61" s="18">
        <f t="shared" si="0"/>
        <v>4.7594855308432855</v>
      </c>
      <c r="G61" s="21">
        <v>206457.52</v>
      </c>
    </row>
    <row r="62" spans="1:7" ht="33.75" outlineLevel="1">
      <c r="A62" s="22" t="s">
        <v>115</v>
      </c>
      <c r="B62" s="23" t="s">
        <v>44</v>
      </c>
      <c r="C62" s="23" t="s">
        <v>114</v>
      </c>
      <c r="D62" s="24">
        <v>0</v>
      </c>
      <c r="E62" s="24">
        <v>122774.6</v>
      </c>
      <c r="F62" s="18">
        <f t="shared" si="0"/>
        <v>0</v>
      </c>
      <c r="G62" s="24">
        <v>122774.6</v>
      </c>
    </row>
    <row r="63" spans="1:7" ht="22.5">
      <c r="A63" s="22" t="s">
        <v>113</v>
      </c>
      <c r="B63" s="23" t="s">
        <v>44</v>
      </c>
      <c r="C63" s="23" t="s">
        <v>112</v>
      </c>
      <c r="D63" s="24">
        <v>10317.370000000001</v>
      </c>
      <c r="E63" s="24">
        <v>94000.3</v>
      </c>
      <c r="F63" s="18">
        <f t="shared" si="0"/>
        <v>10.975890502477121</v>
      </c>
      <c r="G63" s="24">
        <v>83682.92</v>
      </c>
    </row>
    <row r="64" spans="1:7" ht="22.5" outlineLevel="1">
      <c r="A64" s="19" t="s">
        <v>45</v>
      </c>
      <c r="B64" s="20" t="s">
        <v>46</v>
      </c>
      <c r="C64" s="20"/>
      <c r="D64" s="21">
        <v>0</v>
      </c>
      <c r="E64" s="21">
        <v>44105.9</v>
      </c>
      <c r="F64" s="18">
        <f t="shared" si="0"/>
        <v>0</v>
      </c>
      <c r="G64" s="21">
        <v>44105.9</v>
      </c>
    </row>
    <row r="65" spans="1:7" ht="22.5">
      <c r="A65" s="22" t="s">
        <v>129</v>
      </c>
      <c r="B65" s="23" t="s">
        <v>46</v>
      </c>
      <c r="C65" s="23" t="s">
        <v>128</v>
      </c>
      <c r="D65" s="24">
        <v>0</v>
      </c>
      <c r="E65" s="24">
        <v>44105.9</v>
      </c>
      <c r="F65" s="18">
        <f t="shared" si="0"/>
        <v>0</v>
      </c>
      <c r="G65" s="24">
        <v>44105.9</v>
      </c>
    </row>
    <row r="66" spans="1:7" outlineLevel="1">
      <c r="A66" s="19" t="s">
        <v>47</v>
      </c>
      <c r="B66" s="20" t="s">
        <v>48</v>
      </c>
      <c r="C66" s="20"/>
      <c r="D66" s="21">
        <v>103219.59</v>
      </c>
      <c r="E66" s="21">
        <v>371693.68</v>
      </c>
      <c r="F66" s="18">
        <f t="shared" si="0"/>
        <v>27.770068622097636</v>
      </c>
      <c r="G66" s="21">
        <v>268474.09000000003</v>
      </c>
    </row>
    <row r="67" spans="1:7" ht="22.5">
      <c r="A67" s="22" t="s">
        <v>105</v>
      </c>
      <c r="B67" s="23" t="s">
        <v>48</v>
      </c>
      <c r="C67" s="23" t="s">
        <v>104</v>
      </c>
      <c r="D67" s="24">
        <v>103219.59</v>
      </c>
      <c r="E67" s="24">
        <v>371693.68</v>
      </c>
      <c r="F67" s="18">
        <f t="shared" si="0"/>
        <v>27.770068622097636</v>
      </c>
      <c r="G67" s="24">
        <v>268474.09000000003</v>
      </c>
    </row>
    <row r="68" spans="1:7" outlineLevel="1">
      <c r="A68" s="19" t="s">
        <v>49</v>
      </c>
      <c r="B68" s="20" t="s">
        <v>50</v>
      </c>
      <c r="C68" s="20"/>
      <c r="D68" s="21">
        <v>216767.92</v>
      </c>
      <c r="E68" s="21">
        <v>724786.5</v>
      </c>
      <c r="F68" s="18">
        <f t="shared" si="0"/>
        <v>29.907830788790907</v>
      </c>
      <c r="G68" s="21">
        <v>508018.58</v>
      </c>
    </row>
    <row r="69" spans="1:7" ht="22.5">
      <c r="A69" s="22" t="s">
        <v>105</v>
      </c>
      <c r="B69" s="23" t="s">
        <v>50</v>
      </c>
      <c r="C69" s="23" t="s">
        <v>104</v>
      </c>
      <c r="D69" s="24">
        <v>216767.92</v>
      </c>
      <c r="E69" s="24">
        <v>724786.5</v>
      </c>
      <c r="F69" s="18">
        <f t="shared" si="0"/>
        <v>29.907830788790907</v>
      </c>
      <c r="G69" s="24">
        <v>508018.58</v>
      </c>
    </row>
    <row r="70" spans="1:7" ht="22.5" outlineLevel="1">
      <c r="A70" s="19" t="s">
        <v>51</v>
      </c>
      <c r="B70" s="20" t="s">
        <v>52</v>
      </c>
      <c r="C70" s="20"/>
      <c r="D70" s="21">
        <v>21041.46</v>
      </c>
      <c r="E70" s="21">
        <v>82358.38</v>
      </c>
      <c r="F70" s="18">
        <f t="shared" si="0"/>
        <v>25.548656979411202</v>
      </c>
      <c r="G70" s="21">
        <v>61316.92</v>
      </c>
    </row>
    <row r="71" spans="1:7" ht="22.5" outlineLevel="1">
      <c r="A71" s="22" t="s">
        <v>105</v>
      </c>
      <c r="B71" s="23" t="s">
        <v>52</v>
      </c>
      <c r="C71" s="23" t="s">
        <v>104</v>
      </c>
      <c r="D71" s="24">
        <v>11507.66</v>
      </c>
      <c r="E71" s="24">
        <v>44015.6</v>
      </c>
      <c r="F71" s="18">
        <f t="shared" si="0"/>
        <v>26.144503312461946</v>
      </c>
      <c r="G71" s="24">
        <v>32507.93</v>
      </c>
    </row>
    <row r="72" spans="1:7" ht="22.5">
      <c r="A72" s="22" t="s">
        <v>99</v>
      </c>
      <c r="B72" s="23" t="s">
        <v>52</v>
      </c>
      <c r="C72" s="23" t="s">
        <v>98</v>
      </c>
      <c r="D72" s="24">
        <v>9533.7999999999993</v>
      </c>
      <c r="E72" s="24">
        <v>38342.78</v>
      </c>
      <c r="F72" s="18">
        <f t="shared" si="0"/>
        <v>24.86465509282321</v>
      </c>
      <c r="G72" s="24">
        <v>28808.98</v>
      </c>
    </row>
    <row r="73" spans="1:7" outlineLevel="1">
      <c r="A73" s="19" t="s">
        <v>53</v>
      </c>
      <c r="B73" s="20" t="s">
        <v>54</v>
      </c>
      <c r="C73" s="20"/>
      <c r="D73" s="21">
        <v>100</v>
      </c>
      <c r="E73" s="21">
        <v>2547.34</v>
      </c>
      <c r="F73" s="18">
        <f t="shared" si="0"/>
        <v>3.9256636334372321</v>
      </c>
      <c r="G73" s="21">
        <v>2447.34</v>
      </c>
    </row>
    <row r="74" spans="1:7" ht="22.5" outlineLevel="1">
      <c r="A74" s="22" t="s">
        <v>127</v>
      </c>
      <c r="B74" s="23" t="s">
        <v>54</v>
      </c>
      <c r="C74" s="23" t="s">
        <v>126</v>
      </c>
      <c r="D74" s="24">
        <v>100</v>
      </c>
      <c r="E74" s="24">
        <v>2207.34</v>
      </c>
      <c r="F74" s="18">
        <f t="shared" si="0"/>
        <v>4.5303396848695714</v>
      </c>
      <c r="G74" s="24">
        <v>2107.34</v>
      </c>
    </row>
    <row r="75" spans="1:7" ht="33.75">
      <c r="A75" s="22" t="s">
        <v>77</v>
      </c>
      <c r="B75" s="23" t="s">
        <v>54</v>
      </c>
      <c r="C75" s="23" t="s">
        <v>76</v>
      </c>
      <c r="D75" s="24">
        <v>0</v>
      </c>
      <c r="E75" s="24">
        <v>340</v>
      </c>
      <c r="F75" s="18">
        <f t="shared" si="0"/>
        <v>0</v>
      </c>
      <c r="G75" s="24">
        <v>340</v>
      </c>
    </row>
    <row r="76" spans="1:7" ht="22.5" outlineLevel="1">
      <c r="A76" s="19" t="s">
        <v>55</v>
      </c>
      <c r="B76" s="20" t="s">
        <v>56</v>
      </c>
      <c r="C76" s="20"/>
      <c r="D76" s="21">
        <v>19038.64</v>
      </c>
      <c r="E76" s="21">
        <v>84407.08</v>
      </c>
      <c r="F76" s="18">
        <f t="shared" si="0"/>
        <v>22.555738215325064</v>
      </c>
      <c r="G76" s="21">
        <v>65368.43</v>
      </c>
    </row>
    <row r="77" spans="1:7" ht="22.5" outlineLevel="1">
      <c r="A77" s="22" t="s">
        <v>105</v>
      </c>
      <c r="B77" s="23" t="s">
        <v>56</v>
      </c>
      <c r="C77" s="23" t="s">
        <v>104</v>
      </c>
      <c r="D77" s="24">
        <v>17314.88</v>
      </c>
      <c r="E77" s="24">
        <v>77118.75</v>
      </c>
      <c r="F77" s="18">
        <f t="shared" ref="F77:F98" si="1">D77*100/E77</f>
        <v>22.452231137045143</v>
      </c>
      <c r="G77" s="24">
        <v>59803.88</v>
      </c>
    </row>
    <row r="78" spans="1:7" ht="33.75">
      <c r="A78" s="22" t="s">
        <v>103</v>
      </c>
      <c r="B78" s="23" t="s">
        <v>56</v>
      </c>
      <c r="C78" s="23" t="s">
        <v>102</v>
      </c>
      <c r="D78" s="24">
        <v>1723.77</v>
      </c>
      <c r="E78" s="24">
        <v>7288.32</v>
      </c>
      <c r="F78" s="18">
        <f t="shared" si="1"/>
        <v>23.651129478398314</v>
      </c>
      <c r="G78" s="24">
        <v>5564.55</v>
      </c>
    </row>
    <row r="79" spans="1:7" outlineLevel="1">
      <c r="A79" s="19" t="s">
        <v>57</v>
      </c>
      <c r="B79" s="20" t="s">
        <v>58</v>
      </c>
      <c r="C79" s="20"/>
      <c r="D79" s="21">
        <v>47258.18</v>
      </c>
      <c r="E79" s="21">
        <v>175120.34</v>
      </c>
      <c r="F79" s="18">
        <f t="shared" si="1"/>
        <v>26.986117089539686</v>
      </c>
      <c r="G79" s="21">
        <v>127862.16</v>
      </c>
    </row>
    <row r="80" spans="1:7" ht="22.5">
      <c r="A80" s="22" t="s">
        <v>99</v>
      </c>
      <c r="B80" s="23" t="s">
        <v>58</v>
      </c>
      <c r="C80" s="23" t="s">
        <v>98</v>
      </c>
      <c r="D80" s="24">
        <v>47258.18</v>
      </c>
      <c r="E80" s="24">
        <v>175120.34</v>
      </c>
      <c r="F80" s="18">
        <f t="shared" si="1"/>
        <v>26.986117089539686</v>
      </c>
      <c r="G80" s="24">
        <v>127862.16</v>
      </c>
    </row>
    <row r="81" spans="1:7" ht="22.5" outlineLevel="1">
      <c r="A81" s="19" t="s">
        <v>59</v>
      </c>
      <c r="B81" s="20" t="s">
        <v>60</v>
      </c>
      <c r="C81" s="20"/>
      <c r="D81" s="21">
        <v>500</v>
      </c>
      <c r="E81" s="21">
        <v>5715.3</v>
      </c>
      <c r="F81" s="18">
        <f t="shared" si="1"/>
        <v>8.7484471506307635</v>
      </c>
      <c r="G81" s="21">
        <v>5215.3</v>
      </c>
    </row>
    <row r="82" spans="1:7" ht="45" outlineLevel="1">
      <c r="A82" s="22" t="s">
        <v>87</v>
      </c>
      <c r="B82" s="23" t="s">
        <v>60</v>
      </c>
      <c r="C82" s="23" t="s">
        <v>86</v>
      </c>
      <c r="D82" s="24">
        <v>500</v>
      </c>
      <c r="E82" s="24">
        <v>5665.3</v>
      </c>
      <c r="F82" s="18">
        <f t="shared" si="1"/>
        <v>8.8256579528003805</v>
      </c>
      <c r="G82" s="24">
        <v>5165.3</v>
      </c>
    </row>
    <row r="83" spans="1:7" ht="45">
      <c r="A83" s="22" t="s">
        <v>81</v>
      </c>
      <c r="B83" s="23" t="s">
        <v>60</v>
      </c>
      <c r="C83" s="23" t="s">
        <v>80</v>
      </c>
      <c r="D83" s="24">
        <v>0</v>
      </c>
      <c r="E83" s="24">
        <v>50</v>
      </c>
      <c r="F83" s="18">
        <f t="shared" si="1"/>
        <v>0</v>
      </c>
      <c r="G83" s="24">
        <v>50</v>
      </c>
    </row>
    <row r="84" spans="1:7" outlineLevel="1">
      <c r="A84" s="19" t="s">
        <v>61</v>
      </c>
      <c r="B84" s="20" t="s">
        <v>62</v>
      </c>
      <c r="C84" s="20"/>
      <c r="D84" s="21">
        <v>3117.59</v>
      </c>
      <c r="E84" s="21">
        <v>12840.4</v>
      </c>
      <c r="F84" s="18">
        <f t="shared" si="1"/>
        <v>24.279539578206286</v>
      </c>
      <c r="G84" s="21">
        <v>9722.81</v>
      </c>
    </row>
    <row r="85" spans="1:7" ht="56.25">
      <c r="A85" s="22" t="s">
        <v>109</v>
      </c>
      <c r="B85" s="23" t="s">
        <v>62</v>
      </c>
      <c r="C85" s="23" t="s">
        <v>108</v>
      </c>
      <c r="D85" s="24">
        <v>3117.59</v>
      </c>
      <c r="E85" s="24">
        <v>12840.4</v>
      </c>
      <c r="F85" s="18">
        <f t="shared" si="1"/>
        <v>24.279539578206286</v>
      </c>
      <c r="G85" s="24">
        <v>9722.81</v>
      </c>
    </row>
    <row r="86" spans="1:7" ht="22.5" outlineLevel="1">
      <c r="A86" s="19" t="s">
        <v>63</v>
      </c>
      <c r="B86" s="20" t="s">
        <v>64</v>
      </c>
      <c r="C86" s="20"/>
      <c r="D86" s="21">
        <v>660</v>
      </c>
      <c r="E86" s="21">
        <v>50351.39</v>
      </c>
      <c r="F86" s="18">
        <f t="shared" si="1"/>
        <v>1.3107880437858817</v>
      </c>
      <c r="G86" s="21">
        <v>49691.39</v>
      </c>
    </row>
    <row r="87" spans="1:7" ht="22.5" outlineLevel="1">
      <c r="A87" s="22" t="s">
        <v>123</v>
      </c>
      <c r="B87" s="23" t="s">
        <v>64</v>
      </c>
      <c r="C87" s="23" t="s">
        <v>122</v>
      </c>
      <c r="D87" s="24">
        <v>0</v>
      </c>
      <c r="E87" s="24">
        <v>47346.39</v>
      </c>
      <c r="F87" s="18">
        <f t="shared" si="1"/>
        <v>0</v>
      </c>
      <c r="G87" s="24">
        <v>47346.39</v>
      </c>
    </row>
    <row r="88" spans="1:7" ht="56.25">
      <c r="A88" s="22" t="s">
        <v>109</v>
      </c>
      <c r="B88" s="23" t="s">
        <v>64</v>
      </c>
      <c r="C88" s="23" t="s">
        <v>108</v>
      </c>
      <c r="D88" s="24">
        <v>660</v>
      </c>
      <c r="E88" s="24">
        <v>3005</v>
      </c>
      <c r="F88" s="18">
        <f t="shared" si="1"/>
        <v>21.963394342762061</v>
      </c>
      <c r="G88" s="24">
        <v>2345</v>
      </c>
    </row>
    <row r="89" spans="1:7" outlineLevel="1">
      <c r="A89" s="19" t="s">
        <v>65</v>
      </c>
      <c r="B89" s="20" t="s">
        <v>66</v>
      </c>
      <c r="C89" s="20"/>
      <c r="D89" s="21">
        <v>2096.31</v>
      </c>
      <c r="E89" s="21">
        <v>5506.1</v>
      </c>
      <c r="F89" s="18">
        <f t="shared" si="1"/>
        <v>38.072501407529828</v>
      </c>
      <c r="G89" s="21">
        <v>3409.79</v>
      </c>
    </row>
    <row r="90" spans="1:7" ht="22.5">
      <c r="A90" s="22" t="s">
        <v>105</v>
      </c>
      <c r="B90" s="23" t="s">
        <v>66</v>
      </c>
      <c r="C90" s="23" t="s">
        <v>104</v>
      </c>
      <c r="D90" s="24">
        <v>2096.31</v>
      </c>
      <c r="E90" s="24">
        <v>5506.1</v>
      </c>
      <c r="F90" s="18">
        <f t="shared" si="1"/>
        <v>38.072501407529828</v>
      </c>
      <c r="G90" s="24">
        <v>3409.79</v>
      </c>
    </row>
    <row r="91" spans="1:7" ht="22.5" outlineLevel="1">
      <c r="A91" s="19" t="s">
        <v>67</v>
      </c>
      <c r="B91" s="20" t="s">
        <v>68</v>
      </c>
      <c r="C91" s="20"/>
      <c r="D91" s="21">
        <v>583.45000000000005</v>
      </c>
      <c r="E91" s="21">
        <v>4482.6000000000004</v>
      </c>
      <c r="F91" s="18">
        <f t="shared" si="1"/>
        <v>13.015883638959533</v>
      </c>
      <c r="G91" s="21">
        <v>3899.15</v>
      </c>
    </row>
    <row r="92" spans="1:7" ht="33.75" outlineLevel="1">
      <c r="A92" s="22" t="s">
        <v>103</v>
      </c>
      <c r="B92" s="23" t="s">
        <v>68</v>
      </c>
      <c r="C92" s="23" t="s">
        <v>102</v>
      </c>
      <c r="D92" s="24">
        <v>583.45000000000005</v>
      </c>
      <c r="E92" s="24">
        <v>3061.1</v>
      </c>
      <c r="F92" s="18">
        <f t="shared" si="1"/>
        <v>19.06014177909902</v>
      </c>
      <c r="G92" s="24">
        <v>2477.65</v>
      </c>
    </row>
    <row r="93" spans="1:7" ht="45" outlineLevel="1">
      <c r="A93" s="22" t="s">
        <v>91</v>
      </c>
      <c r="B93" s="23" t="s">
        <v>68</v>
      </c>
      <c r="C93" s="23" t="s">
        <v>90</v>
      </c>
      <c r="D93" s="24">
        <v>0</v>
      </c>
      <c r="E93" s="24">
        <v>1420</v>
      </c>
      <c r="F93" s="18">
        <f t="shared" si="1"/>
        <v>0</v>
      </c>
      <c r="G93" s="24">
        <v>1420</v>
      </c>
    </row>
    <row r="94" spans="1:7" ht="22.5">
      <c r="A94" s="22" t="s">
        <v>79</v>
      </c>
      <c r="B94" s="23" t="s">
        <v>68</v>
      </c>
      <c r="C94" s="23" t="s">
        <v>78</v>
      </c>
      <c r="D94" s="24">
        <v>0</v>
      </c>
      <c r="E94" s="24">
        <v>1.5</v>
      </c>
      <c r="F94" s="18">
        <f t="shared" si="1"/>
        <v>0</v>
      </c>
      <c r="G94" s="24">
        <v>1.5</v>
      </c>
    </row>
    <row r="95" spans="1:7" outlineLevel="1">
      <c r="A95" s="19" t="s">
        <v>69</v>
      </c>
      <c r="B95" s="20" t="s">
        <v>70</v>
      </c>
      <c r="C95" s="20"/>
      <c r="D95" s="21">
        <v>119.84</v>
      </c>
      <c r="E95" s="21">
        <v>3977.22</v>
      </c>
      <c r="F95" s="18">
        <f t="shared" si="1"/>
        <v>3.0131599458918541</v>
      </c>
      <c r="G95" s="21">
        <v>3857.39</v>
      </c>
    </row>
    <row r="96" spans="1:7" ht="33.75">
      <c r="A96" s="22" t="s">
        <v>125</v>
      </c>
      <c r="B96" s="23" t="s">
        <v>70</v>
      </c>
      <c r="C96" s="23" t="s">
        <v>124</v>
      </c>
      <c r="D96" s="24">
        <v>119.84</v>
      </c>
      <c r="E96" s="24">
        <v>3977.22</v>
      </c>
      <c r="F96" s="18">
        <f t="shared" si="1"/>
        <v>3.0131599458918541</v>
      </c>
      <c r="G96" s="24">
        <v>3857.39</v>
      </c>
    </row>
    <row r="97" spans="1:7" ht="33.75" outlineLevel="1">
      <c r="A97" s="19" t="s">
        <v>71</v>
      </c>
      <c r="B97" s="20" t="s">
        <v>72</v>
      </c>
      <c r="C97" s="20"/>
      <c r="D97" s="21">
        <v>0</v>
      </c>
      <c r="E97" s="21">
        <v>2.9</v>
      </c>
      <c r="F97" s="18">
        <f t="shared" si="1"/>
        <v>0</v>
      </c>
      <c r="G97" s="21">
        <v>2.9</v>
      </c>
    </row>
    <row r="98" spans="1:7" ht="33.75">
      <c r="A98" s="22" t="s">
        <v>103</v>
      </c>
      <c r="B98" s="23" t="s">
        <v>72</v>
      </c>
      <c r="C98" s="23" t="s">
        <v>102</v>
      </c>
      <c r="D98" s="24">
        <v>0</v>
      </c>
      <c r="E98" s="24">
        <v>2.9</v>
      </c>
      <c r="F98" s="18">
        <f t="shared" si="1"/>
        <v>0</v>
      </c>
      <c r="G98" s="24">
        <v>2.9</v>
      </c>
    </row>
  </sheetData>
  <mergeCells count="1">
    <mergeCell ref="A1:G1"/>
  </mergeCells>
  <pageMargins left="0.35433070866141736" right="0.35433070866141736" top="0.19685039370078741" bottom="0.19685039370078741" header="0.51181102362204722" footer="0.51181102362204722"/>
  <pageSetup paperSize="9" scale="7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95"/>
  <sheetViews>
    <sheetView showGridLines="0" workbookViewId="0">
      <selection activeCell="D126" sqref="D126"/>
    </sheetView>
  </sheetViews>
  <sheetFormatPr defaultRowHeight="12.75" customHeight="1" outlineLevelRow="1"/>
  <cols>
    <col min="1" max="1" width="30.7109375" style="2" customWidth="1"/>
    <col min="2" max="2" width="20.7109375" style="2" customWidth="1"/>
    <col min="3" max="3" width="10.28515625" style="2" customWidth="1"/>
    <col min="4" max="7" width="15.42578125" style="2" customWidth="1"/>
    <col min="8" max="9" width="9.140625" style="2" customWidth="1"/>
    <col min="10" max="16384" width="9.140625" style="2"/>
  </cols>
  <sheetData>
    <row r="1" spans="1:9" s="13" customFormat="1" ht="37.5" customHeight="1">
      <c r="A1" s="26" t="s">
        <v>136</v>
      </c>
      <c r="B1" s="27"/>
      <c r="C1" s="27"/>
      <c r="D1" s="27"/>
      <c r="E1" s="27"/>
      <c r="F1" s="27"/>
      <c r="G1" s="27"/>
    </row>
    <row r="2" spans="1:9" s="13" customFormat="1" ht="15">
      <c r="A2" s="14"/>
      <c r="B2" s="1"/>
      <c r="C2" s="1"/>
      <c r="D2" s="1"/>
      <c r="E2" s="1"/>
      <c r="F2" s="1"/>
      <c r="G2" s="1"/>
    </row>
    <row r="3" spans="1:9" s="13" customFormat="1" ht="15">
      <c r="A3" s="15" t="s">
        <v>137</v>
      </c>
      <c r="B3" s="1"/>
      <c r="C3" s="1"/>
      <c r="D3" s="1"/>
      <c r="E3" s="1"/>
      <c r="F3" s="1"/>
      <c r="G3" s="1"/>
    </row>
    <row r="4" spans="1:9" s="13" customFormat="1" ht="15">
      <c r="A4" s="14"/>
      <c r="B4" s="1"/>
      <c r="C4" s="1"/>
      <c r="D4" s="1"/>
      <c r="E4" s="1"/>
      <c r="F4" s="1"/>
      <c r="G4" s="1"/>
    </row>
    <row r="5" spans="1:9" s="13" customFormat="1" ht="15">
      <c r="A5" s="28"/>
      <c r="B5" s="27"/>
      <c r="C5" s="27"/>
      <c r="D5" s="27"/>
      <c r="E5" s="27"/>
      <c r="F5" s="27"/>
      <c r="G5" s="27"/>
    </row>
    <row r="6" spans="1:9" s="4" customFormat="1">
      <c r="A6" s="8"/>
      <c r="B6" s="7"/>
      <c r="C6" s="7"/>
      <c r="D6" s="7"/>
      <c r="E6" s="7"/>
      <c r="F6" s="7"/>
    </row>
    <row r="7" spans="1:9">
      <c r="A7" s="6" t="s">
        <v>0</v>
      </c>
      <c r="B7" s="6"/>
      <c r="C7" s="6"/>
      <c r="D7" s="6"/>
      <c r="E7" s="6"/>
      <c r="F7" s="6"/>
      <c r="G7" s="6"/>
      <c r="H7" s="5"/>
      <c r="I7" s="5"/>
    </row>
    <row r="8" spans="1:9" ht="21">
      <c r="A8" s="3" t="s">
        <v>1</v>
      </c>
      <c r="B8" s="3" t="s">
        <v>3</v>
      </c>
      <c r="C8" s="3" t="s">
        <v>2</v>
      </c>
      <c r="D8" s="3" t="s">
        <v>5</v>
      </c>
      <c r="E8" s="3" t="s">
        <v>4</v>
      </c>
      <c r="F8" s="3" t="s">
        <v>6</v>
      </c>
      <c r="G8" s="3" t="s">
        <v>7</v>
      </c>
    </row>
    <row r="9" spans="1:9">
      <c r="A9" s="16" t="s">
        <v>8</v>
      </c>
      <c r="B9" s="17"/>
      <c r="C9" s="17"/>
      <c r="D9" s="18">
        <v>527106.99</v>
      </c>
      <c r="E9" s="18">
        <v>2688166.89</v>
      </c>
      <c r="F9" s="18">
        <f>D9*100/E9</f>
        <v>19.608417615767895</v>
      </c>
      <c r="G9" s="18">
        <v>2161059.9</v>
      </c>
    </row>
    <row r="10" spans="1:9" ht="33.75">
      <c r="A10" s="19" t="s">
        <v>135</v>
      </c>
      <c r="B10" s="20" t="s">
        <v>134</v>
      </c>
      <c r="C10" s="20"/>
      <c r="D10" s="21">
        <v>30</v>
      </c>
      <c r="E10" s="21">
        <v>70</v>
      </c>
      <c r="F10" s="18">
        <f t="shared" ref="F10:F73" si="0">D10*100/E10</f>
        <v>42.857142857142854</v>
      </c>
      <c r="G10" s="21">
        <v>40</v>
      </c>
    </row>
    <row r="11" spans="1:9" ht="22.5" outlineLevel="1">
      <c r="A11" s="22" t="s">
        <v>21</v>
      </c>
      <c r="B11" s="23" t="s">
        <v>134</v>
      </c>
      <c r="C11" s="23" t="s">
        <v>22</v>
      </c>
      <c r="D11" s="24">
        <v>30</v>
      </c>
      <c r="E11" s="24">
        <v>70</v>
      </c>
      <c r="F11" s="18">
        <f t="shared" si="0"/>
        <v>42.857142857142854</v>
      </c>
      <c r="G11" s="24">
        <v>40</v>
      </c>
    </row>
    <row r="12" spans="1:9" ht="33.75">
      <c r="A12" s="19" t="s">
        <v>133</v>
      </c>
      <c r="B12" s="20" t="s">
        <v>132</v>
      </c>
      <c r="C12" s="20"/>
      <c r="D12" s="21">
        <v>123.62</v>
      </c>
      <c r="E12" s="21">
        <v>984.6</v>
      </c>
      <c r="F12" s="18">
        <f t="shared" si="0"/>
        <v>12.555352427381678</v>
      </c>
      <c r="G12" s="21">
        <v>860.98</v>
      </c>
    </row>
    <row r="13" spans="1:9" ht="22.5" outlineLevel="1">
      <c r="A13" s="22" t="s">
        <v>37</v>
      </c>
      <c r="B13" s="23" t="s">
        <v>132</v>
      </c>
      <c r="C13" s="23" t="s">
        <v>38</v>
      </c>
      <c r="D13" s="24">
        <v>123.62</v>
      </c>
      <c r="E13" s="24">
        <v>984.6</v>
      </c>
      <c r="F13" s="18">
        <f t="shared" si="0"/>
        <v>12.555352427381678</v>
      </c>
      <c r="G13" s="24">
        <v>860.98</v>
      </c>
    </row>
    <row r="14" spans="1:9" ht="33.75">
      <c r="A14" s="19" t="s">
        <v>131</v>
      </c>
      <c r="B14" s="20" t="s">
        <v>130</v>
      </c>
      <c r="C14" s="20"/>
      <c r="D14" s="21">
        <v>3404.16</v>
      </c>
      <c r="E14" s="21">
        <v>31245.919999999998</v>
      </c>
      <c r="F14" s="18">
        <f t="shared" si="0"/>
        <v>10.894734416525422</v>
      </c>
      <c r="G14" s="21">
        <v>27841.759999999998</v>
      </c>
    </row>
    <row r="15" spans="1:9" outlineLevel="1">
      <c r="A15" s="22" t="s">
        <v>25</v>
      </c>
      <c r="B15" s="23" t="s">
        <v>130</v>
      </c>
      <c r="C15" s="23" t="s">
        <v>26</v>
      </c>
      <c r="D15" s="24">
        <v>0</v>
      </c>
      <c r="E15" s="24">
        <v>20</v>
      </c>
      <c r="F15" s="18">
        <f t="shared" si="0"/>
        <v>0</v>
      </c>
      <c r="G15" s="24">
        <v>20</v>
      </c>
    </row>
    <row r="16" spans="1:9" ht="45" outlineLevel="1">
      <c r="A16" s="22" t="s">
        <v>27</v>
      </c>
      <c r="B16" s="23" t="s">
        <v>130</v>
      </c>
      <c r="C16" s="23" t="s">
        <v>28</v>
      </c>
      <c r="D16" s="24">
        <v>3404.16</v>
      </c>
      <c r="E16" s="24">
        <v>31225.919999999998</v>
      </c>
      <c r="F16" s="18">
        <f t="shared" si="0"/>
        <v>10.901712423525073</v>
      </c>
      <c r="G16" s="24">
        <v>27821.759999999998</v>
      </c>
    </row>
    <row r="17" spans="1:7" ht="33.75">
      <c r="A17" s="19" t="s">
        <v>129</v>
      </c>
      <c r="B17" s="20" t="s">
        <v>128</v>
      </c>
      <c r="C17" s="20"/>
      <c r="D17" s="21">
        <v>0</v>
      </c>
      <c r="E17" s="21">
        <v>44105.9</v>
      </c>
      <c r="F17" s="18">
        <f t="shared" si="0"/>
        <v>0</v>
      </c>
      <c r="G17" s="21">
        <v>44105.9</v>
      </c>
    </row>
    <row r="18" spans="1:7" ht="22.5" outlineLevel="1">
      <c r="A18" s="22" t="s">
        <v>45</v>
      </c>
      <c r="B18" s="23" t="s">
        <v>128</v>
      </c>
      <c r="C18" s="23" t="s">
        <v>46</v>
      </c>
      <c r="D18" s="24">
        <v>0</v>
      </c>
      <c r="E18" s="24">
        <v>44105.9</v>
      </c>
      <c r="F18" s="18">
        <f t="shared" si="0"/>
        <v>0</v>
      </c>
      <c r="G18" s="24">
        <v>44105.9</v>
      </c>
    </row>
    <row r="19" spans="1:7" ht="45">
      <c r="A19" s="19" t="s">
        <v>138</v>
      </c>
      <c r="B19" s="20" t="s">
        <v>139</v>
      </c>
      <c r="C19" s="20"/>
      <c r="D19" s="21">
        <v>0</v>
      </c>
      <c r="E19" s="21">
        <v>3256.77</v>
      </c>
      <c r="F19" s="18">
        <f t="shared" si="0"/>
        <v>0</v>
      </c>
      <c r="G19" s="21">
        <v>3256.77</v>
      </c>
    </row>
    <row r="20" spans="1:7" ht="22.5" outlineLevel="1">
      <c r="A20" s="22" t="s">
        <v>37</v>
      </c>
      <c r="B20" s="23" t="s">
        <v>139</v>
      </c>
      <c r="C20" s="23" t="s">
        <v>38</v>
      </c>
      <c r="D20" s="24">
        <v>0</v>
      </c>
      <c r="E20" s="24">
        <v>3256.77</v>
      </c>
      <c r="F20" s="18">
        <f t="shared" si="0"/>
        <v>0</v>
      </c>
      <c r="G20" s="24">
        <v>3256.77</v>
      </c>
    </row>
    <row r="21" spans="1:7" ht="33.75">
      <c r="A21" s="19" t="s">
        <v>127</v>
      </c>
      <c r="B21" s="20" t="s">
        <v>126</v>
      </c>
      <c r="C21" s="20"/>
      <c r="D21" s="21">
        <v>100</v>
      </c>
      <c r="E21" s="21">
        <v>2207.34</v>
      </c>
      <c r="F21" s="18">
        <f t="shared" si="0"/>
        <v>4.5303396848695714</v>
      </c>
      <c r="G21" s="21">
        <v>2107.34</v>
      </c>
    </row>
    <row r="22" spans="1:7" outlineLevel="1">
      <c r="A22" s="22" t="s">
        <v>53</v>
      </c>
      <c r="B22" s="23" t="s">
        <v>126</v>
      </c>
      <c r="C22" s="23" t="s">
        <v>54</v>
      </c>
      <c r="D22" s="24">
        <v>100</v>
      </c>
      <c r="E22" s="24">
        <v>2207.34</v>
      </c>
      <c r="F22" s="18">
        <f t="shared" si="0"/>
        <v>4.5303396848695714</v>
      </c>
      <c r="G22" s="24">
        <v>2107.34</v>
      </c>
    </row>
    <row r="23" spans="1:7" ht="33.75">
      <c r="A23" s="19" t="s">
        <v>125</v>
      </c>
      <c r="B23" s="20" t="s">
        <v>124</v>
      </c>
      <c r="C23" s="20"/>
      <c r="D23" s="21">
        <v>119.84</v>
      </c>
      <c r="E23" s="21">
        <v>3977.22</v>
      </c>
      <c r="F23" s="18">
        <f t="shared" si="0"/>
        <v>3.0131599458918541</v>
      </c>
      <c r="G23" s="21">
        <v>3857.39</v>
      </c>
    </row>
    <row r="24" spans="1:7" outlineLevel="1">
      <c r="A24" s="22" t="s">
        <v>69</v>
      </c>
      <c r="B24" s="23" t="s">
        <v>124</v>
      </c>
      <c r="C24" s="23" t="s">
        <v>70</v>
      </c>
      <c r="D24" s="24">
        <v>119.84</v>
      </c>
      <c r="E24" s="24">
        <v>3977.22</v>
      </c>
      <c r="F24" s="18">
        <f t="shared" si="0"/>
        <v>3.0131599458918541</v>
      </c>
      <c r="G24" s="24">
        <v>3857.39</v>
      </c>
    </row>
    <row r="25" spans="1:7" ht="22.5">
      <c r="A25" s="19" t="s">
        <v>123</v>
      </c>
      <c r="B25" s="20" t="s">
        <v>122</v>
      </c>
      <c r="C25" s="20"/>
      <c r="D25" s="21">
        <v>0</v>
      </c>
      <c r="E25" s="21">
        <v>47346.39</v>
      </c>
      <c r="F25" s="18">
        <f t="shared" si="0"/>
        <v>0</v>
      </c>
      <c r="G25" s="21">
        <v>47346.39</v>
      </c>
    </row>
    <row r="26" spans="1:7" outlineLevel="1">
      <c r="A26" s="22" t="s">
        <v>63</v>
      </c>
      <c r="B26" s="23" t="s">
        <v>122</v>
      </c>
      <c r="C26" s="23" t="s">
        <v>64</v>
      </c>
      <c r="D26" s="24">
        <v>0</v>
      </c>
      <c r="E26" s="24">
        <v>47346.39</v>
      </c>
      <c r="F26" s="18">
        <f t="shared" si="0"/>
        <v>0</v>
      </c>
      <c r="G26" s="24">
        <v>47346.39</v>
      </c>
    </row>
    <row r="27" spans="1:7" ht="33.75">
      <c r="A27" s="19" t="s">
        <v>121</v>
      </c>
      <c r="B27" s="20" t="s">
        <v>120</v>
      </c>
      <c r="C27" s="20"/>
      <c r="D27" s="21">
        <v>787.92</v>
      </c>
      <c r="E27" s="21">
        <v>4832.24</v>
      </c>
      <c r="F27" s="18">
        <f t="shared" si="0"/>
        <v>16.305481515818752</v>
      </c>
      <c r="G27" s="21">
        <v>4044.32</v>
      </c>
    </row>
    <row r="28" spans="1:7" ht="22.5" outlineLevel="1">
      <c r="A28" s="22" t="s">
        <v>21</v>
      </c>
      <c r="B28" s="23" t="s">
        <v>120</v>
      </c>
      <c r="C28" s="23" t="s">
        <v>22</v>
      </c>
      <c r="D28" s="24">
        <v>787.92</v>
      </c>
      <c r="E28" s="24">
        <v>4832.24</v>
      </c>
      <c r="F28" s="18">
        <f t="shared" si="0"/>
        <v>16.305481515818752</v>
      </c>
      <c r="G28" s="24">
        <v>4044.32</v>
      </c>
    </row>
    <row r="29" spans="1:7" ht="45">
      <c r="A29" s="19" t="s">
        <v>119</v>
      </c>
      <c r="B29" s="20" t="s">
        <v>118</v>
      </c>
      <c r="C29" s="20"/>
      <c r="D29" s="21">
        <v>421.5</v>
      </c>
      <c r="E29" s="21">
        <v>15030</v>
      </c>
      <c r="F29" s="18">
        <f t="shared" si="0"/>
        <v>2.8043912175648704</v>
      </c>
      <c r="G29" s="21">
        <v>14608.5</v>
      </c>
    </row>
    <row r="30" spans="1:7" outlineLevel="1">
      <c r="A30" s="22" t="s">
        <v>41</v>
      </c>
      <c r="B30" s="23" t="s">
        <v>118</v>
      </c>
      <c r="C30" s="23" t="s">
        <v>42</v>
      </c>
      <c r="D30" s="24">
        <v>421.5</v>
      </c>
      <c r="E30" s="24">
        <v>15030</v>
      </c>
      <c r="F30" s="18">
        <f t="shared" si="0"/>
        <v>2.8043912175648704</v>
      </c>
      <c r="G30" s="24">
        <v>14608.5</v>
      </c>
    </row>
    <row r="31" spans="1:7" ht="33.75" outlineLevel="1">
      <c r="A31" s="19" t="s">
        <v>117</v>
      </c>
      <c r="B31" s="20" t="s">
        <v>116</v>
      </c>
      <c r="C31" s="20"/>
      <c r="D31" s="21">
        <v>271.20999999999998</v>
      </c>
      <c r="E31" s="21">
        <v>1769.2</v>
      </c>
      <c r="F31" s="18">
        <f t="shared" si="0"/>
        <v>15.329527470042954</v>
      </c>
      <c r="G31" s="21">
        <v>1497.99</v>
      </c>
    </row>
    <row r="32" spans="1:7" ht="22.5">
      <c r="A32" s="22" t="s">
        <v>21</v>
      </c>
      <c r="B32" s="23" t="s">
        <v>116</v>
      </c>
      <c r="C32" s="23" t="s">
        <v>22</v>
      </c>
      <c r="D32" s="24">
        <v>271.20999999999998</v>
      </c>
      <c r="E32" s="24">
        <v>1519.2</v>
      </c>
      <c r="F32" s="18">
        <f t="shared" si="0"/>
        <v>17.852159031068982</v>
      </c>
      <c r="G32" s="24">
        <v>1247.99</v>
      </c>
    </row>
    <row r="33" spans="1:7" ht="22.5" outlineLevel="1">
      <c r="A33" s="22" t="s">
        <v>37</v>
      </c>
      <c r="B33" s="23" t="s">
        <v>116</v>
      </c>
      <c r="C33" s="23" t="s">
        <v>38</v>
      </c>
      <c r="D33" s="24">
        <v>0</v>
      </c>
      <c r="E33" s="24">
        <v>250</v>
      </c>
      <c r="F33" s="18">
        <f t="shared" si="0"/>
        <v>0</v>
      </c>
      <c r="G33" s="24">
        <v>250</v>
      </c>
    </row>
    <row r="34" spans="1:7" ht="33.75">
      <c r="A34" s="19" t="s">
        <v>115</v>
      </c>
      <c r="B34" s="20" t="s">
        <v>114</v>
      </c>
      <c r="C34" s="20"/>
      <c r="D34" s="21">
        <v>0</v>
      </c>
      <c r="E34" s="21">
        <v>122774.6</v>
      </c>
      <c r="F34" s="18">
        <f t="shared" si="0"/>
        <v>0</v>
      </c>
      <c r="G34" s="21">
        <v>122774.6</v>
      </c>
    </row>
    <row r="35" spans="1:7" outlineLevel="1">
      <c r="A35" s="22" t="s">
        <v>43</v>
      </c>
      <c r="B35" s="23" t="s">
        <v>114</v>
      </c>
      <c r="C35" s="23" t="s">
        <v>44</v>
      </c>
      <c r="D35" s="24">
        <v>0</v>
      </c>
      <c r="E35" s="24">
        <v>122774.6</v>
      </c>
      <c r="F35" s="18">
        <f t="shared" si="0"/>
        <v>0</v>
      </c>
      <c r="G35" s="24">
        <v>122774.6</v>
      </c>
    </row>
    <row r="36" spans="1:7" ht="33.75">
      <c r="A36" s="19" t="s">
        <v>113</v>
      </c>
      <c r="B36" s="20" t="s">
        <v>112</v>
      </c>
      <c r="C36" s="20"/>
      <c r="D36" s="21">
        <v>10317.370000000001</v>
      </c>
      <c r="E36" s="21">
        <v>94000.3</v>
      </c>
      <c r="F36" s="18">
        <f t="shared" si="0"/>
        <v>10.975890502477121</v>
      </c>
      <c r="G36" s="21">
        <v>83682.92</v>
      </c>
    </row>
    <row r="37" spans="1:7" outlineLevel="1">
      <c r="A37" s="22" t="s">
        <v>43</v>
      </c>
      <c r="B37" s="23" t="s">
        <v>112</v>
      </c>
      <c r="C37" s="23" t="s">
        <v>44</v>
      </c>
      <c r="D37" s="24">
        <v>10317.370000000001</v>
      </c>
      <c r="E37" s="24">
        <v>94000.3</v>
      </c>
      <c r="F37" s="18">
        <f t="shared" si="0"/>
        <v>10.975890502477121</v>
      </c>
      <c r="G37" s="24">
        <v>83682.92</v>
      </c>
    </row>
    <row r="38" spans="1:7" ht="33.75">
      <c r="A38" s="19" t="s">
        <v>111</v>
      </c>
      <c r="B38" s="20" t="s">
        <v>110</v>
      </c>
      <c r="C38" s="20"/>
      <c r="D38" s="21">
        <v>5473.83</v>
      </c>
      <c r="E38" s="21">
        <v>27431.83</v>
      </c>
      <c r="F38" s="18">
        <f t="shared" si="0"/>
        <v>19.954301262438559</v>
      </c>
      <c r="G38" s="21">
        <v>21958</v>
      </c>
    </row>
    <row r="39" spans="1:7" outlineLevel="1">
      <c r="A39" s="22" t="s">
        <v>33</v>
      </c>
      <c r="B39" s="23" t="s">
        <v>110</v>
      </c>
      <c r="C39" s="23" t="s">
        <v>34</v>
      </c>
      <c r="D39" s="24">
        <v>5473.83</v>
      </c>
      <c r="E39" s="24">
        <v>27431.83</v>
      </c>
      <c r="F39" s="18">
        <f t="shared" si="0"/>
        <v>19.954301262438559</v>
      </c>
      <c r="G39" s="24">
        <v>21958</v>
      </c>
    </row>
    <row r="40" spans="1:7" ht="67.5" outlineLevel="1">
      <c r="A40" s="19" t="s">
        <v>109</v>
      </c>
      <c r="B40" s="20" t="s">
        <v>108</v>
      </c>
      <c r="C40" s="20"/>
      <c r="D40" s="21">
        <v>3777.59</v>
      </c>
      <c r="E40" s="21">
        <v>15845.4</v>
      </c>
      <c r="F40" s="18">
        <f t="shared" si="0"/>
        <v>23.840294344099867</v>
      </c>
      <c r="G40" s="21">
        <v>12067.81</v>
      </c>
    </row>
    <row r="41" spans="1:7">
      <c r="A41" s="22" t="s">
        <v>61</v>
      </c>
      <c r="B41" s="23" t="s">
        <v>108</v>
      </c>
      <c r="C41" s="23" t="s">
        <v>62</v>
      </c>
      <c r="D41" s="24">
        <v>3117.59</v>
      </c>
      <c r="E41" s="24">
        <v>12840.4</v>
      </c>
      <c r="F41" s="18">
        <f t="shared" si="0"/>
        <v>24.279539578206286</v>
      </c>
      <c r="G41" s="24">
        <v>9722.81</v>
      </c>
    </row>
    <row r="42" spans="1:7" outlineLevel="1">
      <c r="A42" s="22" t="s">
        <v>63</v>
      </c>
      <c r="B42" s="23" t="s">
        <v>108</v>
      </c>
      <c r="C42" s="23" t="s">
        <v>64</v>
      </c>
      <c r="D42" s="24">
        <v>660</v>
      </c>
      <c r="E42" s="24">
        <v>3005</v>
      </c>
      <c r="F42" s="18">
        <f t="shared" si="0"/>
        <v>21.963394342762061</v>
      </c>
      <c r="G42" s="24">
        <v>2345</v>
      </c>
    </row>
    <row r="43" spans="1:7" ht="45">
      <c r="A43" s="19" t="s">
        <v>107</v>
      </c>
      <c r="B43" s="20" t="s">
        <v>106</v>
      </c>
      <c r="C43" s="20"/>
      <c r="D43" s="21">
        <v>0</v>
      </c>
      <c r="E43" s="21">
        <v>8985</v>
      </c>
      <c r="F43" s="18">
        <f t="shared" si="0"/>
        <v>0</v>
      </c>
      <c r="G43" s="21">
        <v>8985</v>
      </c>
    </row>
    <row r="44" spans="1:7" outlineLevel="1">
      <c r="A44" s="22" t="s">
        <v>33</v>
      </c>
      <c r="B44" s="23" t="s">
        <v>106</v>
      </c>
      <c r="C44" s="23" t="s">
        <v>34</v>
      </c>
      <c r="D44" s="24">
        <v>0</v>
      </c>
      <c r="E44" s="24">
        <v>8985</v>
      </c>
      <c r="F44" s="18">
        <f t="shared" si="0"/>
        <v>0</v>
      </c>
      <c r="G44" s="24">
        <v>8985</v>
      </c>
    </row>
    <row r="45" spans="1:7" ht="22.5" outlineLevel="1">
      <c r="A45" s="19" t="s">
        <v>105</v>
      </c>
      <c r="B45" s="20" t="s">
        <v>104</v>
      </c>
      <c r="C45" s="20"/>
      <c r="D45" s="21">
        <v>350906.36</v>
      </c>
      <c r="E45" s="21">
        <v>1223120.6299999999</v>
      </c>
      <c r="F45" s="18">
        <f t="shared" si="0"/>
        <v>28.68943188375459</v>
      </c>
      <c r="G45" s="21">
        <v>872214.28</v>
      </c>
    </row>
    <row r="46" spans="1:7" outlineLevel="1">
      <c r="A46" s="22" t="s">
        <v>47</v>
      </c>
      <c r="B46" s="23" t="s">
        <v>104</v>
      </c>
      <c r="C46" s="23" t="s">
        <v>48</v>
      </c>
      <c r="D46" s="24">
        <v>103219.59</v>
      </c>
      <c r="E46" s="24">
        <v>371693.68</v>
      </c>
      <c r="F46" s="18">
        <f t="shared" si="0"/>
        <v>27.770068622097636</v>
      </c>
      <c r="G46" s="24">
        <v>268474.09000000003</v>
      </c>
    </row>
    <row r="47" spans="1:7" outlineLevel="1">
      <c r="A47" s="22" t="s">
        <v>49</v>
      </c>
      <c r="B47" s="23" t="s">
        <v>104</v>
      </c>
      <c r="C47" s="23" t="s">
        <v>50</v>
      </c>
      <c r="D47" s="24">
        <v>216767.92</v>
      </c>
      <c r="E47" s="24">
        <v>724786.5</v>
      </c>
      <c r="F47" s="18">
        <f t="shared" si="0"/>
        <v>29.907830788790907</v>
      </c>
      <c r="G47" s="24">
        <v>508018.58</v>
      </c>
    </row>
    <row r="48" spans="1:7" outlineLevel="1">
      <c r="A48" s="22" t="s">
        <v>51</v>
      </c>
      <c r="B48" s="23" t="s">
        <v>104</v>
      </c>
      <c r="C48" s="23" t="s">
        <v>52</v>
      </c>
      <c r="D48" s="24">
        <v>11507.66</v>
      </c>
      <c r="E48" s="24">
        <v>44015.6</v>
      </c>
      <c r="F48" s="18">
        <f t="shared" si="0"/>
        <v>26.144503312461946</v>
      </c>
      <c r="G48" s="24">
        <v>32507.93</v>
      </c>
    </row>
    <row r="49" spans="1:7" ht="22.5">
      <c r="A49" s="22" t="s">
        <v>55</v>
      </c>
      <c r="B49" s="23" t="s">
        <v>104</v>
      </c>
      <c r="C49" s="23" t="s">
        <v>56</v>
      </c>
      <c r="D49" s="24">
        <v>17314.88</v>
      </c>
      <c r="E49" s="24">
        <v>77118.75</v>
      </c>
      <c r="F49" s="18">
        <f t="shared" si="0"/>
        <v>22.452231137045143</v>
      </c>
      <c r="G49" s="24">
        <v>59803.88</v>
      </c>
    </row>
    <row r="50" spans="1:7" outlineLevel="1">
      <c r="A50" s="22" t="s">
        <v>65</v>
      </c>
      <c r="B50" s="23" t="s">
        <v>104</v>
      </c>
      <c r="C50" s="23" t="s">
        <v>66</v>
      </c>
      <c r="D50" s="24">
        <v>2096.31</v>
      </c>
      <c r="E50" s="24">
        <v>5506.1</v>
      </c>
      <c r="F50" s="18">
        <f t="shared" si="0"/>
        <v>38.072501407529828</v>
      </c>
      <c r="G50" s="24">
        <v>3409.79</v>
      </c>
    </row>
    <row r="51" spans="1:7" ht="33.75" outlineLevel="1">
      <c r="A51" s="19" t="s">
        <v>103</v>
      </c>
      <c r="B51" s="20" t="s">
        <v>102</v>
      </c>
      <c r="C51" s="20"/>
      <c r="D51" s="21">
        <v>71597.81</v>
      </c>
      <c r="E51" s="21">
        <v>283682.74</v>
      </c>
      <c r="F51" s="18">
        <f t="shared" si="0"/>
        <v>25.238690940449885</v>
      </c>
      <c r="G51" s="21">
        <v>212084.92</v>
      </c>
    </row>
    <row r="52" spans="1:7" ht="45" outlineLevel="1">
      <c r="A52" s="22" t="s">
        <v>9</v>
      </c>
      <c r="B52" s="23" t="s">
        <v>102</v>
      </c>
      <c r="C52" s="23" t="s">
        <v>10</v>
      </c>
      <c r="D52" s="24">
        <v>1602.63</v>
      </c>
      <c r="E52" s="24">
        <v>5065.5</v>
      </c>
      <c r="F52" s="18">
        <f t="shared" si="0"/>
        <v>31.638140361267396</v>
      </c>
      <c r="G52" s="24">
        <v>3462.87</v>
      </c>
    </row>
    <row r="53" spans="1:7" ht="56.25" outlineLevel="1">
      <c r="A53" s="22" t="s">
        <v>13</v>
      </c>
      <c r="B53" s="23" t="s">
        <v>102</v>
      </c>
      <c r="C53" s="23" t="s">
        <v>14</v>
      </c>
      <c r="D53" s="24">
        <v>54915.16</v>
      </c>
      <c r="E53" s="24">
        <v>221397.25</v>
      </c>
      <c r="F53" s="18">
        <f t="shared" si="0"/>
        <v>24.803903390850611</v>
      </c>
      <c r="G53" s="24">
        <v>166482.09</v>
      </c>
    </row>
    <row r="54" spans="1:7" outlineLevel="1">
      <c r="A54" s="22" t="s">
        <v>15</v>
      </c>
      <c r="B54" s="23" t="s">
        <v>102</v>
      </c>
      <c r="C54" s="23" t="s">
        <v>16</v>
      </c>
      <c r="D54" s="24">
        <v>0</v>
      </c>
      <c r="E54" s="24">
        <v>68.7</v>
      </c>
      <c r="F54" s="18">
        <f t="shared" si="0"/>
        <v>0</v>
      </c>
      <c r="G54" s="24">
        <v>68.7</v>
      </c>
    </row>
    <row r="55" spans="1:7" ht="56.25" outlineLevel="1">
      <c r="A55" s="22" t="s">
        <v>17</v>
      </c>
      <c r="B55" s="23" t="s">
        <v>102</v>
      </c>
      <c r="C55" s="23" t="s">
        <v>18</v>
      </c>
      <c r="D55" s="24">
        <v>10834.52</v>
      </c>
      <c r="E55" s="24">
        <v>32806.720000000001</v>
      </c>
      <c r="F55" s="18">
        <f t="shared" si="0"/>
        <v>33.025307010271064</v>
      </c>
      <c r="G55" s="24">
        <v>21972.2</v>
      </c>
    </row>
    <row r="56" spans="1:7" outlineLevel="1">
      <c r="A56" s="22" t="s">
        <v>19</v>
      </c>
      <c r="B56" s="23" t="s">
        <v>102</v>
      </c>
      <c r="C56" s="23" t="s">
        <v>20</v>
      </c>
      <c r="D56" s="24">
        <v>0</v>
      </c>
      <c r="E56" s="24">
        <v>850</v>
      </c>
      <c r="F56" s="18">
        <f t="shared" si="0"/>
        <v>0</v>
      </c>
      <c r="G56" s="24">
        <v>850</v>
      </c>
    </row>
    <row r="57" spans="1:7" ht="22.5" outlineLevel="1">
      <c r="A57" s="22" t="s">
        <v>21</v>
      </c>
      <c r="B57" s="23" t="s">
        <v>102</v>
      </c>
      <c r="C57" s="23" t="s">
        <v>22</v>
      </c>
      <c r="D57" s="24">
        <v>1243.75</v>
      </c>
      <c r="E57" s="24">
        <v>9414.5499999999993</v>
      </c>
      <c r="F57" s="18">
        <f t="shared" si="0"/>
        <v>13.210934139178187</v>
      </c>
      <c r="G57" s="24">
        <v>8170.8</v>
      </c>
    </row>
    <row r="58" spans="1:7" ht="22.5" outlineLevel="1">
      <c r="A58" s="22" t="s">
        <v>23</v>
      </c>
      <c r="B58" s="23" t="s">
        <v>102</v>
      </c>
      <c r="C58" s="23" t="s">
        <v>24</v>
      </c>
      <c r="D58" s="24">
        <v>544.54</v>
      </c>
      <c r="E58" s="24">
        <v>3577.7</v>
      </c>
      <c r="F58" s="18">
        <f t="shared" si="0"/>
        <v>15.220392989909719</v>
      </c>
      <c r="G58" s="24">
        <v>3033.16</v>
      </c>
    </row>
    <row r="59" spans="1:7" ht="45" outlineLevel="1">
      <c r="A59" s="22" t="s">
        <v>27</v>
      </c>
      <c r="B59" s="23" t="s">
        <v>102</v>
      </c>
      <c r="C59" s="23" t="s">
        <v>28</v>
      </c>
      <c r="D59" s="24">
        <v>150</v>
      </c>
      <c r="E59" s="24">
        <v>150</v>
      </c>
      <c r="F59" s="18">
        <f t="shared" si="0"/>
        <v>100</v>
      </c>
      <c r="G59" s="24">
        <v>0</v>
      </c>
    </row>
    <row r="60" spans="1:7" ht="22.5" outlineLevel="1">
      <c r="A60" s="22" t="s">
        <v>55</v>
      </c>
      <c r="B60" s="23" t="s">
        <v>102</v>
      </c>
      <c r="C60" s="23" t="s">
        <v>56</v>
      </c>
      <c r="D60" s="24">
        <v>1723.77</v>
      </c>
      <c r="E60" s="24">
        <v>7288.32</v>
      </c>
      <c r="F60" s="18">
        <f t="shared" si="0"/>
        <v>23.651129478398314</v>
      </c>
      <c r="G60" s="24">
        <v>5564.55</v>
      </c>
    </row>
    <row r="61" spans="1:7" ht="22.5">
      <c r="A61" s="22" t="s">
        <v>67</v>
      </c>
      <c r="B61" s="23" t="s">
        <v>102</v>
      </c>
      <c r="C61" s="23" t="s">
        <v>68</v>
      </c>
      <c r="D61" s="24">
        <v>583.45000000000005</v>
      </c>
      <c r="E61" s="24">
        <v>3061.1</v>
      </c>
      <c r="F61" s="18">
        <f t="shared" si="0"/>
        <v>19.06014177909902</v>
      </c>
      <c r="G61" s="24">
        <v>2477.65</v>
      </c>
    </row>
    <row r="62" spans="1:7" ht="22.5" outlineLevel="1">
      <c r="A62" s="22" t="s">
        <v>71</v>
      </c>
      <c r="B62" s="23" t="s">
        <v>102</v>
      </c>
      <c r="C62" s="23" t="s">
        <v>72</v>
      </c>
      <c r="D62" s="24">
        <v>0</v>
      </c>
      <c r="E62" s="24">
        <v>2.9</v>
      </c>
      <c r="F62" s="18">
        <f t="shared" si="0"/>
        <v>0</v>
      </c>
      <c r="G62" s="24">
        <v>2.9</v>
      </c>
    </row>
    <row r="63" spans="1:7" ht="45" outlineLevel="1">
      <c r="A63" s="19" t="s">
        <v>101</v>
      </c>
      <c r="B63" s="20" t="s">
        <v>100</v>
      </c>
      <c r="C63" s="20"/>
      <c r="D63" s="21">
        <v>5359.77</v>
      </c>
      <c r="E63" s="21">
        <v>35431.43</v>
      </c>
      <c r="F63" s="18">
        <f t="shared" si="0"/>
        <v>15.12716252208844</v>
      </c>
      <c r="G63" s="21">
        <v>30071.66</v>
      </c>
    </row>
    <row r="64" spans="1:7" ht="22.5">
      <c r="A64" s="22" t="s">
        <v>21</v>
      </c>
      <c r="B64" s="23" t="s">
        <v>100</v>
      </c>
      <c r="C64" s="23" t="s">
        <v>22</v>
      </c>
      <c r="D64" s="24">
        <v>5359.77</v>
      </c>
      <c r="E64" s="24">
        <v>19610.099999999999</v>
      </c>
      <c r="F64" s="18">
        <f t="shared" si="0"/>
        <v>27.331681123502687</v>
      </c>
      <c r="G64" s="24">
        <v>14250.33</v>
      </c>
    </row>
    <row r="65" spans="1:7" outlineLevel="1">
      <c r="A65" s="22" t="s">
        <v>39</v>
      </c>
      <c r="B65" s="23" t="s">
        <v>100</v>
      </c>
      <c r="C65" s="23" t="s">
        <v>40</v>
      </c>
      <c r="D65" s="24">
        <v>0</v>
      </c>
      <c r="E65" s="24">
        <v>15821.33</v>
      </c>
      <c r="F65" s="18">
        <f t="shared" si="0"/>
        <v>0</v>
      </c>
      <c r="G65" s="24">
        <v>15821.33</v>
      </c>
    </row>
    <row r="66" spans="1:7" ht="22.5" outlineLevel="1">
      <c r="A66" s="19" t="s">
        <v>99</v>
      </c>
      <c r="B66" s="20" t="s">
        <v>98</v>
      </c>
      <c r="C66" s="20"/>
      <c r="D66" s="21">
        <v>56791.97</v>
      </c>
      <c r="E66" s="21">
        <v>213463.12</v>
      </c>
      <c r="F66" s="18">
        <f t="shared" si="0"/>
        <v>26.605050090151405</v>
      </c>
      <c r="G66" s="21">
        <v>156671.15</v>
      </c>
    </row>
    <row r="67" spans="1:7">
      <c r="A67" s="22" t="s">
        <v>51</v>
      </c>
      <c r="B67" s="23" t="s">
        <v>98</v>
      </c>
      <c r="C67" s="23" t="s">
        <v>52</v>
      </c>
      <c r="D67" s="24">
        <v>9533.7999999999993</v>
      </c>
      <c r="E67" s="24">
        <v>38342.78</v>
      </c>
      <c r="F67" s="18">
        <f t="shared" si="0"/>
        <v>24.86465509282321</v>
      </c>
      <c r="G67" s="24">
        <v>28808.98</v>
      </c>
    </row>
    <row r="68" spans="1:7" outlineLevel="1">
      <c r="A68" s="22" t="s">
        <v>57</v>
      </c>
      <c r="B68" s="23" t="s">
        <v>98</v>
      </c>
      <c r="C68" s="23" t="s">
        <v>58</v>
      </c>
      <c r="D68" s="24">
        <v>47258.18</v>
      </c>
      <c r="E68" s="24">
        <v>175120.34</v>
      </c>
      <c r="F68" s="18">
        <f t="shared" si="0"/>
        <v>26.986117089539686</v>
      </c>
      <c r="G68" s="24">
        <v>127862.16</v>
      </c>
    </row>
    <row r="69" spans="1:7" outlineLevel="1">
      <c r="A69" s="19" t="s">
        <v>97</v>
      </c>
      <c r="B69" s="20" t="s">
        <v>96</v>
      </c>
      <c r="C69" s="20"/>
      <c r="D69" s="21">
        <v>2605.54</v>
      </c>
      <c r="E69" s="21">
        <v>12002.41</v>
      </c>
      <c r="F69" s="18">
        <f t="shared" si="0"/>
        <v>21.708473548229065</v>
      </c>
      <c r="G69" s="21">
        <v>9396.8700000000008</v>
      </c>
    </row>
    <row r="70" spans="1:7" ht="56.25">
      <c r="A70" s="22" t="s">
        <v>11</v>
      </c>
      <c r="B70" s="23" t="s">
        <v>96</v>
      </c>
      <c r="C70" s="23" t="s">
        <v>12</v>
      </c>
      <c r="D70" s="24">
        <v>1190.1500000000001</v>
      </c>
      <c r="E70" s="24">
        <v>5350.68</v>
      </c>
      <c r="F70" s="18">
        <f t="shared" si="0"/>
        <v>22.242967249022556</v>
      </c>
      <c r="G70" s="24">
        <v>4160.53</v>
      </c>
    </row>
    <row r="71" spans="1:7" ht="56.25" outlineLevel="1">
      <c r="A71" s="22" t="s">
        <v>17</v>
      </c>
      <c r="B71" s="23" t="s">
        <v>96</v>
      </c>
      <c r="C71" s="23" t="s">
        <v>18</v>
      </c>
      <c r="D71" s="24">
        <v>1415.39</v>
      </c>
      <c r="E71" s="24">
        <v>6651.73</v>
      </c>
      <c r="F71" s="18">
        <f t="shared" si="0"/>
        <v>21.278524534218921</v>
      </c>
      <c r="G71" s="24">
        <v>5236.34</v>
      </c>
    </row>
    <row r="72" spans="1:7" ht="33.75">
      <c r="A72" s="19" t="s">
        <v>95</v>
      </c>
      <c r="B72" s="20" t="s">
        <v>94</v>
      </c>
      <c r="C72" s="20"/>
      <c r="D72" s="21">
        <v>0</v>
      </c>
      <c r="E72" s="21">
        <v>794.1</v>
      </c>
      <c r="F72" s="18">
        <f t="shared" si="0"/>
        <v>0</v>
      </c>
      <c r="G72" s="21">
        <v>794.1</v>
      </c>
    </row>
    <row r="73" spans="1:7" outlineLevel="1">
      <c r="A73" s="22" t="s">
        <v>31</v>
      </c>
      <c r="B73" s="23" t="s">
        <v>94</v>
      </c>
      <c r="C73" s="23" t="s">
        <v>32</v>
      </c>
      <c r="D73" s="24">
        <v>0</v>
      </c>
      <c r="E73" s="24">
        <v>794.1</v>
      </c>
      <c r="F73" s="18">
        <f t="shared" si="0"/>
        <v>0</v>
      </c>
      <c r="G73" s="24">
        <v>794.1</v>
      </c>
    </row>
    <row r="74" spans="1:7" ht="33.75">
      <c r="A74" s="19" t="s">
        <v>93</v>
      </c>
      <c r="B74" s="20" t="s">
        <v>92</v>
      </c>
      <c r="C74" s="20"/>
      <c r="D74" s="21">
        <v>13003.52</v>
      </c>
      <c r="E74" s="21">
        <v>205736.07</v>
      </c>
      <c r="F74" s="18">
        <f t="shared" ref="F74:F95" si="1">D74*100/E74</f>
        <v>6.3204862423978447</v>
      </c>
      <c r="G74" s="21">
        <v>192732.55</v>
      </c>
    </row>
    <row r="75" spans="1:7" ht="22.5" outlineLevel="1">
      <c r="A75" s="22" t="s">
        <v>35</v>
      </c>
      <c r="B75" s="23" t="s">
        <v>92</v>
      </c>
      <c r="C75" s="23" t="s">
        <v>36</v>
      </c>
      <c r="D75" s="24">
        <v>13003.52</v>
      </c>
      <c r="E75" s="24">
        <v>205736.07</v>
      </c>
      <c r="F75" s="18">
        <f t="shared" si="1"/>
        <v>6.3204862423978447</v>
      </c>
      <c r="G75" s="24">
        <v>192732.55</v>
      </c>
    </row>
    <row r="76" spans="1:7" ht="56.25">
      <c r="A76" s="19" t="s">
        <v>91</v>
      </c>
      <c r="B76" s="20" t="s">
        <v>90</v>
      </c>
      <c r="C76" s="20"/>
      <c r="D76" s="21">
        <v>0</v>
      </c>
      <c r="E76" s="21">
        <v>1420</v>
      </c>
      <c r="F76" s="18">
        <f t="shared" si="1"/>
        <v>0</v>
      </c>
      <c r="G76" s="21">
        <v>1420</v>
      </c>
    </row>
    <row r="77" spans="1:7" ht="22.5" outlineLevel="1">
      <c r="A77" s="22" t="s">
        <v>67</v>
      </c>
      <c r="B77" s="23" t="s">
        <v>90</v>
      </c>
      <c r="C77" s="23" t="s">
        <v>68</v>
      </c>
      <c r="D77" s="24">
        <v>0</v>
      </c>
      <c r="E77" s="24">
        <v>1420</v>
      </c>
      <c r="F77" s="18">
        <f t="shared" si="1"/>
        <v>0</v>
      </c>
      <c r="G77" s="24">
        <v>1420</v>
      </c>
    </row>
    <row r="78" spans="1:7" ht="33.75">
      <c r="A78" s="19" t="s">
        <v>89</v>
      </c>
      <c r="B78" s="20" t="s">
        <v>88</v>
      </c>
      <c r="C78" s="20"/>
      <c r="D78" s="21">
        <v>250</v>
      </c>
      <c r="E78" s="21">
        <v>1000</v>
      </c>
      <c r="F78" s="18">
        <f t="shared" si="1"/>
        <v>25</v>
      </c>
      <c r="G78" s="21">
        <v>750</v>
      </c>
    </row>
    <row r="79" spans="1:7" ht="22.5" outlineLevel="1">
      <c r="A79" s="22" t="s">
        <v>37</v>
      </c>
      <c r="B79" s="23" t="s">
        <v>88</v>
      </c>
      <c r="C79" s="23" t="s">
        <v>38</v>
      </c>
      <c r="D79" s="24">
        <v>250</v>
      </c>
      <c r="E79" s="24">
        <v>1000</v>
      </c>
      <c r="F79" s="18">
        <f t="shared" si="1"/>
        <v>25</v>
      </c>
      <c r="G79" s="24">
        <v>750</v>
      </c>
    </row>
    <row r="80" spans="1:7" ht="56.25">
      <c r="A80" s="19" t="s">
        <v>87</v>
      </c>
      <c r="B80" s="20" t="s">
        <v>86</v>
      </c>
      <c r="C80" s="20"/>
      <c r="D80" s="21">
        <v>500</v>
      </c>
      <c r="E80" s="21">
        <v>5665.3</v>
      </c>
      <c r="F80" s="18">
        <f t="shared" si="1"/>
        <v>8.8256579528003805</v>
      </c>
      <c r="G80" s="21">
        <v>5165.3</v>
      </c>
    </row>
    <row r="81" spans="1:7" ht="22.5" outlineLevel="1">
      <c r="A81" s="22" t="s">
        <v>59</v>
      </c>
      <c r="B81" s="23" t="s">
        <v>86</v>
      </c>
      <c r="C81" s="23" t="s">
        <v>60</v>
      </c>
      <c r="D81" s="24">
        <v>500</v>
      </c>
      <c r="E81" s="24">
        <v>5665.3</v>
      </c>
      <c r="F81" s="18">
        <f t="shared" si="1"/>
        <v>8.8256579528003805</v>
      </c>
      <c r="G81" s="24">
        <v>5165.3</v>
      </c>
    </row>
    <row r="82" spans="1:7" ht="56.25" outlineLevel="1">
      <c r="A82" s="19" t="s">
        <v>85</v>
      </c>
      <c r="B82" s="20" t="s">
        <v>84</v>
      </c>
      <c r="C82" s="20"/>
      <c r="D82" s="21">
        <v>1264.98</v>
      </c>
      <c r="E82" s="21">
        <v>6382.6</v>
      </c>
      <c r="F82" s="18">
        <f t="shared" si="1"/>
        <v>19.819195938959044</v>
      </c>
      <c r="G82" s="21">
        <v>5117.62</v>
      </c>
    </row>
    <row r="83" spans="1:7" ht="22.5">
      <c r="A83" s="22" t="s">
        <v>21</v>
      </c>
      <c r="B83" s="23" t="s">
        <v>84</v>
      </c>
      <c r="C83" s="23" t="s">
        <v>22</v>
      </c>
      <c r="D83" s="24">
        <v>1264.98</v>
      </c>
      <c r="E83" s="24">
        <v>1267.74</v>
      </c>
      <c r="F83" s="18">
        <f t="shared" si="1"/>
        <v>99.782289743953811</v>
      </c>
      <c r="G83" s="24">
        <v>2.76</v>
      </c>
    </row>
    <row r="84" spans="1:7" ht="22.5" outlineLevel="1">
      <c r="A84" s="22" t="s">
        <v>37</v>
      </c>
      <c r="B84" s="23" t="s">
        <v>84</v>
      </c>
      <c r="C84" s="23" t="s">
        <v>38</v>
      </c>
      <c r="D84" s="24">
        <v>0</v>
      </c>
      <c r="E84" s="24">
        <v>5114.8599999999997</v>
      </c>
      <c r="F84" s="18">
        <f t="shared" si="1"/>
        <v>0</v>
      </c>
      <c r="G84" s="24">
        <v>5114.8599999999997</v>
      </c>
    </row>
    <row r="85" spans="1:7" ht="67.5">
      <c r="A85" s="19" t="s">
        <v>83</v>
      </c>
      <c r="B85" s="20" t="s">
        <v>82</v>
      </c>
      <c r="C85" s="20"/>
      <c r="D85" s="21">
        <v>0</v>
      </c>
      <c r="E85" s="21">
        <v>43.8</v>
      </c>
      <c r="F85" s="18">
        <f t="shared" si="1"/>
        <v>0</v>
      </c>
      <c r="G85" s="21">
        <v>43.8</v>
      </c>
    </row>
    <row r="86" spans="1:7" ht="33.75" outlineLevel="1">
      <c r="A86" s="22" t="s">
        <v>29</v>
      </c>
      <c r="B86" s="23" t="s">
        <v>82</v>
      </c>
      <c r="C86" s="23" t="s">
        <v>30</v>
      </c>
      <c r="D86" s="24">
        <v>0</v>
      </c>
      <c r="E86" s="24">
        <v>43.8</v>
      </c>
      <c r="F86" s="18">
        <f t="shared" si="1"/>
        <v>0</v>
      </c>
      <c r="G86" s="24">
        <v>43.8</v>
      </c>
    </row>
    <row r="87" spans="1:7" ht="56.25">
      <c r="A87" s="19" t="s">
        <v>81</v>
      </c>
      <c r="B87" s="20" t="s">
        <v>80</v>
      </c>
      <c r="C87" s="20"/>
      <c r="D87" s="21">
        <v>0</v>
      </c>
      <c r="E87" s="21">
        <v>50</v>
      </c>
      <c r="F87" s="18">
        <f t="shared" si="1"/>
        <v>0</v>
      </c>
      <c r="G87" s="21">
        <v>50</v>
      </c>
    </row>
    <row r="88" spans="1:7" ht="22.5" outlineLevel="1">
      <c r="A88" s="22" t="s">
        <v>59</v>
      </c>
      <c r="B88" s="23" t="s">
        <v>80</v>
      </c>
      <c r="C88" s="23" t="s">
        <v>60</v>
      </c>
      <c r="D88" s="24">
        <v>0</v>
      </c>
      <c r="E88" s="24">
        <v>50</v>
      </c>
      <c r="F88" s="18">
        <f t="shared" si="1"/>
        <v>0</v>
      </c>
      <c r="G88" s="24">
        <v>50</v>
      </c>
    </row>
    <row r="89" spans="1:7" ht="33.75" outlineLevel="1">
      <c r="A89" s="19" t="s">
        <v>79</v>
      </c>
      <c r="B89" s="20" t="s">
        <v>78</v>
      </c>
      <c r="C89" s="20"/>
      <c r="D89" s="21">
        <v>0</v>
      </c>
      <c r="E89" s="21">
        <v>62.5</v>
      </c>
      <c r="F89" s="18">
        <f t="shared" si="1"/>
        <v>0</v>
      </c>
      <c r="G89" s="21">
        <v>62.5</v>
      </c>
    </row>
    <row r="90" spans="1:7" ht="33.75">
      <c r="A90" s="22" t="s">
        <v>29</v>
      </c>
      <c r="B90" s="23" t="s">
        <v>78</v>
      </c>
      <c r="C90" s="23" t="s">
        <v>30</v>
      </c>
      <c r="D90" s="24">
        <v>0</v>
      </c>
      <c r="E90" s="24">
        <v>61</v>
      </c>
      <c r="F90" s="18">
        <f t="shared" si="1"/>
        <v>0</v>
      </c>
      <c r="G90" s="24">
        <v>61</v>
      </c>
    </row>
    <row r="91" spans="1:7" ht="22.5" outlineLevel="1">
      <c r="A91" s="22" t="s">
        <v>67</v>
      </c>
      <c r="B91" s="23" t="s">
        <v>78</v>
      </c>
      <c r="C91" s="23" t="s">
        <v>68</v>
      </c>
      <c r="D91" s="24">
        <v>0</v>
      </c>
      <c r="E91" s="24">
        <v>1.5</v>
      </c>
      <c r="F91" s="18">
        <f t="shared" si="1"/>
        <v>0</v>
      </c>
      <c r="G91" s="24">
        <v>1.5</v>
      </c>
    </row>
    <row r="92" spans="1:7" ht="45">
      <c r="A92" s="19" t="s">
        <v>77</v>
      </c>
      <c r="B92" s="20" t="s">
        <v>76</v>
      </c>
      <c r="C92" s="20"/>
      <c r="D92" s="21">
        <v>0</v>
      </c>
      <c r="E92" s="21">
        <v>340</v>
      </c>
      <c r="F92" s="18">
        <f t="shared" si="1"/>
        <v>0</v>
      </c>
      <c r="G92" s="21">
        <v>340</v>
      </c>
    </row>
    <row r="93" spans="1:7" outlineLevel="1">
      <c r="A93" s="22" t="s">
        <v>53</v>
      </c>
      <c r="B93" s="23" t="s">
        <v>76</v>
      </c>
      <c r="C93" s="23" t="s">
        <v>54</v>
      </c>
      <c r="D93" s="24">
        <v>0</v>
      </c>
      <c r="E93" s="24">
        <v>340</v>
      </c>
      <c r="F93" s="18">
        <f t="shared" si="1"/>
        <v>0</v>
      </c>
      <c r="G93" s="24">
        <v>340</v>
      </c>
    </row>
    <row r="94" spans="1:7" ht="67.5">
      <c r="A94" s="19" t="s">
        <v>75</v>
      </c>
      <c r="B94" s="20" t="s">
        <v>74</v>
      </c>
      <c r="C94" s="20"/>
      <c r="D94" s="21">
        <v>0</v>
      </c>
      <c r="E94" s="21">
        <v>275109.5</v>
      </c>
      <c r="F94" s="18">
        <f t="shared" si="1"/>
        <v>0</v>
      </c>
      <c r="G94" s="21">
        <v>275109.5</v>
      </c>
    </row>
    <row r="95" spans="1:7">
      <c r="A95" s="22" t="s">
        <v>39</v>
      </c>
      <c r="B95" s="23" t="s">
        <v>74</v>
      </c>
      <c r="C95" s="23" t="s">
        <v>40</v>
      </c>
      <c r="D95" s="24">
        <v>0</v>
      </c>
      <c r="E95" s="24">
        <v>275109.5</v>
      </c>
      <c r="F95" s="18">
        <f t="shared" si="1"/>
        <v>0</v>
      </c>
      <c r="G95" s="24">
        <v>275109.5</v>
      </c>
    </row>
  </sheetData>
  <mergeCells count="2">
    <mergeCell ref="A1:G1"/>
    <mergeCell ref="A5:G5"/>
  </mergeCells>
  <pageMargins left="0.35433070866141736" right="0.35433070866141736" top="0.19685039370078741" bottom="0.19685039370078741" header="0.51181102362204722" footer="0.51181102362204722"/>
  <pageSetup paperSize="9" scale="7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69"/>
  <sheetViews>
    <sheetView tabSelected="1" workbookViewId="0">
      <selection activeCell="E13" sqref="E13:F13"/>
    </sheetView>
  </sheetViews>
  <sheetFormatPr defaultRowHeight="12.75"/>
  <cols>
    <col min="1" max="1" width="42.42578125" customWidth="1"/>
    <col min="2" max="2" width="0.42578125" hidden="1" customWidth="1"/>
    <col min="3" max="3" width="1.7109375" customWidth="1"/>
    <col min="4" max="4" width="19.7109375" customWidth="1"/>
    <col min="5" max="6" width="6.85546875" customWidth="1"/>
    <col min="7" max="7" width="12.5703125" customWidth="1"/>
    <col min="8" max="8" width="13.42578125" customWidth="1"/>
    <col min="9" max="9" width="12.5703125" customWidth="1"/>
    <col min="10" max="10" width="13.28515625" customWidth="1"/>
  </cols>
  <sheetData>
    <row r="2" spans="1:10" ht="21.75" customHeight="1">
      <c r="A2" s="29" t="s">
        <v>261</v>
      </c>
      <c r="B2" s="29"/>
      <c r="C2" s="29"/>
      <c r="D2" s="29"/>
      <c r="E2" s="29"/>
      <c r="F2" s="29"/>
      <c r="G2" s="29"/>
      <c r="H2" s="29"/>
      <c r="I2" s="29"/>
    </row>
    <row r="3" spans="1:10" ht="15">
      <c r="A3" s="29" t="s">
        <v>140</v>
      </c>
      <c r="B3" s="29"/>
      <c r="C3" s="29"/>
      <c r="D3" s="29"/>
      <c r="E3" s="29"/>
      <c r="F3" s="29"/>
      <c r="G3" s="29"/>
      <c r="H3" s="29"/>
      <c r="I3" s="29"/>
    </row>
    <row r="5" spans="1:10" ht="15.75" thickBot="1">
      <c r="A5" s="30"/>
      <c r="B5" s="30"/>
      <c r="C5" s="30"/>
      <c r="D5" s="30"/>
      <c r="E5" s="30"/>
      <c r="F5" s="31"/>
      <c r="G5" s="31"/>
      <c r="H5" s="32" t="s">
        <v>141</v>
      </c>
    </row>
    <row r="6" spans="1:10" ht="114.75">
      <c r="A6" s="33" t="s">
        <v>142</v>
      </c>
      <c r="B6" s="34" t="s">
        <v>143</v>
      </c>
      <c r="C6" s="35" t="s">
        <v>144</v>
      </c>
      <c r="D6" s="36"/>
      <c r="E6" s="37" t="s">
        <v>145</v>
      </c>
      <c r="F6" s="38"/>
      <c r="G6" s="39" t="s">
        <v>146</v>
      </c>
      <c r="H6" s="40" t="s">
        <v>147</v>
      </c>
      <c r="I6" s="41" t="s">
        <v>148</v>
      </c>
      <c r="J6" s="42" t="s">
        <v>6</v>
      </c>
    </row>
    <row r="7" spans="1:10" ht="13.5" thickBot="1">
      <c r="A7" s="43">
        <v>1</v>
      </c>
      <c r="B7" s="44">
        <v>2</v>
      </c>
      <c r="C7" s="45">
        <v>2</v>
      </c>
      <c r="D7" s="46"/>
      <c r="E7" s="47" t="s">
        <v>149</v>
      </c>
      <c r="F7" s="48"/>
      <c r="G7" s="49" t="s">
        <v>150</v>
      </c>
      <c r="H7" s="50" t="s">
        <v>151</v>
      </c>
      <c r="I7" s="51">
        <v>6</v>
      </c>
      <c r="J7" s="51">
        <v>7</v>
      </c>
    </row>
    <row r="8" spans="1:10" ht="36">
      <c r="A8" s="52" t="s">
        <v>152</v>
      </c>
      <c r="B8" s="53" t="s">
        <v>153</v>
      </c>
      <c r="C8" s="54" t="s">
        <v>154</v>
      </c>
      <c r="D8" s="55"/>
      <c r="E8" s="56">
        <v>2520636.4500000002</v>
      </c>
      <c r="F8" s="57"/>
      <c r="G8" s="58">
        <f>G10+G55</f>
        <v>439089.67999999993</v>
      </c>
      <c r="H8" s="59">
        <v>424229.61</v>
      </c>
      <c r="I8" s="60">
        <f>H8-G8</f>
        <v>-14860.069999999949</v>
      </c>
      <c r="J8" s="61">
        <f>H8/G8*100</f>
        <v>96.615709574408598</v>
      </c>
    </row>
    <row r="9" spans="1:10">
      <c r="A9" s="62" t="s">
        <v>155</v>
      </c>
      <c r="B9" s="63"/>
      <c r="C9" s="64"/>
      <c r="D9" s="64"/>
      <c r="E9" s="65"/>
      <c r="F9" s="65"/>
      <c r="G9" s="66"/>
      <c r="H9" s="67"/>
      <c r="I9" s="68"/>
      <c r="J9" s="69"/>
    </row>
    <row r="10" spans="1:10" ht="36">
      <c r="A10" s="62" t="s">
        <v>156</v>
      </c>
      <c r="B10" s="63" t="s">
        <v>153</v>
      </c>
      <c r="C10" s="64" t="s">
        <v>157</v>
      </c>
      <c r="D10" s="64"/>
      <c r="E10" s="65">
        <v>871452.16000000003</v>
      </c>
      <c r="F10" s="65"/>
      <c r="G10" s="66">
        <f>G11+G13+G15+G20+G23+G27+G31+G38+G41+G52</f>
        <v>141898.29999999999</v>
      </c>
      <c r="H10" s="67">
        <v>127062.23</v>
      </c>
      <c r="I10" s="68">
        <f t="shared" ref="I10:I69" si="0">H10-G10</f>
        <v>-14836.069999999992</v>
      </c>
      <c r="J10" s="69">
        <f t="shared" ref="J10:J70" si="1">H10/G10*100</f>
        <v>89.544575234516557</v>
      </c>
    </row>
    <row r="11" spans="1:10" ht="36">
      <c r="A11" s="62" t="s">
        <v>158</v>
      </c>
      <c r="B11" s="63" t="s">
        <v>153</v>
      </c>
      <c r="C11" s="64" t="s">
        <v>159</v>
      </c>
      <c r="D11" s="64"/>
      <c r="E11" s="65">
        <v>645004.5</v>
      </c>
      <c r="F11" s="65"/>
      <c r="G11" s="66">
        <f>G12</f>
        <v>99980.7</v>
      </c>
      <c r="H11" s="67">
        <v>95711.01</v>
      </c>
      <c r="I11" s="68">
        <f t="shared" si="0"/>
        <v>-4269.6900000000023</v>
      </c>
      <c r="J11" s="69">
        <f t="shared" si="1"/>
        <v>95.729485790757622</v>
      </c>
    </row>
    <row r="12" spans="1:10" ht="36">
      <c r="A12" s="62" t="s">
        <v>160</v>
      </c>
      <c r="B12" s="63" t="s">
        <v>153</v>
      </c>
      <c r="C12" s="64" t="s">
        <v>161</v>
      </c>
      <c r="D12" s="64"/>
      <c r="E12" s="65">
        <v>645004.5</v>
      </c>
      <c r="F12" s="65"/>
      <c r="G12" s="66">
        <v>99980.7</v>
      </c>
      <c r="H12" s="67">
        <v>95711.01</v>
      </c>
      <c r="I12" s="68">
        <f t="shared" si="0"/>
        <v>-4269.6900000000023</v>
      </c>
      <c r="J12" s="69">
        <f t="shared" si="1"/>
        <v>95.729485790757622</v>
      </c>
    </row>
    <row r="13" spans="1:10" ht="36">
      <c r="A13" s="62" t="s">
        <v>162</v>
      </c>
      <c r="B13" s="63" t="s">
        <v>153</v>
      </c>
      <c r="C13" s="64" t="s">
        <v>163</v>
      </c>
      <c r="D13" s="64"/>
      <c r="E13" s="65">
        <v>33922.699999999997</v>
      </c>
      <c r="F13" s="65"/>
      <c r="G13" s="66">
        <f>G14</f>
        <v>8480.7000000000007</v>
      </c>
      <c r="H13" s="67">
        <v>7811.92</v>
      </c>
      <c r="I13" s="68">
        <f t="shared" si="0"/>
        <v>-668.78000000000065</v>
      </c>
      <c r="J13" s="69">
        <f t="shared" si="1"/>
        <v>92.114094355418757</v>
      </c>
    </row>
    <row r="14" spans="1:10" ht="36">
      <c r="A14" s="62" t="s">
        <v>164</v>
      </c>
      <c r="B14" s="63" t="s">
        <v>153</v>
      </c>
      <c r="C14" s="64" t="s">
        <v>165</v>
      </c>
      <c r="D14" s="64"/>
      <c r="E14" s="65">
        <v>33922.699999999997</v>
      </c>
      <c r="F14" s="65"/>
      <c r="G14" s="66">
        <v>8480.7000000000007</v>
      </c>
      <c r="H14" s="67">
        <v>7811.92</v>
      </c>
      <c r="I14" s="68">
        <f t="shared" si="0"/>
        <v>-668.78000000000065</v>
      </c>
      <c r="J14" s="69">
        <f t="shared" si="1"/>
        <v>92.114094355418757</v>
      </c>
    </row>
    <row r="15" spans="1:10" ht="36">
      <c r="A15" s="62" t="s">
        <v>166</v>
      </c>
      <c r="B15" s="63" t="s">
        <v>153</v>
      </c>
      <c r="C15" s="64" t="s">
        <v>167</v>
      </c>
      <c r="D15" s="64"/>
      <c r="E15" s="65">
        <v>89273.14</v>
      </c>
      <c r="F15" s="65"/>
      <c r="G15" s="66">
        <f>G16+G17+G18+G19</f>
        <v>8852.6</v>
      </c>
      <c r="H15" s="67">
        <v>2000.5</v>
      </c>
      <c r="I15" s="68">
        <f t="shared" si="0"/>
        <v>-6852.1</v>
      </c>
      <c r="J15" s="69">
        <f t="shared" si="1"/>
        <v>22.597880848564262</v>
      </c>
    </row>
    <row r="16" spans="1:10" ht="36">
      <c r="A16" s="62" t="s">
        <v>168</v>
      </c>
      <c r="B16" s="63" t="s">
        <v>153</v>
      </c>
      <c r="C16" s="64" t="s">
        <v>169</v>
      </c>
      <c r="D16" s="64"/>
      <c r="E16" s="65">
        <v>79056.14</v>
      </c>
      <c r="F16" s="65"/>
      <c r="G16" s="66">
        <v>8038.8</v>
      </c>
      <c r="H16" s="67">
        <v>1913.59</v>
      </c>
      <c r="I16" s="68">
        <f t="shared" si="0"/>
        <v>-6125.21</v>
      </c>
      <c r="J16" s="69">
        <f t="shared" si="1"/>
        <v>23.804423545802855</v>
      </c>
    </row>
    <row r="17" spans="1:10" ht="36">
      <c r="A17" s="62" t="s">
        <v>170</v>
      </c>
      <c r="B17" s="63" t="s">
        <v>153</v>
      </c>
      <c r="C17" s="64" t="s">
        <v>171</v>
      </c>
      <c r="D17" s="64"/>
      <c r="E17" s="65">
        <v>1</v>
      </c>
      <c r="F17" s="65"/>
      <c r="G17" s="66">
        <v>0</v>
      </c>
      <c r="H17" s="67" t="s">
        <v>172</v>
      </c>
      <c r="I17" s="68" t="e">
        <f t="shared" si="0"/>
        <v>#VALUE!</v>
      </c>
      <c r="J17" s="69" t="e">
        <f t="shared" si="1"/>
        <v>#VALUE!</v>
      </c>
    </row>
    <row r="18" spans="1:10" ht="36">
      <c r="A18" s="62" t="s">
        <v>173</v>
      </c>
      <c r="B18" s="63" t="s">
        <v>153</v>
      </c>
      <c r="C18" s="64" t="s">
        <v>174</v>
      </c>
      <c r="D18" s="64"/>
      <c r="E18" s="65">
        <v>19</v>
      </c>
      <c r="F18" s="65"/>
      <c r="G18" s="66">
        <v>18</v>
      </c>
      <c r="H18" s="67">
        <v>33.72</v>
      </c>
      <c r="I18" s="68">
        <f t="shared" si="0"/>
        <v>15.719999999999999</v>
      </c>
      <c r="J18" s="69">
        <f t="shared" si="1"/>
        <v>187.33333333333334</v>
      </c>
    </row>
    <row r="19" spans="1:10" ht="36">
      <c r="A19" s="62" t="s">
        <v>175</v>
      </c>
      <c r="B19" s="63" t="s">
        <v>153</v>
      </c>
      <c r="C19" s="64" t="s">
        <v>176</v>
      </c>
      <c r="D19" s="64"/>
      <c r="E19" s="65">
        <v>10197</v>
      </c>
      <c r="F19" s="65"/>
      <c r="G19" s="66">
        <v>795.8</v>
      </c>
      <c r="H19" s="67">
        <v>53.19</v>
      </c>
      <c r="I19" s="68">
        <f t="shared" si="0"/>
        <v>-742.6099999999999</v>
      </c>
      <c r="J19" s="69">
        <f t="shared" si="1"/>
        <v>6.6838401608444329</v>
      </c>
    </row>
    <row r="20" spans="1:10" ht="36">
      <c r="A20" s="62" t="s">
        <v>177</v>
      </c>
      <c r="B20" s="63" t="s">
        <v>153</v>
      </c>
      <c r="C20" s="64" t="s">
        <v>178</v>
      </c>
      <c r="D20" s="64"/>
      <c r="E20" s="65">
        <v>11488</v>
      </c>
      <c r="F20" s="65"/>
      <c r="G20" s="66">
        <f>G21+G22</f>
        <v>1822.4</v>
      </c>
      <c r="H20" s="67">
        <v>1592.77</v>
      </c>
      <c r="I20" s="68">
        <f t="shared" si="0"/>
        <v>-229.63000000000011</v>
      </c>
      <c r="J20" s="69">
        <f t="shared" si="1"/>
        <v>87.399582967515357</v>
      </c>
    </row>
    <row r="21" spans="1:10" ht="36">
      <c r="A21" s="62" t="s">
        <v>179</v>
      </c>
      <c r="B21" s="63" t="s">
        <v>153</v>
      </c>
      <c r="C21" s="64" t="s">
        <v>180</v>
      </c>
      <c r="D21" s="64"/>
      <c r="E21" s="65">
        <v>3443</v>
      </c>
      <c r="F21" s="65"/>
      <c r="G21" s="66">
        <v>246.5</v>
      </c>
      <c r="H21" s="67">
        <v>189.46</v>
      </c>
      <c r="I21" s="68">
        <f t="shared" si="0"/>
        <v>-57.039999999999992</v>
      </c>
      <c r="J21" s="69">
        <f t="shared" si="1"/>
        <v>76.86004056795133</v>
      </c>
    </row>
    <row r="22" spans="1:10" ht="36">
      <c r="A22" s="62" t="s">
        <v>181</v>
      </c>
      <c r="B22" s="63" t="s">
        <v>153</v>
      </c>
      <c r="C22" s="64" t="s">
        <v>182</v>
      </c>
      <c r="D22" s="64"/>
      <c r="E22" s="65">
        <v>8045</v>
      </c>
      <c r="F22" s="65"/>
      <c r="G22" s="66">
        <v>1575.9</v>
      </c>
      <c r="H22" s="67">
        <v>1403.31</v>
      </c>
      <c r="I22" s="68">
        <f t="shared" si="0"/>
        <v>-172.59000000000015</v>
      </c>
      <c r="J22" s="69">
        <f t="shared" si="1"/>
        <v>89.048162954502189</v>
      </c>
    </row>
    <row r="23" spans="1:10" ht="36">
      <c r="A23" s="62" t="s">
        <v>183</v>
      </c>
      <c r="B23" s="63" t="s">
        <v>153</v>
      </c>
      <c r="C23" s="64" t="s">
        <v>184</v>
      </c>
      <c r="D23" s="64"/>
      <c r="E23" s="65">
        <v>6998.28</v>
      </c>
      <c r="F23" s="65"/>
      <c r="G23" s="66">
        <f>G24+G25+G26</f>
        <v>1724.9</v>
      </c>
      <c r="H23" s="67">
        <v>1731.53</v>
      </c>
      <c r="I23" s="68">
        <f t="shared" si="0"/>
        <v>6.6299999999998818</v>
      </c>
      <c r="J23" s="69">
        <f t="shared" si="1"/>
        <v>100.38437010841209</v>
      </c>
    </row>
    <row r="24" spans="1:10" ht="36">
      <c r="A24" s="62" t="s">
        <v>185</v>
      </c>
      <c r="B24" s="63" t="s">
        <v>153</v>
      </c>
      <c r="C24" s="64" t="s">
        <v>186</v>
      </c>
      <c r="D24" s="64"/>
      <c r="E24" s="65">
        <v>6972</v>
      </c>
      <c r="F24" s="65"/>
      <c r="G24" s="66">
        <v>1718.4</v>
      </c>
      <c r="H24" s="67">
        <v>1721.53</v>
      </c>
      <c r="I24" s="68">
        <f t="shared" si="0"/>
        <v>3.1299999999998818</v>
      </c>
      <c r="J24" s="69">
        <f t="shared" si="1"/>
        <v>100.18214618249534</v>
      </c>
    </row>
    <row r="25" spans="1:10" ht="48">
      <c r="A25" s="62" t="s">
        <v>187</v>
      </c>
      <c r="B25" s="63" t="s">
        <v>153</v>
      </c>
      <c r="C25" s="64" t="s">
        <v>188</v>
      </c>
      <c r="D25" s="64"/>
      <c r="E25" s="65">
        <v>26.28</v>
      </c>
      <c r="F25" s="65"/>
      <c r="G25" s="66">
        <v>6.5</v>
      </c>
      <c r="H25" s="67" t="s">
        <v>172</v>
      </c>
      <c r="I25" s="68" t="e">
        <f t="shared" si="0"/>
        <v>#VALUE!</v>
      </c>
      <c r="J25" s="69" t="e">
        <f t="shared" si="1"/>
        <v>#VALUE!</v>
      </c>
    </row>
    <row r="26" spans="1:10" ht="36">
      <c r="A26" s="62" t="s">
        <v>189</v>
      </c>
      <c r="B26" s="63" t="s">
        <v>153</v>
      </c>
      <c r="C26" s="64" t="s">
        <v>190</v>
      </c>
      <c r="D26" s="64"/>
      <c r="E26" s="65">
        <v>0</v>
      </c>
      <c r="F26" s="65"/>
      <c r="G26" s="66">
        <v>0</v>
      </c>
      <c r="H26" s="67">
        <v>10</v>
      </c>
      <c r="I26" s="68">
        <f t="shared" si="0"/>
        <v>10</v>
      </c>
      <c r="J26" s="69" t="e">
        <f t="shared" si="1"/>
        <v>#DIV/0!</v>
      </c>
    </row>
    <row r="27" spans="1:10" ht="36">
      <c r="A27" s="62" t="s">
        <v>191</v>
      </c>
      <c r="B27" s="63" t="s">
        <v>153</v>
      </c>
      <c r="C27" s="64" t="s">
        <v>192</v>
      </c>
      <c r="D27" s="64"/>
      <c r="E27" s="65">
        <v>25176.91</v>
      </c>
      <c r="F27" s="65"/>
      <c r="G27" s="66">
        <f>G28+G29+G30</f>
        <v>5390.1</v>
      </c>
      <c r="H27" s="67">
        <v>3615.92</v>
      </c>
      <c r="I27" s="68">
        <f t="shared" si="0"/>
        <v>-1774.1800000000003</v>
      </c>
      <c r="J27" s="69">
        <f t="shared" si="1"/>
        <v>67.084469675887277</v>
      </c>
    </row>
    <row r="28" spans="1:10" ht="84">
      <c r="A28" s="70" t="s">
        <v>193</v>
      </c>
      <c r="B28" s="63" t="s">
        <v>153</v>
      </c>
      <c r="C28" s="64" t="s">
        <v>194</v>
      </c>
      <c r="D28" s="64"/>
      <c r="E28" s="65">
        <v>23679.79</v>
      </c>
      <c r="F28" s="65"/>
      <c r="G28" s="66">
        <v>5076.3</v>
      </c>
      <c r="H28" s="67">
        <v>3384.98</v>
      </c>
      <c r="I28" s="68">
        <f t="shared" si="0"/>
        <v>-1691.3200000000002</v>
      </c>
      <c r="J28" s="69">
        <f t="shared" si="1"/>
        <v>66.682032188798928</v>
      </c>
    </row>
    <row r="29" spans="1:10" ht="36">
      <c r="A29" s="62" t="s">
        <v>195</v>
      </c>
      <c r="B29" s="63" t="s">
        <v>153</v>
      </c>
      <c r="C29" s="64" t="s">
        <v>196</v>
      </c>
      <c r="D29" s="64"/>
      <c r="E29" s="65">
        <v>241.78</v>
      </c>
      <c r="F29" s="65"/>
      <c r="G29" s="66">
        <v>0</v>
      </c>
      <c r="H29" s="67" t="s">
        <v>172</v>
      </c>
      <c r="I29" s="68" t="e">
        <f t="shared" si="0"/>
        <v>#VALUE!</v>
      </c>
      <c r="J29" s="69" t="e">
        <f t="shared" si="1"/>
        <v>#VALUE!</v>
      </c>
    </row>
    <row r="30" spans="1:10" ht="84">
      <c r="A30" s="70" t="s">
        <v>197</v>
      </c>
      <c r="B30" s="63" t="s">
        <v>153</v>
      </c>
      <c r="C30" s="64" t="s">
        <v>198</v>
      </c>
      <c r="D30" s="64"/>
      <c r="E30" s="65">
        <v>1255.3499999999999</v>
      </c>
      <c r="F30" s="65"/>
      <c r="G30" s="66">
        <v>313.8</v>
      </c>
      <c r="H30" s="67">
        <v>230.93</v>
      </c>
      <c r="I30" s="68">
        <f t="shared" si="0"/>
        <v>-82.87</v>
      </c>
      <c r="J30" s="69">
        <f t="shared" si="1"/>
        <v>73.591459528362009</v>
      </c>
    </row>
    <row r="31" spans="1:10" ht="36">
      <c r="A31" s="62" t="s">
        <v>199</v>
      </c>
      <c r="B31" s="63" t="s">
        <v>153</v>
      </c>
      <c r="C31" s="64" t="s">
        <v>200</v>
      </c>
      <c r="D31" s="64"/>
      <c r="E31" s="65">
        <v>49704.639999999999</v>
      </c>
      <c r="F31" s="65"/>
      <c r="G31" s="66">
        <f>G32+G35</f>
        <v>13148.6</v>
      </c>
      <c r="H31" s="67">
        <v>12271.11</v>
      </c>
      <c r="I31" s="68">
        <f t="shared" si="0"/>
        <v>-877.48999999999978</v>
      </c>
      <c r="J31" s="69">
        <f t="shared" si="1"/>
        <v>93.326361741934505</v>
      </c>
    </row>
    <row r="32" spans="1:10" ht="36">
      <c r="A32" s="62" t="s">
        <v>201</v>
      </c>
      <c r="B32" s="63" t="s">
        <v>153</v>
      </c>
      <c r="C32" s="64" t="s">
        <v>202</v>
      </c>
      <c r="D32" s="64"/>
      <c r="E32" s="65">
        <v>45668.67</v>
      </c>
      <c r="F32" s="65"/>
      <c r="G32" s="66">
        <f>G33+G34</f>
        <v>12341.2</v>
      </c>
      <c r="H32" s="67">
        <v>11762.95</v>
      </c>
      <c r="I32" s="68">
        <f t="shared" si="0"/>
        <v>-578.25</v>
      </c>
      <c r="J32" s="69">
        <f t="shared" si="1"/>
        <v>95.314475091563224</v>
      </c>
    </row>
    <row r="33" spans="1:10" ht="36">
      <c r="A33" s="62" t="s">
        <v>201</v>
      </c>
      <c r="B33" s="63" t="s">
        <v>153</v>
      </c>
      <c r="C33" s="64" t="s">
        <v>203</v>
      </c>
      <c r="D33" s="64"/>
      <c r="E33" s="65">
        <v>43093.67</v>
      </c>
      <c r="F33" s="65"/>
      <c r="G33" s="66">
        <v>10796</v>
      </c>
      <c r="H33" s="67">
        <v>10217.81</v>
      </c>
      <c r="I33" s="68">
        <f t="shared" si="0"/>
        <v>-578.19000000000051</v>
      </c>
      <c r="J33" s="69">
        <f t="shared" si="1"/>
        <v>94.644405335309372</v>
      </c>
    </row>
    <row r="34" spans="1:10" ht="36">
      <c r="A34" s="62" t="s">
        <v>201</v>
      </c>
      <c r="B34" s="63" t="s">
        <v>153</v>
      </c>
      <c r="C34" s="64" t="s">
        <v>204</v>
      </c>
      <c r="D34" s="64"/>
      <c r="E34" s="65">
        <v>2575</v>
      </c>
      <c r="F34" s="65"/>
      <c r="G34" s="66">
        <v>1545.2</v>
      </c>
      <c r="H34" s="67">
        <v>1545.14</v>
      </c>
      <c r="I34" s="68">
        <f t="shared" si="0"/>
        <v>-5.999999999994543E-2</v>
      </c>
      <c r="J34" s="69">
        <f t="shared" si="1"/>
        <v>99.996117007507124</v>
      </c>
    </row>
    <row r="35" spans="1:10" ht="36">
      <c r="A35" s="62" t="s">
        <v>205</v>
      </c>
      <c r="B35" s="63" t="s">
        <v>153</v>
      </c>
      <c r="C35" s="64" t="s">
        <v>206</v>
      </c>
      <c r="D35" s="64"/>
      <c r="E35" s="65">
        <v>4035.97</v>
      </c>
      <c r="F35" s="65"/>
      <c r="G35" s="66">
        <f>G36+G37</f>
        <v>807.4</v>
      </c>
      <c r="H35" s="67">
        <v>508.16</v>
      </c>
      <c r="I35" s="68">
        <f t="shared" si="0"/>
        <v>-299.23999999999995</v>
      </c>
      <c r="J35" s="69">
        <f t="shared" si="1"/>
        <v>62.937825117661639</v>
      </c>
    </row>
    <row r="36" spans="1:10" ht="36">
      <c r="A36" s="62" t="s">
        <v>205</v>
      </c>
      <c r="B36" s="63" t="s">
        <v>153</v>
      </c>
      <c r="C36" s="64" t="s">
        <v>207</v>
      </c>
      <c r="D36" s="64"/>
      <c r="E36" s="65" t="s">
        <v>172</v>
      </c>
      <c r="F36" s="65"/>
      <c r="G36" s="66"/>
      <c r="H36" s="67">
        <v>1.92</v>
      </c>
      <c r="I36" s="68">
        <f t="shared" si="0"/>
        <v>1.92</v>
      </c>
      <c r="J36" s="69" t="e">
        <f t="shared" si="1"/>
        <v>#DIV/0!</v>
      </c>
    </row>
    <row r="37" spans="1:10" ht="36">
      <c r="A37" s="62" t="s">
        <v>205</v>
      </c>
      <c r="B37" s="63" t="s">
        <v>153</v>
      </c>
      <c r="C37" s="64" t="s">
        <v>208</v>
      </c>
      <c r="D37" s="64"/>
      <c r="E37" s="65">
        <v>4035.97</v>
      </c>
      <c r="F37" s="65"/>
      <c r="G37" s="66">
        <v>807.4</v>
      </c>
      <c r="H37" s="67">
        <v>506.24</v>
      </c>
      <c r="I37" s="68">
        <f t="shared" si="0"/>
        <v>-301.15999999999997</v>
      </c>
      <c r="J37" s="69">
        <f t="shared" si="1"/>
        <v>62.700024770869454</v>
      </c>
    </row>
    <row r="38" spans="1:10" ht="36">
      <c r="A38" s="62" t="s">
        <v>209</v>
      </c>
      <c r="B38" s="63" t="s">
        <v>153</v>
      </c>
      <c r="C38" s="64" t="s">
        <v>210</v>
      </c>
      <c r="D38" s="64"/>
      <c r="E38" s="65">
        <v>559.6</v>
      </c>
      <c r="F38" s="65"/>
      <c r="G38" s="66">
        <f>G39+G40</f>
        <v>4</v>
      </c>
      <c r="H38" s="67">
        <v>1115.71</v>
      </c>
      <c r="I38" s="68">
        <f t="shared" si="0"/>
        <v>1111.71</v>
      </c>
      <c r="J38" s="69">
        <f t="shared" si="1"/>
        <v>27892.75</v>
      </c>
    </row>
    <row r="39" spans="1:10" ht="84">
      <c r="A39" s="70" t="s">
        <v>211</v>
      </c>
      <c r="B39" s="63" t="s">
        <v>153</v>
      </c>
      <c r="C39" s="64" t="s">
        <v>212</v>
      </c>
      <c r="D39" s="64"/>
      <c r="E39" s="65" t="s">
        <v>172</v>
      </c>
      <c r="F39" s="65"/>
      <c r="G39" s="66"/>
      <c r="H39" s="67">
        <v>309.67</v>
      </c>
      <c r="I39" s="68">
        <f t="shared" si="0"/>
        <v>309.67</v>
      </c>
      <c r="J39" s="69" t="e">
        <f t="shared" si="1"/>
        <v>#DIV/0!</v>
      </c>
    </row>
    <row r="40" spans="1:10" ht="36">
      <c r="A40" s="62" t="s">
        <v>213</v>
      </c>
      <c r="B40" s="63" t="s">
        <v>153</v>
      </c>
      <c r="C40" s="64" t="s">
        <v>214</v>
      </c>
      <c r="D40" s="64"/>
      <c r="E40" s="65">
        <v>559.6</v>
      </c>
      <c r="F40" s="65"/>
      <c r="G40" s="66">
        <v>4</v>
      </c>
      <c r="H40" s="67">
        <v>806.03</v>
      </c>
      <c r="I40" s="68">
        <f t="shared" si="0"/>
        <v>802.03</v>
      </c>
      <c r="J40" s="69">
        <f t="shared" si="1"/>
        <v>20150.75</v>
      </c>
    </row>
    <row r="41" spans="1:10" ht="36">
      <c r="A41" s="62" t="s">
        <v>215</v>
      </c>
      <c r="B41" s="63" t="s">
        <v>153</v>
      </c>
      <c r="C41" s="64" t="s">
        <v>216</v>
      </c>
      <c r="D41" s="64"/>
      <c r="E41" s="65">
        <v>9324.4</v>
      </c>
      <c r="F41" s="65"/>
      <c r="G41" s="66">
        <f>G42+G46+G47+G50+G51</f>
        <v>2494.3000000000002</v>
      </c>
      <c r="H41" s="67">
        <v>1213.68</v>
      </c>
      <c r="I41" s="68">
        <f t="shared" si="0"/>
        <v>-1280.6200000000001</v>
      </c>
      <c r="J41" s="69">
        <f t="shared" si="1"/>
        <v>48.658140560477889</v>
      </c>
    </row>
    <row r="42" spans="1:10" ht="36">
      <c r="A42" s="62" t="s">
        <v>217</v>
      </c>
      <c r="B42" s="63" t="s">
        <v>153</v>
      </c>
      <c r="C42" s="64" t="s">
        <v>218</v>
      </c>
      <c r="D42" s="64"/>
      <c r="E42" s="65">
        <v>659.8</v>
      </c>
      <c r="F42" s="65"/>
      <c r="G42" s="66">
        <f>G43+G44+G45</f>
        <v>167.5</v>
      </c>
      <c r="H42" s="67">
        <v>102.1</v>
      </c>
      <c r="I42" s="68">
        <f t="shared" si="0"/>
        <v>-65.400000000000006</v>
      </c>
      <c r="J42" s="69">
        <f t="shared" si="1"/>
        <v>60.955223880597011</v>
      </c>
    </row>
    <row r="43" spans="1:10" ht="36">
      <c r="A43" s="62" t="s">
        <v>217</v>
      </c>
      <c r="B43" s="63" t="s">
        <v>153</v>
      </c>
      <c r="C43" s="64" t="s">
        <v>219</v>
      </c>
      <c r="D43" s="64"/>
      <c r="E43" s="65">
        <v>25.8</v>
      </c>
      <c r="F43" s="65"/>
      <c r="G43" s="66">
        <v>6.4</v>
      </c>
      <c r="H43" s="67">
        <v>13.74</v>
      </c>
      <c r="I43" s="68">
        <f t="shared" si="0"/>
        <v>7.34</v>
      </c>
      <c r="J43" s="69">
        <f t="shared" si="1"/>
        <v>214.6875</v>
      </c>
    </row>
    <row r="44" spans="1:10" ht="36">
      <c r="A44" s="62" t="s">
        <v>217</v>
      </c>
      <c r="B44" s="63" t="s">
        <v>153</v>
      </c>
      <c r="C44" s="64" t="s">
        <v>220</v>
      </c>
      <c r="D44" s="64"/>
      <c r="E44" s="65">
        <v>634</v>
      </c>
      <c r="F44" s="65"/>
      <c r="G44" s="66">
        <v>161.1</v>
      </c>
      <c r="H44" s="67">
        <v>74.36</v>
      </c>
      <c r="I44" s="68">
        <f t="shared" si="0"/>
        <v>-86.74</v>
      </c>
      <c r="J44" s="69">
        <f t="shared" si="1"/>
        <v>46.157666045934207</v>
      </c>
    </row>
    <row r="45" spans="1:10" ht="36">
      <c r="A45" s="62" t="s">
        <v>217</v>
      </c>
      <c r="B45" s="63" t="s">
        <v>153</v>
      </c>
      <c r="C45" s="64" t="s">
        <v>221</v>
      </c>
      <c r="D45" s="64"/>
      <c r="E45" s="65">
        <v>0</v>
      </c>
      <c r="F45" s="65"/>
      <c r="G45" s="66"/>
      <c r="H45" s="67">
        <v>14</v>
      </c>
      <c r="I45" s="68">
        <f t="shared" si="0"/>
        <v>14</v>
      </c>
      <c r="J45" s="69" t="e">
        <f t="shared" si="1"/>
        <v>#DIV/0!</v>
      </c>
    </row>
    <row r="46" spans="1:10" ht="36">
      <c r="A46" s="62" t="s">
        <v>222</v>
      </c>
      <c r="B46" s="63" t="s">
        <v>153</v>
      </c>
      <c r="C46" s="64" t="s">
        <v>223</v>
      </c>
      <c r="D46" s="64"/>
      <c r="E46" s="65">
        <v>170</v>
      </c>
      <c r="F46" s="65"/>
      <c r="G46" s="66">
        <v>42.6</v>
      </c>
      <c r="H46" s="67">
        <v>0</v>
      </c>
      <c r="I46" s="68">
        <f t="shared" si="0"/>
        <v>-42.6</v>
      </c>
      <c r="J46" s="69">
        <f t="shared" si="1"/>
        <v>0</v>
      </c>
    </row>
    <row r="47" spans="1:10" ht="108">
      <c r="A47" s="70" t="s">
        <v>224</v>
      </c>
      <c r="B47" s="63" t="s">
        <v>153</v>
      </c>
      <c r="C47" s="64" t="s">
        <v>225</v>
      </c>
      <c r="D47" s="64"/>
      <c r="E47" s="65">
        <v>623</v>
      </c>
      <c r="F47" s="65"/>
      <c r="G47" s="66">
        <v>125</v>
      </c>
      <c r="H47" s="67">
        <v>6.49</v>
      </c>
      <c r="I47" s="68">
        <f t="shared" si="0"/>
        <v>-118.51</v>
      </c>
      <c r="J47" s="69">
        <f t="shared" si="1"/>
        <v>5.1920000000000002</v>
      </c>
    </row>
    <row r="48" spans="1:10" ht="36">
      <c r="A48" s="62" t="s">
        <v>226</v>
      </c>
      <c r="B48" s="63" t="s">
        <v>153</v>
      </c>
      <c r="C48" s="64" t="s">
        <v>227</v>
      </c>
      <c r="D48" s="64"/>
      <c r="E48" s="65">
        <f>E49</f>
        <v>0</v>
      </c>
      <c r="F48" s="65"/>
      <c r="G48" s="66">
        <f>G49</f>
        <v>0</v>
      </c>
      <c r="H48" s="67">
        <v>1.1499999999999999</v>
      </c>
      <c r="I48" s="68">
        <f t="shared" si="0"/>
        <v>1.1499999999999999</v>
      </c>
      <c r="J48" s="69" t="e">
        <f t="shared" si="1"/>
        <v>#DIV/0!</v>
      </c>
    </row>
    <row r="49" spans="1:10" ht="36">
      <c r="A49" s="62" t="s">
        <v>226</v>
      </c>
      <c r="B49" s="63" t="s">
        <v>153</v>
      </c>
      <c r="C49" s="64" t="s">
        <v>228</v>
      </c>
      <c r="D49" s="64"/>
      <c r="E49" s="65">
        <v>0</v>
      </c>
      <c r="F49" s="65"/>
      <c r="G49" s="66">
        <v>0</v>
      </c>
      <c r="H49" s="67">
        <v>1.1499999999999999</v>
      </c>
      <c r="I49" s="68">
        <f t="shared" si="0"/>
        <v>1.1499999999999999</v>
      </c>
      <c r="J49" s="69" t="e">
        <f t="shared" si="1"/>
        <v>#DIV/0!</v>
      </c>
    </row>
    <row r="50" spans="1:10" ht="36">
      <c r="A50" s="62" t="s">
        <v>229</v>
      </c>
      <c r="B50" s="63" t="s">
        <v>153</v>
      </c>
      <c r="C50" s="64" t="s">
        <v>230</v>
      </c>
      <c r="D50" s="64"/>
      <c r="E50" s="65">
        <v>3332.7</v>
      </c>
      <c r="F50" s="65"/>
      <c r="G50" s="66">
        <v>1160.7</v>
      </c>
      <c r="H50" s="67">
        <v>0</v>
      </c>
      <c r="I50" s="68">
        <f t="shared" si="0"/>
        <v>-1160.7</v>
      </c>
      <c r="J50" s="69">
        <f t="shared" si="1"/>
        <v>0</v>
      </c>
    </row>
    <row r="51" spans="1:10" ht="120">
      <c r="A51" s="70" t="s">
        <v>231</v>
      </c>
      <c r="B51" s="63" t="s">
        <v>153</v>
      </c>
      <c r="C51" s="64" t="s">
        <v>232</v>
      </c>
      <c r="D51" s="64"/>
      <c r="E51" s="65">
        <v>4538.8999999999996</v>
      </c>
      <c r="F51" s="65"/>
      <c r="G51" s="66">
        <v>998.5</v>
      </c>
      <c r="H51" s="67">
        <v>1103.94</v>
      </c>
      <c r="I51" s="68">
        <f t="shared" si="0"/>
        <v>105.44000000000005</v>
      </c>
      <c r="J51" s="69">
        <f t="shared" si="1"/>
        <v>110.55983975963946</v>
      </c>
    </row>
    <row r="52" spans="1:10" ht="36">
      <c r="A52" s="62" t="s">
        <v>233</v>
      </c>
      <c r="B52" s="63" t="s">
        <v>153</v>
      </c>
      <c r="C52" s="64" t="s">
        <v>234</v>
      </c>
      <c r="D52" s="64"/>
      <c r="E52" s="65">
        <v>0</v>
      </c>
      <c r="F52" s="65"/>
      <c r="G52" s="66">
        <f>G53</f>
        <v>0</v>
      </c>
      <c r="H52" s="67">
        <v>-1.92</v>
      </c>
      <c r="I52" s="68">
        <f t="shared" si="0"/>
        <v>-1.92</v>
      </c>
      <c r="J52" s="69" t="e">
        <f t="shared" si="1"/>
        <v>#DIV/0!</v>
      </c>
    </row>
    <row r="53" spans="1:10" ht="36">
      <c r="A53" s="62" t="s">
        <v>235</v>
      </c>
      <c r="B53" s="63" t="s">
        <v>153</v>
      </c>
      <c r="C53" s="64" t="s">
        <v>236</v>
      </c>
      <c r="D53" s="64"/>
      <c r="E53" s="65">
        <v>0</v>
      </c>
      <c r="F53" s="65"/>
      <c r="G53" s="66">
        <f>G54</f>
        <v>0</v>
      </c>
      <c r="H53" s="67">
        <v>-1.92</v>
      </c>
      <c r="I53" s="68">
        <f t="shared" si="0"/>
        <v>-1.92</v>
      </c>
      <c r="J53" s="69" t="e">
        <f t="shared" si="1"/>
        <v>#DIV/0!</v>
      </c>
    </row>
    <row r="54" spans="1:10" ht="36">
      <c r="A54" s="62" t="s">
        <v>235</v>
      </c>
      <c r="B54" s="63" t="s">
        <v>153</v>
      </c>
      <c r="C54" s="64" t="s">
        <v>237</v>
      </c>
      <c r="D54" s="64"/>
      <c r="E54" s="65">
        <v>0</v>
      </c>
      <c r="F54" s="65"/>
      <c r="G54" s="66"/>
      <c r="H54" s="67">
        <v>-1.92</v>
      </c>
      <c r="I54" s="68">
        <f t="shared" si="0"/>
        <v>-1.92</v>
      </c>
      <c r="J54" s="69" t="e">
        <f t="shared" si="1"/>
        <v>#DIV/0!</v>
      </c>
    </row>
    <row r="55" spans="1:10" ht="36">
      <c r="A55" s="62" t="s">
        <v>238</v>
      </c>
      <c r="B55" s="63" t="s">
        <v>153</v>
      </c>
      <c r="C55" s="64" t="s">
        <v>239</v>
      </c>
      <c r="D55" s="64"/>
      <c r="E55" s="65">
        <v>1649184.29</v>
      </c>
      <c r="F55" s="65"/>
      <c r="G55" s="66">
        <f>G56+G66</f>
        <v>297191.37999999995</v>
      </c>
      <c r="H55" s="67">
        <v>297167.38</v>
      </c>
      <c r="I55" s="68">
        <f t="shared" si="0"/>
        <v>-23.999999999941792</v>
      </c>
      <c r="J55" s="69">
        <f t="shared" si="1"/>
        <v>99.991924395653754</v>
      </c>
    </row>
    <row r="56" spans="1:10" ht="36">
      <c r="A56" s="62" t="s">
        <v>240</v>
      </c>
      <c r="B56" s="63" t="s">
        <v>153</v>
      </c>
      <c r="C56" s="64" t="s">
        <v>241</v>
      </c>
      <c r="D56" s="64"/>
      <c r="E56" s="65">
        <v>1642848.29</v>
      </c>
      <c r="F56" s="65"/>
      <c r="G56" s="66">
        <f>G57+G58+G62+G65</f>
        <v>296372.77999999997</v>
      </c>
      <c r="H56" s="67">
        <v>296372.78000000003</v>
      </c>
      <c r="I56" s="68">
        <f t="shared" si="0"/>
        <v>0</v>
      </c>
      <c r="J56" s="69">
        <f t="shared" si="1"/>
        <v>100.00000000000003</v>
      </c>
    </row>
    <row r="57" spans="1:10" ht="36">
      <c r="A57" s="62" t="s">
        <v>242</v>
      </c>
      <c r="B57" s="63" t="s">
        <v>153</v>
      </c>
      <c r="C57" s="64" t="s">
        <v>243</v>
      </c>
      <c r="D57" s="64"/>
      <c r="E57" s="65">
        <v>203052.1</v>
      </c>
      <c r="F57" s="65"/>
      <c r="G57" s="66">
        <v>46701.98</v>
      </c>
      <c r="H57" s="67">
        <v>46701.98</v>
      </c>
      <c r="I57" s="68">
        <f t="shared" si="0"/>
        <v>0</v>
      </c>
      <c r="J57" s="69">
        <f t="shared" si="1"/>
        <v>100</v>
      </c>
    </row>
    <row r="58" spans="1:10" ht="36">
      <c r="A58" s="62" t="s">
        <v>244</v>
      </c>
      <c r="B58" s="63" t="s">
        <v>153</v>
      </c>
      <c r="C58" s="64" t="s">
        <v>245</v>
      </c>
      <c r="D58" s="64"/>
      <c r="E58" s="65">
        <v>620471.29</v>
      </c>
      <c r="F58" s="65"/>
      <c r="G58" s="66">
        <f>G59+G60+G61</f>
        <v>5190.66</v>
      </c>
      <c r="H58" s="67">
        <v>5190.66</v>
      </c>
      <c r="I58" s="68">
        <f t="shared" si="0"/>
        <v>0</v>
      </c>
      <c r="J58" s="69">
        <f t="shared" si="1"/>
        <v>100</v>
      </c>
    </row>
    <row r="59" spans="1:10" ht="36">
      <c r="A59" s="62" t="s">
        <v>244</v>
      </c>
      <c r="B59" s="63" t="s">
        <v>153</v>
      </c>
      <c r="C59" s="64" t="s">
        <v>246</v>
      </c>
      <c r="D59" s="64"/>
      <c r="E59" s="65">
        <v>18026.900000000001</v>
      </c>
      <c r="F59" s="65"/>
      <c r="G59" s="66">
        <v>5190.66</v>
      </c>
      <c r="H59" s="67">
        <v>5190.66</v>
      </c>
      <c r="I59" s="68">
        <f t="shared" si="0"/>
        <v>0</v>
      </c>
      <c r="J59" s="69">
        <f t="shared" si="1"/>
        <v>100</v>
      </c>
    </row>
    <row r="60" spans="1:10" ht="36">
      <c r="A60" s="62" t="s">
        <v>244</v>
      </c>
      <c r="B60" s="63" t="s">
        <v>153</v>
      </c>
      <c r="C60" s="64" t="s">
        <v>247</v>
      </c>
      <c r="D60" s="64"/>
      <c r="E60" s="65">
        <v>602308.86</v>
      </c>
      <c r="F60" s="65"/>
      <c r="G60" s="66">
        <v>0</v>
      </c>
      <c r="H60" s="67">
        <v>0</v>
      </c>
      <c r="I60" s="68">
        <f t="shared" si="0"/>
        <v>0</v>
      </c>
      <c r="J60" s="69" t="e">
        <f t="shared" si="1"/>
        <v>#DIV/0!</v>
      </c>
    </row>
    <row r="61" spans="1:10" ht="36">
      <c r="A61" s="62" t="s">
        <v>244</v>
      </c>
      <c r="B61" s="63" t="s">
        <v>153</v>
      </c>
      <c r="C61" s="64" t="s">
        <v>248</v>
      </c>
      <c r="D61" s="64"/>
      <c r="E61" s="65">
        <v>135.53</v>
      </c>
      <c r="F61" s="65"/>
      <c r="G61" s="66">
        <v>0</v>
      </c>
      <c r="H61" s="67">
        <v>0</v>
      </c>
      <c r="I61" s="68">
        <f t="shared" si="0"/>
        <v>0</v>
      </c>
      <c r="J61" s="69" t="e">
        <f t="shared" si="1"/>
        <v>#DIV/0!</v>
      </c>
    </row>
    <row r="62" spans="1:10" ht="36">
      <c r="A62" s="62" t="s">
        <v>249</v>
      </c>
      <c r="B62" s="63" t="s">
        <v>153</v>
      </c>
      <c r="C62" s="64" t="s">
        <v>250</v>
      </c>
      <c r="D62" s="64"/>
      <c r="E62" s="65">
        <v>772755.8</v>
      </c>
      <c r="F62" s="65"/>
      <c r="G62" s="66">
        <f>G63+G64</f>
        <v>237267.66999999998</v>
      </c>
      <c r="H62" s="67">
        <v>237267.67</v>
      </c>
      <c r="I62" s="68">
        <f t="shared" si="0"/>
        <v>0</v>
      </c>
      <c r="J62" s="69">
        <f t="shared" si="1"/>
        <v>100.00000000000003</v>
      </c>
    </row>
    <row r="63" spans="1:10" ht="36">
      <c r="A63" s="62" t="s">
        <v>249</v>
      </c>
      <c r="B63" s="63" t="s">
        <v>153</v>
      </c>
      <c r="C63" s="64" t="s">
        <v>251</v>
      </c>
      <c r="D63" s="64"/>
      <c r="E63" s="65">
        <v>757514.1</v>
      </c>
      <c r="F63" s="65"/>
      <c r="G63" s="66">
        <v>234812.77</v>
      </c>
      <c r="H63" s="67">
        <v>234812.77</v>
      </c>
      <c r="I63" s="68">
        <f t="shared" si="0"/>
        <v>0</v>
      </c>
      <c r="J63" s="69">
        <f t="shared" si="1"/>
        <v>100</v>
      </c>
    </row>
    <row r="64" spans="1:10" ht="36">
      <c r="A64" s="62" t="s">
        <v>249</v>
      </c>
      <c r="B64" s="63" t="s">
        <v>153</v>
      </c>
      <c r="C64" s="64" t="s">
        <v>252</v>
      </c>
      <c r="D64" s="64"/>
      <c r="E64" s="65">
        <v>15241.7</v>
      </c>
      <c r="F64" s="65"/>
      <c r="G64" s="66">
        <v>2454.9</v>
      </c>
      <c r="H64" s="67">
        <v>2454.9</v>
      </c>
      <c r="I64" s="68">
        <f t="shared" si="0"/>
        <v>0</v>
      </c>
      <c r="J64" s="69">
        <f t="shared" si="1"/>
        <v>100</v>
      </c>
    </row>
    <row r="65" spans="1:10" ht="36">
      <c r="A65" s="62" t="s">
        <v>253</v>
      </c>
      <c r="B65" s="63" t="s">
        <v>153</v>
      </c>
      <c r="C65" s="64" t="s">
        <v>254</v>
      </c>
      <c r="D65" s="64"/>
      <c r="E65" s="65">
        <v>46569.1</v>
      </c>
      <c r="F65" s="65"/>
      <c r="G65" s="66">
        <v>7212.47</v>
      </c>
      <c r="H65" s="67">
        <v>7212.47</v>
      </c>
      <c r="I65" s="68">
        <f t="shared" si="0"/>
        <v>0</v>
      </c>
      <c r="J65" s="69">
        <f t="shared" si="1"/>
        <v>100</v>
      </c>
    </row>
    <row r="66" spans="1:10" ht="36">
      <c r="A66" s="62" t="s">
        <v>255</v>
      </c>
      <c r="B66" s="63" t="s">
        <v>153</v>
      </c>
      <c r="C66" s="64" t="s">
        <v>256</v>
      </c>
      <c r="D66" s="64"/>
      <c r="E66" s="65">
        <v>6336</v>
      </c>
      <c r="F66" s="65"/>
      <c r="G66" s="66">
        <f>G67</f>
        <v>818.6</v>
      </c>
      <c r="H66" s="67">
        <v>794.6</v>
      </c>
      <c r="I66" s="68">
        <f t="shared" si="0"/>
        <v>-24</v>
      </c>
      <c r="J66" s="69">
        <f t="shared" si="1"/>
        <v>97.068165160029324</v>
      </c>
    </row>
    <row r="67" spans="1:10" ht="36">
      <c r="A67" s="62" t="s">
        <v>257</v>
      </c>
      <c r="B67" s="63" t="s">
        <v>153</v>
      </c>
      <c r="C67" s="64" t="s">
        <v>258</v>
      </c>
      <c r="D67" s="64"/>
      <c r="E67" s="65">
        <v>6336</v>
      </c>
      <c r="F67" s="65"/>
      <c r="G67" s="66">
        <f>G68+G69</f>
        <v>818.6</v>
      </c>
      <c r="H67" s="67">
        <v>794.6</v>
      </c>
      <c r="I67" s="68">
        <f t="shared" si="0"/>
        <v>-24</v>
      </c>
      <c r="J67" s="69">
        <f t="shared" si="1"/>
        <v>97.068165160029324</v>
      </c>
    </row>
    <row r="68" spans="1:10" ht="36">
      <c r="A68" s="62" t="s">
        <v>257</v>
      </c>
      <c r="B68" s="63" t="s">
        <v>153</v>
      </c>
      <c r="C68" s="64" t="s">
        <v>259</v>
      </c>
      <c r="D68" s="64"/>
      <c r="E68" s="65">
        <v>4737.3999999999996</v>
      </c>
      <c r="F68" s="65"/>
      <c r="G68" s="66">
        <v>0</v>
      </c>
      <c r="H68" s="67">
        <v>0</v>
      </c>
      <c r="I68" s="68">
        <f t="shared" si="0"/>
        <v>0</v>
      </c>
      <c r="J68" s="69" t="e">
        <f t="shared" si="1"/>
        <v>#DIV/0!</v>
      </c>
    </row>
    <row r="69" spans="1:10" ht="36">
      <c r="A69" s="62" t="s">
        <v>257</v>
      </c>
      <c r="B69" s="63" t="s">
        <v>153</v>
      </c>
      <c r="C69" s="64" t="s">
        <v>260</v>
      </c>
      <c r="D69" s="64"/>
      <c r="E69" s="65">
        <v>1598.6</v>
      </c>
      <c r="F69" s="65"/>
      <c r="G69" s="66">
        <v>818.6</v>
      </c>
      <c r="H69" s="67">
        <v>794.6</v>
      </c>
      <c r="I69" s="68">
        <f t="shared" si="0"/>
        <v>-24</v>
      </c>
      <c r="J69" s="69">
        <f t="shared" si="1"/>
        <v>97.068165160029324</v>
      </c>
    </row>
  </sheetData>
  <mergeCells count="131">
    <mergeCell ref="C68:D68"/>
    <mergeCell ref="E68:F68"/>
    <mergeCell ref="C69:D69"/>
    <mergeCell ref="E69:F69"/>
    <mergeCell ref="C65:D65"/>
    <mergeCell ref="E65:F65"/>
    <mergeCell ref="C66:D66"/>
    <mergeCell ref="E66:F66"/>
    <mergeCell ref="C67:D67"/>
    <mergeCell ref="E67:F67"/>
    <mergeCell ref="C62:D62"/>
    <mergeCell ref="E62:F62"/>
    <mergeCell ref="C63:D63"/>
    <mergeCell ref="E63:F63"/>
    <mergeCell ref="C64:D64"/>
    <mergeCell ref="E64:F64"/>
    <mergeCell ref="C59:D59"/>
    <mergeCell ref="E59:F59"/>
    <mergeCell ref="C60:D60"/>
    <mergeCell ref="E60:F60"/>
    <mergeCell ref="C61:D61"/>
    <mergeCell ref="E61:F61"/>
    <mergeCell ref="C56:D56"/>
    <mergeCell ref="E56:F56"/>
    <mergeCell ref="C57:D57"/>
    <mergeCell ref="E57:F57"/>
    <mergeCell ref="C58:D58"/>
    <mergeCell ref="E58:F58"/>
    <mergeCell ref="C53:D53"/>
    <mergeCell ref="E53:F53"/>
    <mergeCell ref="C54:D54"/>
    <mergeCell ref="E54:F54"/>
    <mergeCell ref="C55:D55"/>
    <mergeCell ref="E55:F55"/>
    <mergeCell ref="C50:D50"/>
    <mergeCell ref="E50:F50"/>
    <mergeCell ref="C51:D51"/>
    <mergeCell ref="E51:F51"/>
    <mergeCell ref="C52:D52"/>
    <mergeCell ref="E52:F52"/>
    <mergeCell ref="C47:D47"/>
    <mergeCell ref="E47:F47"/>
    <mergeCell ref="C48:D48"/>
    <mergeCell ref="E48:F48"/>
    <mergeCell ref="C49:D49"/>
    <mergeCell ref="E49:F49"/>
    <mergeCell ref="C44:D44"/>
    <mergeCell ref="E44:F44"/>
    <mergeCell ref="C45:D45"/>
    <mergeCell ref="E45:F45"/>
    <mergeCell ref="C46:D46"/>
    <mergeCell ref="E46:F46"/>
    <mergeCell ref="C41:D41"/>
    <mergeCell ref="E41:F41"/>
    <mergeCell ref="C42:D42"/>
    <mergeCell ref="E42:F42"/>
    <mergeCell ref="C43:D43"/>
    <mergeCell ref="E43:F43"/>
    <mergeCell ref="C38:D38"/>
    <mergeCell ref="E38:F38"/>
    <mergeCell ref="C39:D39"/>
    <mergeCell ref="E39:F39"/>
    <mergeCell ref="C40:D40"/>
    <mergeCell ref="E40:F40"/>
    <mergeCell ref="C35:D35"/>
    <mergeCell ref="E35:F35"/>
    <mergeCell ref="C36:D36"/>
    <mergeCell ref="E36:F36"/>
    <mergeCell ref="C37:D37"/>
    <mergeCell ref="E37:F37"/>
    <mergeCell ref="C32:D32"/>
    <mergeCell ref="E32:F32"/>
    <mergeCell ref="C33:D33"/>
    <mergeCell ref="E33:F33"/>
    <mergeCell ref="C34:D34"/>
    <mergeCell ref="E34:F34"/>
    <mergeCell ref="C29:D29"/>
    <mergeCell ref="E29:F29"/>
    <mergeCell ref="C30:D30"/>
    <mergeCell ref="E30:F30"/>
    <mergeCell ref="C31:D31"/>
    <mergeCell ref="E31:F31"/>
    <mergeCell ref="C26:D26"/>
    <mergeCell ref="E26:F26"/>
    <mergeCell ref="C27:D27"/>
    <mergeCell ref="E27:F27"/>
    <mergeCell ref="C28:D28"/>
    <mergeCell ref="E28:F28"/>
    <mergeCell ref="C23:D23"/>
    <mergeCell ref="E23:F23"/>
    <mergeCell ref="C24:D24"/>
    <mergeCell ref="E24:F24"/>
    <mergeCell ref="C25:D25"/>
    <mergeCell ref="E25:F25"/>
    <mergeCell ref="C20:D20"/>
    <mergeCell ref="E20:F20"/>
    <mergeCell ref="C21:D21"/>
    <mergeCell ref="E21:F21"/>
    <mergeCell ref="C22:D22"/>
    <mergeCell ref="E22:F22"/>
    <mergeCell ref="C17:D17"/>
    <mergeCell ref="E17:F17"/>
    <mergeCell ref="C18:D18"/>
    <mergeCell ref="E18:F18"/>
    <mergeCell ref="C19:D19"/>
    <mergeCell ref="E19:F19"/>
    <mergeCell ref="C14:D14"/>
    <mergeCell ref="E14:F14"/>
    <mergeCell ref="C15:D15"/>
    <mergeCell ref="E15:F15"/>
    <mergeCell ref="C16:D16"/>
    <mergeCell ref="E16:F16"/>
    <mergeCell ref="C11:D11"/>
    <mergeCell ref="E11:F11"/>
    <mergeCell ref="C12:D12"/>
    <mergeCell ref="E12:F12"/>
    <mergeCell ref="C13:D13"/>
    <mergeCell ref="E13:F13"/>
    <mergeCell ref="C8:D8"/>
    <mergeCell ref="E8:F8"/>
    <mergeCell ref="C9:D9"/>
    <mergeCell ref="E9:F9"/>
    <mergeCell ref="C10:D10"/>
    <mergeCell ref="E10:F10"/>
    <mergeCell ref="A2:I2"/>
    <mergeCell ref="A3:I3"/>
    <mergeCell ref="A5:E5"/>
    <mergeCell ref="C6:D6"/>
    <mergeCell ref="E6:F6"/>
    <mergeCell ref="C7:D7"/>
    <mergeCell ref="E7:F7"/>
  </mergeCells>
  <conditionalFormatting sqref="H12">
    <cfRule type="cellIs" priority="1" stopIfTrue="1" operator="equal">
      <formula>0</formula>
    </cfRule>
  </conditionalFormatting>
  <pageMargins left="0.70866141732283472" right="0.19685039370078741" top="0.39370078740157483" bottom="0.39370078740157483" header="0.31496062992125984" footer="0.31496062992125984"/>
  <pageSetup paperSize="9" scale="74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КФСР</vt:lpstr>
      <vt:lpstr>КЦСР</vt:lpstr>
      <vt:lpstr>доходы</vt:lpstr>
      <vt:lpstr>КФСР!APPT</vt:lpstr>
      <vt:lpstr>КЦСР!APPT</vt:lpstr>
      <vt:lpstr>КФСР!LAST_CELL</vt:lpstr>
      <vt:lpstr>КЦСР!LAST_CELL</vt:lpstr>
      <vt:lpstr>КФСР!SIGN</vt:lpstr>
      <vt:lpstr>КЦСР!SIGN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Карелина</dc:creator>
  <dc:description>POI HSSF rep:2.56.0.542</dc:description>
  <cp:lastModifiedBy>Fo4</cp:lastModifiedBy>
  <cp:lastPrinted>2026-04-15T00:44:51Z</cp:lastPrinted>
  <dcterms:created xsi:type="dcterms:W3CDTF">2026-03-17T02:30:14Z</dcterms:created>
  <dcterms:modified xsi:type="dcterms:W3CDTF">2026-04-15T00:45:02Z</dcterms:modified>
</cp:coreProperties>
</file>