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64F85CE0-D33F-405B-AE6A-F0362C19218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расчет!$A$11:$N$21</definedName>
    <definedName name="_xlnm.Print_Area" localSheetId="0">расчет!$A$3:$N$27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2" i="1" l="1"/>
  <c r="H23" i="1" s="1"/>
  <c r="J15" i="1"/>
  <c r="J16" i="1"/>
  <c r="J17" i="1"/>
  <c r="L17" i="1" s="1"/>
  <c r="N17" i="1" s="1"/>
  <c r="J18" i="1"/>
  <c r="L18" i="1" s="1"/>
  <c r="N18" i="1" s="1"/>
  <c r="J19" i="1"/>
  <c r="J20" i="1"/>
  <c r="L15" i="1"/>
  <c r="N15" i="1" s="1"/>
  <c r="L16" i="1"/>
  <c r="N16" i="1" s="1"/>
  <c r="L19" i="1"/>
  <c r="N19" i="1" s="1"/>
  <c r="L20" i="1"/>
  <c r="N20" i="1" s="1"/>
  <c r="J14" i="1" l="1"/>
  <c r="L14" i="1" s="1"/>
  <c r="N14" i="1" s="1"/>
  <c r="J21" i="1"/>
  <c r="L21" i="1" s="1"/>
  <c r="N21" i="1" s="1"/>
  <c r="J13" i="1"/>
  <c r="L13" i="1" s="1"/>
  <c r="N13" i="1" l="1"/>
  <c r="N23" i="1" s="1"/>
  <c r="L23" i="1"/>
</calcChain>
</file>

<file path=xl/sharedStrings.xml><?xml version="1.0" encoding="utf-8"?>
<sst xmlns="http://schemas.openxmlformats.org/spreadsheetml/2006/main" count="105" uniqueCount="60">
  <si>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</si>
  <si>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</si>
  <si>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</si>
  <si>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</si>
  <si>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</si>
  <si>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</si>
  <si>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</si>
  <si>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</si>
  <si>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</si>
  <si>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</si>
  <si>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</si>
  <si>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</si>
  <si>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</si>
  <si>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</si>
  <si>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</si>
  <si>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</si>
  <si>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</si>
  <si>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</si>
  <si>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</si>
  <si>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</si>
  <si>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</si>
  <si>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Кор/сч </t>
  </si>
  <si>
    <t xml:space="preserve">Р/сч         </t>
  </si>
  <si>
    <t>Неразграниченная государственная собственность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</si>
  <si>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</si>
  <si>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</si>
  <si>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</si>
  <si>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</si>
  <si>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</si>
  <si>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</si>
  <si>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</si>
  <si>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 xml:space="preserve">ОТДЕЛЕНИЕ ИРКУТСК БАНКА РОССИИ / УФК ПО ИРКУТСКОЙ ОБЛАСТИ г. Иркутск </t>
  </si>
  <si>
    <t>3843001170</t>
  </si>
  <si>
    <t>385101001</t>
  </si>
  <si>
    <t>Комитет по управлению муниципальным имуществом Черемховского районного муниципального образования</t>
  </si>
  <si>
    <t>40102810145370000026</t>
  </si>
  <si>
    <t>05343009900</t>
  </si>
  <si>
    <t>012520101</t>
  </si>
  <si>
    <t>03100643000000013400</t>
  </si>
  <si>
    <t>Сельское
поселение/
Городское поселение</t>
  </si>
  <si>
    <t>91311105410100000120</t>
  </si>
  <si>
    <t>земли промышленности</t>
  </si>
  <si>
    <t>сельскохозяйственного назначения</t>
  </si>
  <si>
    <t>Узколугское</t>
  </si>
  <si>
    <t>38:20:100501:1377</t>
  </si>
  <si>
    <t>38:20:100501:1378</t>
  </si>
  <si>
    <t>Алехинское</t>
  </si>
  <si>
    <t>38:20:000000:211</t>
  </si>
  <si>
    <t>38:20:100501:1382</t>
  </si>
  <si>
    <t>38:20:100501:1384</t>
  </si>
  <si>
    <t xml:space="preserve">   -</t>
  </si>
  <si>
    <t>38:20:100501</t>
  </si>
  <si>
    <t>38:20:100501:1392</t>
  </si>
  <si>
    <t>38:20:100501:967</t>
  </si>
  <si>
    <t>25648402</t>
  </si>
  <si>
    <t>3 года</t>
  </si>
  <si>
    <t>ИТОГО:</t>
  </si>
  <si>
    <t>38:20:090308:296</t>
  </si>
  <si>
    <t>Расчет размера платы за публичный сервитут,
установленный в отношении земельных участков и (или) земель
(находящихся в государственной или муниципальной собственности и не обремененных правами третьих лиц)
(постановление администрации Черемховского районного муниципального образования Иркутской области от 174-п.2025 № 07.03.2025-п)</t>
  </si>
  <si>
    <r>
      <t>П</t>
    </r>
    <r>
      <rPr>
        <sz val="12"/>
        <color rgb="FF000000"/>
        <rFont val="Times New Roman"/>
        <family val="1"/>
        <charset val="204"/>
      </rPr>
      <t>риложение № 1
к постановлению администрации Черемховского районного 
                                                 муниципального образования от 27.03.2025 №  235-п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</si>
</sst>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#,##0.00\ _₽"/>
    <numFmt numFmtId="166" formatCode="#,##0.0000\ _₽"/>
  </numFmts>
  <fonts count="29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Arial"/>
      <family val="2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top" wrapText="1"/>
    </xf>
    <xf numFmtId="1" fontId="8" fillId="0" borderId="0" xfId="0" applyNumberFormat="1" applyFont="1" applyFill="1" applyAlignment="1">
      <alignment horizontal="left" vertical="center" wrapText="1"/>
    </xf>
    <xf numFmtId="1" fontId="8" fillId="0" borderId="0" xfId="0" applyNumberFormat="1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2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4" fontId="15" fillId="0" borderId="0" xfId="1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164" fontId="15" fillId="0" borderId="0" xfId="1" applyFont="1" applyAlignment="1">
      <alignment horizontal="center" vertical="center" wrapText="1"/>
    </xf>
    <xf numFmtId="164" fontId="16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2" fontId="19" fillId="0" borderId="0" xfId="0" applyNumberFormat="1" applyFont="1" applyFill="1" applyBorder="1" applyAlignment="1">
      <alignment horizontal="right" vertical="center" wrapText="1"/>
    </xf>
    <xf numFmtId="4" fontId="19" fillId="0" borderId="0" xfId="0" applyNumberFormat="1" applyFont="1" applyFill="1" applyBorder="1" applyAlignment="1">
      <alignment vertical="center" wrapText="1"/>
    </xf>
    <xf numFmtId="2" fontId="19" fillId="0" borderId="0" xfId="0" applyNumberFormat="1" applyFont="1" applyFill="1" applyBorder="1" applyAlignment="1">
      <alignment vertical="center" wrapText="1"/>
    </xf>
    <xf numFmtId="0" fontId="20" fillId="0" borderId="0" xfId="0" applyFont="1" applyFill="1" applyAlignment="1">
      <alignment horizontal="center" vertical="center" wrapText="1"/>
    </xf>
    <xf numFmtId="2" fontId="21" fillId="0" borderId="0" xfId="0" applyNumberFormat="1" applyFont="1" applyFill="1" applyBorder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22" fillId="0" borderId="0" xfId="0" applyFont="1" applyFill="1" applyAlignment="1">
      <alignment horizontal="center" vertical="center" wrapText="1"/>
    </xf>
    <xf numFmtId="2" fontId="21" fillId="0" borderId="0" xfId="0" applyNumberFormat="1" applyFont="1" applyFill="1" applyBorder="1" applyAlignment="1">
      <alignment vertical="center" wrapText="1"/>
    </xf>
    <xf numFmtId="14" fontId="22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Fill="1" applyAlignment="1">
      <alignment horizontal="left" vertical="top" wrapText="1"/>
    </xf>
    <xf numFmtId="0" fontId="24" fillId="0" borderId="0" xfId="0" applyFont="1" applyFill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164" fontId="25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164" fontId="11" fillId="0" borderId="1" xfId="1" applyFont="1" applyFill="1" applyBorder="1" applyAlignment="1">
      <alignment horizontal="center" vertical="top" wrapText="1"/>
    </xf>
    <xf numFmtId="0" fontId="11" fillId="0" borderId="1" xfId="1" applyNumberFormat="1" applyFont="1" applyFill="1" applyBorder="1" applyAlignment="1">
      <alignment horizontal="center" vertical="top" wrapText="1"/>
    </xf>
    <xf numFmtId="49" fontId="21" fillId="0" borderId="0" xfId="0" applyNumberFormat="1" applyFont="1" applyFill="1" applyBorder="1" applyAlignment="1">
      <alignment horizontal="left" vertical="center" wrapText="1"/>
    </xf>
    <xf numFmtId="39" fontId="25" fillId="0" borderId="1" xfId="1" applyNumberFormat="1" applyFont="1" applyFill="1" applyBorder="1" applyAlignment="1">
      <alignment horizontal="center" vertical="center" wrapText="1"/>
    </xf>
    <xf numFmtId="165" fontId="25" fillId="0" borderId="1" xfId="1" applyNumberFormat="1" applyFont="1" applyFill="1" applyBorder="1" applyAlignment="1">
      <alignment horizontal="center" vertical="center" wrapText="1"/>
    </xf>
    <xf numFmtId="166" fontId="25" fillId="0" borderId="1" xfId="1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2" fontId="25" fillId="0" borderId="1" xfId="0" applyNumberFormat="1" applyFont="1" applyFill="1" applyBorder="1" applyAlignment="1">
      <alignment horizontal="center" vertical="center"/>
    </xf>
    <xf numFmtId="164" fontId="25" fillId="0" borderId="1" xfId="1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1" fontId="25" fillId="0" borderId="1" xfId="0" applyNumberFormat="1" applyFont="1" applyFill="1" applyBorder="1" applyAlignment="1">
      <alignment horizontal="center" vertical="center"/>
    </xf>
    <xf numFmtId="2" fontId="23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Alignment="1">
      <alignment horizontal="right" vertical="center" wrapText="1"/>
    </xf>
    <xf numFmtId="0" fontId="27" fillId="0" borderId="0" xfId="0" applyFont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2" fontId="18" fillId="0" borderId="0" xfId="0" applyNumberFormat="1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2" fontId="21" fillId="0" borderId="0" xfId="0" applyNumberFormat="1" applyFont="1" applyFill="1" applyBorder="1" applyAlignment="1">
      <alignment horizontal="left" vertical="top" wrapText="1"/>
    </xf>
    <xf numFmtId="2" fontId="21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5"/>
  <sheetViews>
    <sheetView tabSelected="1" zoomScale="70" zoomScaleNormal="70" zoomScaleSheetLayoutView="70" zoomScalePageLayoutView="50" workbookViewId="0">
      <selection activeCell="K9" sqref="K9"/>
    </sheetView>
  </sheetViews>
  <sheetFormatPr defaultRowHeight="12.75" x14ac:dyDescent="0.25"/>
  <cols>
    <col min="1" max="1" width="22.42578125" style="16" customWidth="1"/>
    <col min="2" max="2" width="20.5703125" style="16" customWidth="1"/>
    <col min="3" max="3" width="22" style="16" customWidth="1"/>
    <col min="4" max="4" width="20.28515625" style="16" customWidth="1"/>
    <col min="5" max="5" width="32.85546875" style="16" customWidth="1"/>
    <col min="6" max="6" width="32.7109375" style="16" customWidth="1"/>
    <col min="7" max="7" width="13.85546875" style="16" customWidth="1"/>
    <col min="8" max="8" width="22.140625" style="22" customWidth="1"/>
    <col min="9" max="9" width="15.7109375" style="22" customWidth="1"/>
    <col min="10" max="10" width="18.140625" style="22" customWidth="1"/>
    <col min="11" max="11" width="15.85546875" style="22" customWidth="1"/>
    <col min="12" max="12" width="14.7109375" style="22" customWidth="1"/>
    <col min="13" max="13" width="16.5703125" style="22" customWidth="1"/>
    <col min="14" max="14" width="15.7109375" style="22" customWidth="1"/>
    <col min="15" max="15" width="6.28515625" style="23" hidden="1" customWidth="1"/>
    <col min="16" max="16" width="74.42578125" style="16" customWidth="1"/>
    <col min="17" max="17" width="134.7109375" style="16" customWidth="1"/>
    <col min="18" max="16384" width="9.140625" style="16"/>
  </cols>
  <sheetData>
    <row r="1" spans="1:17" ht="79.5" customHeight="1" x14ac:dyDescent="0.25">
      <c r="A1" s="63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7" s="2" customFormat="1" ht="63.75" customHeight="1" x14ac:dyDescent="0.25">
      <c r="A2" s="63" t="s">
        <v>59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1"/>
    </row>
    <row r="3" spans="1:17" s="2" customFormat="1" ht="99" customHeight="1" x14ac:dyDescent="0.25">
      <c r="A3" s="77" t="s">
        <v>58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1"/>
    </row>
    <row r="4" spans="1:17" s="34" customFormat="1" ht="24.95" customHeight="1" x14ac:dyDescent="0.25">
      <c r="A4" s="78" t="s">
        <v>0</v>
      </c>
      <c r="B4" s="78"/>
      <c r="C4" s="78"/>
      <c r="D4" s="78"/>
      <c r="E4" s="78"/>
      <c r="F4" s="35"/>
      <c r="G4" s="35"/>
      <c r="H4" s="7"/>
      <c r="I4" s="7"/>
      <c r="J4" s="7"/>
      <c r="K4" s="31"/>
      <c r="L4" s="31"/>
      <c r="M4" s="32"/>
      <c r="N4" s="33"/>
    </row>
    <row r="5" spans="1:17" s="34" customFormat="1" ht="42.75" customHeight="1" x14ac:dyDescent="0.25">
      <c r="A5" s="80" t="s">
        <v>1</v>
      </c>
      <c r="B5" s="80"/>
      <c r="C5" s="80" t="s">
        <v>34</v>
      </c>
      <c r="D5" s="80"/>
      <c r="E5" s="80"/>
      <c r="F5" s="80"/>
      <c r="G5" s="80"/>
      <c r="H5" s="31"/>
      <c r="I5" s="7"/>
      <c r="J5" s="7"/>
      <c r="K5" s="31"/>
      <c r="L5" s="31"/>
      <c r="M5" s="32"/>
      <c r="N5" s="33"/>
    </row>
    <row r="6" spans="1:17" s="39" customFormat="1" ht="20.100000000000001" customHeight="1" x14ac:dyDescent="0.25">
      <c r="A6" s="35" t="s">
        <v>2</v>
      </c>
      <c r="B6" s="79" t="s">
        <v>32</v>
      </c>
      <c r="C6" s="79"/>
      <c r="D6" s="35" t="s">
        <v>3</v>
      </c>
      <c r="E6" s="79" t="s">
        <v>33</v>
      </c>
      <c r="F6" s="79"/>
      <c r="G6" s="35"/>
      <c r="H6" s="40" t="s">
        <v>26</v>
      </c>
      <c r="I6" s="52" t="s">
        <v>36</v>
      </c>
      <c r="J6" s="52"/>
      <c r="K6" s="36"/>
      <c r="L6" s="36"/>
      <c r="M6" s="37"/>
      <c r="N6" s="38"/>
    </row>
    <row r="7" spans="1:17" s="39" customFormat="1" ht="20.100000000000001" customHeight="1" x14ac:dyDescent="0.25">
      <c r="A7" s="35" t="s">
        <v>4</v>
      </c>
      <c r="B7" s="81" t="s">
        <v>31</v>
      </c>
      <c r="C7" s="81"/>
      <c r="D7" s="81"/>
      <c r="E7" s="81"/>
      <c r="F7" s="81"/>
      <c r="G7" s="81"/>
      <c r="H7" s="35" t="s">
        <v>5</v>
      </c>
      <c r="I7" s="79" t="s">
        <v>37</v>
      </c>
      <c r="J7" s="79"/>
      <c r="K7" s="36"/>
      <c r="L7" s="36"/>
      <c r="M7" s="37"/>
      <c r="N7" s="38"/>
    </row>
    <row r="8" spans="1:17" s="39" customFormat="1" ht="20.100000000000001" customHeight="1" x14ac:dyDescent="0.25">
      <c r="A8" s="40" t="s">
        <v>21</v>
      </c>
      <c r="B8" s="79" t="s">
        <v>35</v>
      </c>
      <c r="C8" s="79"/>
      <c r="D8" s="40"/>
      <c r="E8" s="35"/>
      <c r="F8" s="35"/>
      <c r="G8" s="35"/>
      <c r="H8" s="35" t="s">
        <v>6</v>
      </c>
      <c r="I8" s="42" t="s">
        <v>54</v>
      </c>
      <c r="J8" s="42"/>
      <c r="K8" s="36"/>
      <c r="L8" s="36"/>
      <c r="M8" s="37"/>
      <c r="N8" s="38"/>
    </row>
    <row r="9" spans="1:17" s="39" customFormat="1" ht="20.25" x14ac:dyDescent="0.25">
      <c r="A9" s="40" t="s">
        <v>22</v>
      </c>
      <c r="B9" s="79" t="s">
        <v>38</v>
      </c>
      <c r="C9" s="79"/>
      <c r="D9" s="40"/>
      <c r="E9" s="40"/>
      <c r="F9" s="40"/>
      <c r="G9" s="35"/>
      <c r="H9" s="35" t="s">
        <v>7</v>
      </c>
      <c r="I9" s="79" t="s">
        <v>40</v>
      </c>
      <c r="J9" s="79"/>
      <c r="K9" s="36"/>
      <c r="L9" s="36"/>
      <c r="M9" s="37"/>
      <c r="N9" s="38"/>
      <c r="P9" s="41"/>
    </row>
    <row r="10" spans="1:17" s="6" customFormat="1" ht="20.25" x14ac:dyDescent="0.25">
      <c r="A10" s="5"/>
      <c r="B10" s="5"/>
      <c r="C10" s="5"/>
      <c r="D10" s="5"/>
      <c r="E10" s="5"/>
      <c r="F10" s="5"/>
      <c r="G10" s="3"/>
      <c r="H10" s="3"/>
      <c r="I10" s="3"/>
      <c r="J10" s="3"/>
      <c r="K10" s="3"/>
      <c r="L10" s="3"/>
      <c r="M10" s="4"/>
      <c r="N10" s="5"/>
    </row>
    <row r="11" spans="1:17" s="8" customFormat="1" ht="177.75" customHeight="1" x14ac:dyDescent="0.25">
      <c r="A11" s="49" t="s">
        <v>8</v>
      </c>
      <c r="B11" s="49" t="s">
        <v>9</v>
      </c>
      <c r="C11" s="49" t="s">
        <v>10</v>
      </c>
      <c r="D11" s="49" t="s">
        <v>39</v>
      </c>
      <c r="E11" s="49" t="s">
        <v>11</v>
      </c>
      <c r="F11" s="49" t="s">
        <v>12</v>
      </c>
      <c r="G11" s="49" t="s">
        <v>13</v>
      </c>
      <c r="H11" s="50" t="s">
        <v>14</v>
      </c>
      <c r="I11" s="50" t="s">
        <v>15</v>
      </c>
      <c r="J11" s="50" t="s">
        <v>16</v>
      </c>
      <c r="K11" s="50" t="s">
        <v>19</v>
      </c>
      <c r="L11" s="50" t="s">
        <v>17</v>
      </c>
      <c r="M11" s="51" t="s">
        <v>20</v>
      </c>
      <c r="N11" s="50" t="s">
        <v>18</v>
      </c>
    </row>
    <row r="12" spans="1:17" s="11" customFormat="1" ht="15.75" x14ac:dyDescent="0.25">
      <c r="A12" s="9">
        <v>1</v>
      </c>
      <c r="B12" s="9">
        <v>2</v>
      </c>
      <c r="C12" s="9">
        <v>3</v>
      </c>
      <c r="D12" s="9">
        <v>4</v>
      </c>
      <c r="E12" s="9">
        <v>5</v>
      </c>
      <c r="F12" s="9">
        <v>6</v>
      </c>
      <c r="G12" s="9">
        <v>7</v>
      </c>
      <c r="H12" s="9">
        <v>10</v>
      </c>
      <c r="I12" s="9">
        <v>11</v>
      </c>
      <c r="J12" s="9">
        <v>12</v>
      </c>
      <c r="K12" s="9">
        <v>13</v>
      </c>
      <c r="L12" s="9">
        <v>14</v>
      </c>
      <c r="M12" s="9">
        <v>15</v>
      </c>
      <c r="N12" s="9">
        <v>16</v>
      </c>
      <c r="O12" s="10"/>
      <c r="P12" s="10"/>
      <c r="Q12" s="10"/>
    </row>
    <row r="13" spans="1:17" s="46" customFormat="1" ht="56.25" x14ac:dyDescent="0.25">
      <c r="A13" s="56" t="s">
        <v>44</v>
      </c>
      <c r="B13" s="47" t="s">
        <v>27</v>
      </c>
      <c r="C13" s="47" t="s">
        <v>28</v>
      </c>
      <c r="D13" s="47" t="s">
        <v>46</v>
      </c>
      <c r="E13" s="47" t="s">
        <v>23</v>
      </c>
      <c r="F13" s="48" t="s">
        <v>41</v>
      </c>
      <c r="G13" s="58">
        <v>31307</v>
      </c>
      <c r="H13" s="60">
        <v>63</v>
      </c>
      <c r="I13" s="53">
        <v>228.77</v>
      </c>
      <c r="J13" s="53">
        <f>H13*I13</f>
        <v>14412.51</v>
      </c>
      <c r="K13" s="55">
        <v>1E-4</v>
      </c>
      <c r="L13" s="54">
        <f>ROUND(J13*K13,2)</f>
        <v>1.44</v>
      </c>
      <c r="M13" s="48" t="s">
        <v>55</v>
      </c>
      <c r="N13" s="54">
        <f>L13*3</f>
        <v>4.32</v>
      </c>
      <c r="O13" s="44"/>
      <c r="P13" s="45"/>
      <c r="Q13" s="45"/>
    </row>
    <row r="14" spans="1:17" s="46" customFormat="1" ht="56.25" x14ac:dyDescent="0.25">
      <c r="A14" s="56" t="s">
        <v>45</v>
      </c>
      <c r="B14" s="47" t="s">
        <v>27</v>
      </c>
      <c r="C14" s="47" t="s">
        <v>28</v>
      </c>
      <c r="D14" s="47" t="s">
        <v>46</v>
      </c>
      <c r="E14" s="47" t="s">
        <v>23</v>
      </c>
      <c r="F14" s="48" t="s">
        <v>42</v>
      </c>
      <c r="G14" s="58">
        <v>33</v>
      </c>
      <c r="H14" s="56">
        <v>33</v>
      </c>
      <c r="I14" s="53">
        <v>300.22000000000003</v>
      </c>
      <c r="J14" s="53">
        <f t="shared" ref="J14:J20" si="0">H14*I14</f>
        <v>9907.26</v>
      </c>
      <c r="K14" s="55">
        <v>1E-4</v>
      </c>
      <c r="L14" s="54">
        <f t="shared" ref="L14:L20" si="1">ROUND(J14*K14,2)</f>
        <v>0.99</v>
      </c>
      <c r="M14" s="48" t="s">
        <v>55</v>
      </c>
      <c r="N14" s="54">
        <f t="shared" ref="N14:N21" si="2">L14*3</f>
        <v>2.9699999999999998</v>
      </c>
      <c r="O14" s="44"/>
      <c r="P14" s="45"/>
      <c r="Q14" s="45"/>
    </row>
    <row r="15" spans="1:17" s="46" customFormat="1" ht="56.25" x14ac:dyDescent="0.25">
      <c r="A15" s="56" t="s">
        <v>47</v>
      </c>
      <c r="B15" s="47" t="s">
        <v>27</v>
      </c>
      <c r="C15" s="47" t="s">
        <v>28</v>
      </c>
      <c r="D15" s="47" t="s">
        <v>46</v>
      </c>
      <c r="E15" s="47" t="s">
        <v>23</v>
      </c>
      <c r="F15" s="48" t="s">
        <v>41</v>
      </c>
      <c r="G15" s="58">
        <v>632.62</v>
      </c>
      <c r="H15" s="56">
        <v>31</v>
      </c>
      <c r="I15" s="53">
        <v>233.96</v>
      </c>
      <c r="J15" s="53">
        <f t="shared" si="0"/>
        <v>7252.76</v>
      </c>
      <c r="K15" s="55">
        <v>1E-4</v>
      </c>
      <c r="L15" s="54">
        <f t="shared" si="1"/>
        <v>0.73</v>
      </c>
      <c r="M15" s="48" t="s">
        <v>55</v>
      </c>
      <c r="N15" s="54">
        <f t="shared" si="2"/>
        <v>2.19</v>
      </c>
      <c r="O15" s="44"/>
      <c r="P15" s="45"/>
      <c r="Q15" s="45"/>
    </row>
    <row r="16" spans="1:17" s="46" customFormat="1" ht="56.25" x14ac:dyDescent="0.25">
      <c r="A16" s="56" t="s">
        <v>48</v>
      </c>
      <c r="B16" s="47" t="s">
        <v>27</v>
      </c>
      <c r="C16" s="47" t="s">
        <v>28</v>
      </c>
      <c r="D16" s="47" t="s">
        <v>46</v>
      </c>
      <c r="E16" s="47" t="s">
        <v>23</v>
      </c>
      <c r="F16" s="48" t="s">
        <v>41</v>
      </c>
      <c r="G16" s="58">
        <v>2809</v>
      </c>
      <c r="H16" s="56">
        <v>260</v>
      </c>
      <c r="I16" s="53">
        <v>228.77</v>
      </c>
      <c r="J16" s="53">
        <f t="shared" si="0"/>
        <v>59480.200000000004</v>
      </c>
      <c r="K16" s="55">
        <v>1E-4</v>
      </c>
      <c r="L16" s="54">
        <f t="shared" si="1"/>
        <v>5.95</v>
      </c>
      <c r="M16" s="48" t="s">
        <v>55</v>
      </c>
      <c r="N16" s="54">
        <f t="shared" si="2"/>
        <v>17.850000000000001</v>
      </c>
      <c r="O16" s="44"/>
      <c r="P16" s="45"/>
      <c r="Q16" s="45"/>
    </row>
    <row r="17" spans="1:17" s="46" customFormat="1" ht="56.25" x14ac:dyDescent="0.25">
      <c r="A17" s="56" t="s">
        <v>49</v>
      </c>
      <c r="B17" s="47" t="s">
        <v>27</v>
      </c>
      <c r="C17" s="47" t="s">
        <v>28</v>
      </c>
      <c r="D17" s="47" t="s">
        <v>46</v>
      </c>
      <c r="E17" s="47" t="s">
        <v>23</v>
      </c>
      <c r="F17" s="48" t="s">
        <v>41</v>
      </c>
      <c r="G17" s="58">
        <v>2822</v>
      </c>
      <c r="H17" s="56">
        <v>540</v>
      </c>
      <c r="I17" s="53">
        <v>228.77</v>
      </c>
      <c r="J17" s="53">
        <f t="shared" si="0"/>
        <v>123535.8</v>
      </c>
      <c r="K17" s="55">
        <v>1E-4</v>
      </c>
      <c r="L17" s="54">
        <f t="shared" si="1"/>
        <v>12.35</v>
      </c>
      <c r="M17" s="48" t="s">
        <v>55</v>
      </c>
      <c r="N17" s="54">
        <f t="shared" si="2"/>
        <v>37.049999999999997</v>
      </c>
      <c r="O17" s="44"/>
      <c r="P17" s="45"/>
      <c r="Q17" s="45"/>
    </row>
    <row r="18" spans="1:17" s="46" customFormat="1" ht="56.25" x14ac:dyDescent="0.25">
      <c r="A18" s="59" t="s">
        <v>52</v>
      </c>
      <c r="B18" s="47" t="s">
        <v>27</v>
      </c>
      <c r="C18" s="47" t="s">
        <v>28</v>
      </c>
      <c r="D18" s="47" t="s">
        <v>46</v>
      </c>
      <c r="E18" s="47" t="s">
        <v>23</v>
      </c>
      <c r="F18" s="48" t="s">
        <v>41</v>
      </c>
      <c r="G18" s="59">
        <v>2095</v>
      </c>
      <c r="H18" s="59">
        <v>29</v>
      </c>
      <c r="I18" s="59">
        <v>228.77</v>
      </c>
      <c r="J18" s="53">
        <f t="shared" si="0"/>
        <v>6634.33</v>
      </c>
      <c r="K18" s="55">
        <v>1E-4</v>
      </c>
      <c r="L18" s="54">
        <f t="shared" si="1"/>
        <v>0.66</v>
      </c>
      <c r="M18" s="48" t="s">
        <v>55</v>
      </c>
      <c r="N18" s="54">
        <f t="shared" si="2"/>
        <v>1.98</v>
      </c>
      <c r="O18" s="44"/>
      <c r="P18" s="45"/>
      <c r="Q18" s="45"/>
    </row>
    <row r="19" spans="1:17" s="46" customFormat="1" ht="56.25" x14ac:dyDescent="0.25">
      <c r="A19" s="59" t="s">
        <v>53</v>
      </c>
      <c r="B19" s="47" t="s">
        <v>27</v>
      </c>
      <c r="C19" s="47" t="s">
        <v>28</v>
      </c>
      <c r="D19" s="47" t="s">
        <v>46</v>
      </c>
      <c r="E19" s="47" t="s">
        <v>23</v>
      </c>
      <c r="F19" s="48" t="s">
        <v>41</v>
      </c>
      <c r="G19" s="59">
        <v>16.72</v>
      </c>
      <c r="H19" s="59">
        <v>12</v>
      </c>
      <c r="I19" s="59">
        <v>228.77</v>
      </c>
      <c r="J19" s="53">
        <f t="shared" si="0"/>
        <v>2745.2400000000002</v>
      </c>
      <c r="K19" s="55">
        <v>1E-4</v>
      </c>
      <c r="L19" s="54">
        <f t="shared" si="1"/>
        <v>0.27</v>
      </c>
      <c r="M19" s="48" t="s">
        <v>55</v>
      </c>
      <c r="N19" s="54">
        <f t="shared" si="2"/>
        <v>0.81</v>
      </c>
      <c r="O19" s="44"/>
      <c r="P19" s="45"/>
      <c r="Q19" s="45"/>
    </row>
    <row r="20" spans="1:17" s="46" customFormat="1" ht="56.25" x14ac:dyDescent="0.25">
      <c r="A20" s="56" t="s">
        <v>51</v>
      </c>
      <c r="B20" s="47" t="s">
        <v>27</v>
      </c>
      <c r="C20" s="47" t="s">
        <v>28</v>
      </c>
      <c r="D20" s="47" t="s">
        <v>46</v>
      </c>
      <c r="E20" s="47" t="s">
        <v>23</v>
      </c>
      <c r="F20" s="48" t="s">
        <v>50</v>
      </c>
      <c r="G20" s="58"/>
      <c r="H20" s="56">
        <v>6366</v>
      </c>
      <c r="I20" s="59">
        <v>228.77</v>
      </c>
      <c r="J20" s="53">
        <f t="shared" si="0"/>
        <v>1456349.82</v>
      </c>
      <c r="K20" s="55">
        <v>1E-4</v>
      </c>
      <c r="L20" s="54">
        <f t="shared" si="1"/>
        <v>145.63</v>
      </c>
      <c r="M20" s="48" t="s">
        <v>55</v>
      </c>
      <c r="N20" s="54">
        <f t="shared" si="2"/>
        <v>436.89</v>
      </c>
      <c r="O20" s="44"/>
      <c r="P20" s="45"/>
      <c r="Q20" s="45"/>
    </row>
    <row r="21" spans="1:17" s="12" customFormat="1" ht="60.75" customHeight="1" x14ac:dyDescent="0.25">
      <c r="A21" s="56" t="s">
        <v>57</v>
      </c>
      <c r="B21" s="47" t="s">
        <v>27</v>
      </c>
      <c r="C21" s="47" t="s">
        <v>28</v>
      </c>
      <c r="D21" s="47" t="s">
        <v>43</v>
      </c>
      <c r="E21" s="47" t="s">
        <v>23</v>
      </c>
      <c r="F21" s="48" t="s">
        <v>41</v>
      </c>
      <c r="G21" s="48">
        <v>1235</v>
      </c>
      <c r="H21" s="56">
        <v>1235</v>
      </c>
      <c r="I21" s="53">
        <v>300.22000000000003</v>
      </c>
      <c r="J21" s="53">
        <f>H21*I21</f>
        <v>370771.7</v>
      </c>
      <c r="K21" s="55">
        <v>1E-4</v>
      </c>
      <c r="L21" s="54">
        <f>ROUND(J21*K21,2)</f>
        <v>37.08</v>
      </c>
      <c r="M21" s="48" t="s">
        <v>55</v>
      </c>
      <c r="N21" s="54">
        <f t="shared" si="2"/>
        <v>111.24</v>
      </c>
    </row>
    <row r="22" spans="1:17" s="2" customFormat="1" ht="28.5" hidden="1" customHeight="1" x14ac:dyDescent="0.25">
      <c r="A22" s="13"/>
      <c r="B22" s="13"/>
      <c r="C22" s="13"/>
      <c r="D22" s="13"/>
      <c r="E22" s="13"/>
      <c r="F22" s="13"/>
      <c r="G22" s="14"/>
      <c r="H22" s="14">
        <f>SUM(H13:H21)</f>
        <v>8569</v>
      </c>
      <c r="I22" s="14"/>
      <c r="J22" s="14"/>
      <c r="K22" s="14"/>
      <c r="L22" s="14"/>
      <c r="M22" s="15"/>
      <c r="N22" s="13"/>
      <c r="O22" s="1"/>
    </row>
    <row r="23" spans="1:17" s="43" customFormat="1" ht="24.75" customHeight="1" x14ac:dyDescent="0.25">
      <c r="A23" s="61" t="s">
        <v>56</v>
      </c>
      <c r="B23" s="61"/>
      <c r="C23" s="61"/>
      <c r="D23" s="61"/>
      <c r="E23" s="61"/>
      <c r="F23" s="61"/>
      <c r="G23" s="61"/>
      <c r="H23" s="57">
        <f>SUM(H22)</f>
        <v>8569</v>
      </c>
      <c r="I23" s="61"/>
      <c r="J23" s="61"/>
      <c r="K23" s="61"/>
      <c r="L23" s="57">
        <f>SUM(L13:L22)</f>
        <v>205.09999999999997</v>
      </c>
      <c r="M23" s="57"/>
      <c r="N23" s="57">
        <f>SUM(N13:N22)</f>
        <v>615.29999999999995</v>
      </c>
    </row>
    <row r="24" spans="1:17" s="2" customFormat="1" ht="57.75" customHeight="1" x14ac:dyDescent="0.25">
      <c r="A24" s="73" t="s">
        <v>30</v>
      </c>
      <c r="B24" s="73"/>
      <c r="C24" s="73"/>
      <c r="D24" s="73"/>
      <c r="E24" s="62"/>
      <c r="F24" s="14"/>
      <c r="G24" s="14"/>
      <c r="H24" s="76"/>
      <c r="I24" s="76"/>
      <c r="J24" s="76"/>
      <c r="K24" s="76"/>
      <c r="L24" s="75"/>
      <c r="M24" s="75"/>
      <c r="N24" s="75"/>
      <c r="O24" s="1"/>
    </row>
    <row r="25" spans="1:17" s="2" customFormat="1" ht="23.25" customHeight="1" x14ac:dyDescent="0.25">
      <c r="A25" s="74" t="s">
        <v>29</v>
      </c>
      <c r="B25" s="74"/>
      <c r="C25" s="74"/>
      <c r="D25" s="74"/>
      <c r="E25" s="74"/>
      <c r="F25" s="14"/>
      <c r="G25" s="14"/>
      <c r="H25" s="14"/>
      <c r="I25" s="14"/>
      <c r="J25" s="13"/>
      <c r="K25" s="25"/>
      <c r="O25" s="1"/>
    </row>
    <row r="26" spans="1:17" s="2" customFormat="1" ht="20.25" x14ac:dyDescent="0.25">
      <c r="A26" s="67" t="s">
        <v>24</v>
      </c>
      <c r="B26" s="67"/>
      <c r="C26" s="67"/>
      <c r="D26" s="67"/>
      <c r="E26" s="18"/>
      <c r="G26" s="29"/>
      <c r="H26" s="19"/>
      <c r="I26" s="19"/>
      <c r="J26" s="19"/>
      <c r="K26" s="24"/>
      <c r="L26" s="27"/>
    </row>
    <row r="27" spans="1:17" s="2" customFormat="1" ht="20.25" x14ac:dyDescent="0.25">
      <c r="A27" s="17"/>
      <c r="B27" s="67" t="s">
        <v>25</v>
      </c>
      <c r="C27" s="67"/>
      <c r="D27" s="67"/>
      <c r="G27" s="29"/>
      <c r="H27" s="19"/>
      <c r="I27" s="19"/>
      <c r="J27" s="19"/>
      <c r="K27" s="24"/>
      <c r="L27" s="27"/>
      <c r="M27" s="30"/>
      <c r="N27" s="30"/>
      <c r="O27" s="30"/>
    </row>
    <row r="28" spans="1:17" s="2" customFormat="1" ht="43.5" customHeight="1" x14ac:dyDescent="0.25">
      <c r="A28" s="66"/>
      <c r="B28" s="66"/>
      <c r="C28" s="66"/>
      <c r="D28" s="66"/>
      <c r="E28" s="66"/>
      <c r="G28" s="29"/>
      <c r="H28" s="72"/>
      <c r="I28" s="72"/>
      <c r="J28" s="72"/>
      <c r="K28" s="72"/>
      <c r="L28" s="69"/>
      <c r="M28" s="70"/>
      <c r="N28" s="70"/>
      <c r="O28" s="1"/>
    </row>
    <row r="29" spans="1:17" s="2" customFormat="1" ht="15.75" customHeight="1" x14ac:dyDescent="0.25">
      <c r="E29" s="20"/>
      <c r="G29" s="29"/>
      <c r="H29" s="19"/>
      <c r="I29" s="19"/>
      <c r="J29" s="19"/>
      <c r="K29" s="26"/>
      <c r="O29" s="1"/>
    </row>
    <row r="30" spans="1:17" s="2" customFormat="1" ht="20.25" x14ac:dyDescent="0.25">
      <c r="A30" s="21"/>
      <c r="B30" s="68"/>
      <c r="C30" s="68"/>
      <c r="D30" s="68"/>
      <c r="E30" s="20"/>
      <c r="H30" s="19"/>
      <c r="I30" s="19"/>
      <c r="J30" s="19"/>
      <c r="K30" s="24"/>
      <c r="L30" s="28"/>
      <c r="M30" s="71"/>
      <c r="N30" s="71"/>
      <c r="O30" s="71"/>
    </row>
    <row r="31" spans="1:17" s="2" customFormat="1" ht="20.25" x14ac:dyDescent="0.25">
      <c r="A31" s="21"/>
      <c r="E31" s="20"/>
      <c r="H31" s="19"/>
      <c r="I31" s="19"/>
      <c r="J31" s="19"/>
      <c r="K31" s="24"/>
      <c r="L31" s="28"/>
      <c r="M31" s="65"/>
      <c r="N31" s="65"/>
      <c r="O31" s="1"/>
    </row>
    <row r="32" spans="1:17" s="2" customFormat="1" ht="20.25" x14ac:dyDescent="0.25">
      <c r="A32" s="20"/>
      <c r="B32" s="20"/>
      <c r="C32" s="20"/>
      <c r="D32" s="20"/>
      <c r="E32" s="20"/>
      <c r="H32" s="19"/>
      <c r="I32" s="19"/>
      <c r="J32" s="19"/>
      <c r="K32" s="19"/>
      <c r="L32" s="24"/>
      <c r="M32" s="24"/>
      <c r="N32" s="24"/>
      <c r="O32" s="1"/>
    </row>
    <row r="36" spans="6:7" ht="15" x14ac:dyDescent="0.25">
      <c r="F36"/>
    </row>
    <row r="37" spans="6:7" ht="15" x14ac:dyDescent="0.25">
      <c r="F37"/>
    </row>
    <row r="38" spans="6:7" ht="15" x14ac:dyDescent="0.25">
      <c r="F38"/>
    </row>
    <row r="39" spans="6:7" ht="15" x14ac:dyDescent="0.25">
      <c r="F39"/>
      <c r="G39"/>
    </row>
    <row r="40" spans="6:7" ht="15" x14ac:dyDescent="0.25">
      <c r="F40"/>
      <c r="G40"/>
    </row>
    <row r="41" spans="6:7" ht="15" x14ac:dyDescent="0.25">
      <c r="F41"/>
      <c r="G41"/>
    </row>
    <row r="42" spans="6:7" ht="15" x14ac:dyDescent="0.25">
      <c r="F42"/>
      <c r="G42"/>
    </row>
    <row r="43" spans="6:7" ht="15" x14ac:dyDescent="0.25">
      <c r="F43"/>
      <c r="G43"/>
    </row>
    <row r="44" spans="6:7" ht="15" x14ac:dyDescent="0.25">
      <c r="F44"/>
      <c r="G44"/>
    </row>
    <row r="45" spans="6:7" ht="15" x14ac:dyDescent="0.25">
      <c r="F45"/>
    </row>
  </sheetData>
  <autoFilter ref="A11:N21" xr:uid="{00000000-0009-0000-0000-000000000000}"/>
  <mergeCells count="25">
    <mergeCell ref="I7:J7"/>
    <mergeCell ref="I9:J9"/>
    <mergeCell ref="A5:B5"/>
    <mergeCell ref="C5:G5"/>
    <mergeCell ref="B8:C8"/>
    <mergeCell ref="B9:C9"/>
    <mergeCell ref="B6:C6"/>
    <mergeCell ref="E6:F6"/>
    <mergeCell ref="B7:G7"/>
    <mergeCell ref="A1:N1"/>
    <mergeCell ref="A2:N2"/>
    <mergeCell ref="M31:N31"/>
    <mergeCell ref="A28:E28"/>
    <mergeCell ref="A26:D26"/>
    <mergeCell ref="B30:D30"/>
    <mergeCell ref="L28:N28"/>
    <mergeCell ref="M30:O30"/>
    <mergeCell ref="H28:K28"/>
    <mergeCell ref="B27:D27"/>
    <mergeCell ref="A24:D24"/>
    <mergeCell ref="A25:E25"/>
    <mergeCell ref="L24:N24"/>
    <mergeCell ref="H24:K24"/>
    <mergeCell ref="A3:N3"/>
    <mergeCell ref="A4:E4"/>
  </mergeCells>
  <phoneticPr fontId="26" type="noConversion"/>
  <printOptions horizontalCentered="1"/>
  <pageMargins left="0.7" right="0.7" top="0.75" bottom="0.75" header="0.3" footer="0.3"/>
  <pageSetup paperSize="9" scale="45" orientation="landscape" r:id="rId1"/>
  <rowBreaks count="1" manualBreakCount="1">
    <brk id="27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2025-03-21T03:22:58Z</cp:lastPrinted>
  <dcterms:created xsi:type="dcterms:W3CDTF">2021-07-14T10:49:08Z</dcterms:created>
  <dcterms:modified xsi:type="dcterms:W3CDTF">2025-03-31T23:51:04Z</dcterms:modified>
</cp:coreProperties>
</file>