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tabRatio="887" activeTab="0"/>
  </bookViews>
  <sheets>
    <sheet name="консолид на 01.07.17" sheetId="1" r:id="rId1"/>
    <sheet name="консолид на 01.03.17" sheetId="2" r:id="rId2"/>
    <sheet name="консолид на 01.10.16" sheetId="3" r:id="rId3"/>
    <sheet name="консолид на 01.09.16" sheetId="4" r:id="rId4"/>
    <sheet name="консолид на 01.08.16" sheetId="5" r:id="rId5"/>
    <sheet name="консолид на 01.10.15" sheetId="6" r:id="rId6"/>
    <sheet name="консолид на 01.07.15" sheetId="7" r:id="rId7"/>
    <sheet name="консолид на 01.01.15" sheetId="8" r:id="rId8"/>
    <sheet name="консолид на 01.12.14" sheetId="9" r:id="rId9"/>
    <sheet name="консолид на 01.11.14 " sheetId="10" r:id="rId10"/>
    <sheet name="консолид на 01.10.14 " sheetId="11" r:id="rId11"/>
    <sheet name="консолид на 01.09.14" sheetId="12" r:id="rId12"/>
    <sheet name="консолид на 01.08.14 " sheetId="13" r:id="rId13"/>
    <sheet name="консолид на 01.07.14" sheetId="14" r:id="rId14"/>
    <sheet name="консолид на 01.06.14 " sheetId="15" r:id="rId15"/>
    <sheet name="консолид на 01.05.14" sheetId="16" r:id="rId16"/>
    <sheet name="консолид на 01.04.14  " sheetId="17" r:id="rId17"/>
    <sheet name="консолид на 01.01.14 " sheetId="18" r:id="rId18"/>
  </sheets>
  <definedNames>
    <definedName name="_xlnm.Print_Area" localSheetId="17">'консолид на 01.01.14 '!$A$1:$G$37</definedName>
    <definedName name="_xlnm.Print_Area" localSheetId="7">'консолид на 01.01.15'!$A$1:$H$37</definedName>
    <definedName name="_xlnm.Print_Area" localSheetId="1">'консолид на 01.03.17'!$A$1:$H$42</definedName>
    <definedName name="_xlnm.Print_Area" localSheetId="16">'консолид на 01.04.14  '!$A$1:$G$37</definedName>
    <definedName name="_xlnm.Print_Area" localSheetId="15">'консолид на 01.05.14'!$A$1:$G$37</definedName>
    <definedName name="_xlnm.Print_Area" localSheetId="14">'консолид на 01.06.14 '!$A$1:$G$37</definedName>
    <definedName name="_xlnm.Print_Area" localSheetId="13">'консолид на 01.07.14'!$A$1:$G$37</definedName>
    <definedName name="_xlnm.Print_Area" localSheetId="6">'консолид на 01.07.15'!$A$1:$H$37</definedName>
    <definedName name="_xlnm.Print_Area" localSheetId="0">'консолид на 01.07.17'!$A$1:$H$42</definedName>
    <definedName name="_xlnm.Print_Area" localSheetId="12">'консолид на 01.08.14 '!$A$1:$G$37</definedName>
    <definedName name="_xlnm.Print_Area" localSheetId="4">'консолид на 01.08.16'!$A$1:$H$42</definedName>
    <definedName name="_xlnm.Print_Area" localSheetId="11">'консолид на 01.09.14'!$A$1:$G$37</definedName>
    <definedName name="_xlnm.Print_Area" localSheetId="3">'консолид на 01.09.16'!$A$1:$H$42</definedName>
    <definedName name="_xlnm.Print_Area" localSheetId="10">'консолид на 01.10.14 '!$A$1:$G$37</definedName>
    <definedName name="_xlnm.Print_Area" localSheetId="5">'консолид на 01.10.15'!$A$1:$H$37</definedName>
    <definedName name="_xlnm.Print_Area" localSheetId="2">'консолид на 01.10.16'!$A$1:$H$42</definedName>
    <definedName name="_xlnm.Print_Area" localSheetId="9">'консолид на 01.11.14 '!$A$1:$G$37</definedName>
    <definedName name="_xlnm.Print_Area" localSheetId="8">'консолид на 01.12.14'!$A$1:$G$37</definedName>
  </definedNames>
  <calcPr fullCalcOnLoad="1"/>
</workbook>
</file>

<file path=xl/sharedStrings.xml><?xml version="1.0" encoding="utf-8"?>
<sst xmlns="http://schemas.openxmlformats.org/spreadsheetml/2006/main" count="356" uniqueCount="40">
  <si>
    <t>l</t>
  </si>
  <si>
    <t>руб.</t>
  </si>
  <si>
    <t>п/п</t>
  </si>
  <si>
    <t>срок гашения</t>
  </si>
  <si>
    <t>сумма основного долга</t>
  </si>
  <si>
    <t>пени</t>
  </si>
  <si>
    <t>проценты за пользование кредита</t>
  </si>
  <si>
    <t>Всего</t>
  </si>
  <si>
    <t>Администрация Киренский район</t>
  </si>
  <si>
    <t>Итого</t>
  </si>
  <si>
    <t>Всего консолидированный муниципальный долг</t>
  </si>
  <si>
    <t>Начальник  Финансового управления</t>
  </si>
  <si>
    <t xml:space="preserve">Е.А. Шалда </t>
  </si>
  <si>
    <t xml:space="preserve">администрации Киренского района </t>
  </si>
  <si>
    <t>Приложение № 53</t>
  </si>
  <si>
    <t xml:space="preserve"> Муниципальный долг Киренского МО  на 01.05.2014г.</t>
  </si>
  <si>
    <t>договор</t>
  </si>
  <si>
    <t>Администрация Криволукского сельского поселения</t>
  </si>
  <si>
    <t xml:space="preserve"> Муниципальный долг Киренского МО  на 01.01.2014г.</t>
  </si>
  <si>
    <t xml:space="preserve"> Муниципальный долг Киренского МО  на 01.04.2014г.</t>
  </si>
  <si>
    <t xml:space="preserve"> Муниципальный долг Киренского МО  на 01.07.2014г.</t>
  </si>
  <si>
    <t xml:space="preserve"> Муниципальный долг Киренского МО  на 01.08.2014г.</t>
  </si>
  <si>
    <t xml:space="preserve"> Муниципальный долг Киренского МО  на 01.09.2014г.</t>
  </si>
  <si>
    <t xml:space="preserve"> Муниципальный долг Киренского МО  на 01.10.2014г.</t>
  </si>
  <si>
    <t xml:space="preserve"> Муниципальный долг Киренского МО  на 01.11.2014г.</t>
  </si>
  <si>
    <t xml:space="preserve"> Муниципальный долг Киренского МО  на 01.12.2014г.</t>
  </si>
  <si>
    <t xml:space="preserve"> Муниципальный долг Киренского МО  на 01.01.2015г</t>
  </si>
  <si>
    <t xml:space="preserve"> Муниципальный долг Киренского МО  на 01.07.2015г</t>
  </si>
  <si>
    <t xml:space="preserve"> Муниципальный долг Киренского МО  на 01.10.2015г</t>
  </si>
  <si>
    <t>Администрация Киренского МО</t>
  </si>
  <si>
    <t xml:space="preserve"> Муниципальный долг МО Киренский район  на 01.08.2016г</t>
  </si>
  <si>
    <t>№ 11 от 18 июля 2016</t>
  </si>
  <si>
    <t>№ 42 от 27 октяюря 2015</t>
  </si>
  <si>
    <t xml:space="preserve">№ 76 от 01 ноября 2013 </t>
  </si>
  <si>
    <t>№ 2 от 24 февраля 2014</t>
  </si>
  <si>
    <t xml:space="preserve"> Муниципальный долг МО Киренский район  на 01.09.2016г</t>
  </si>
  <si>
    <t xml:space="preserve"> Муниципальный долг МО Киренский район  на 01.01.201г</t>
  </si>
  <si>
    <t>№ 42 от 27 октября 2015</t>
  </si>
  <si>
    <t xml:space="preserve"> Муниципальный долг МО Киренский район  на 01.03.2017г</t>
  </si>
  <si>
    <t xml:space="preserve"> Муниципальный долг МО Киренский район  на 01.10.2017г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</si>
</sst>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sz val="2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1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0" xfId="0" applyFon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5" fillId="0" borderId="15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4" fontId="5" fillId="0" borderId="15" xfId="0" applyNumberFormat="1" applyFon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Fill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2"/>
  <sheetViews>
    <sheetView tabSelected="1" view="pageBreakPreview" zoomScale="115" zoomScaleSheetLayoutView="115" zoomScalePageLayoutView="0" workbookViewId="0" topLeftCell="A7">
      <selection activeCell="C10" sqref="C10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2.375" style="0" customWidth="1"/>
    <col min="4" max="4" width="21.25390625" style="0" customWidth="1"/>
    <col min="5" max="6" width="19.25390625" style="0" customWidth="1"/>
    <col min="7" max="7" width="17.875" style="0" customWidth="1"/>
    <col min="8" max="8" width="20.125" style="0" customWidth="1"/>
    <col min="9" max="9" width="12.875" style="0" customWidth="1"/>
    <col min="10" max="10" width="12.375" style="0" customWidth="1"/>
    <col min="11" max="11" width="12.625" style="0" customWidth="1"/>
    <col min="12" max="12" width="11.875" style="0" customWidth="1"/>
    <col min="13" max="13" width="10.75390625" style="0" customWidth="1"/>
    <col min="14" max="14" width="11.375" style="0" customWidth="1"/>
    <col min="15" max="15" width="10.625" style="0" customWidth="1"/>
    <col min="16" max="16" width="10.375" style="0" customWidth="1"/>
    <col min="17" max="17" width="11.625" style="0" customWidth="1"/>
  </cols>
  <sheetData>
    <row r="6" ht="12.75">
      <c r="A6" t="s">
        <v>0</v>
      </c>
    </row>
    <row r="9" spans="3:8" ht="18.75">
      <c r="C9" s="1" t="s">
        <v>39</v>
      </c>
      <c r="D9" s="1"/>
      <c r="E9" s="2"/>
      <c r="F9" s="2"/>
      <c r="G9" s="2"/>
      <c r="H9" s="2"/>
    </row>
    <row r="13" spans="4:8" ht="27.75">
      <c r="D13" s="3"/>
      <c r="H13" t="s">
        <v>1</v>
      </c>
    </row>
    <row r="14" spans="1:17" ht="38.25" customHeight="1">
      <c r="A14" s="4" t="s">
        <v>2</v>
      </c>
      <c r="B14" s="4" t="s">
        <v>3</v>
      </c>
      <c r="C14" s="5" t="s">
        <v>16</v>
      </c>
      <c r="D14" s="6" t="s">
        <v>4</v>
      </c>
      <c r="E14" s="52" t="s">
        <v>5</v>
      </c>
      <c r="F14" s="70" t="s">
        <v>6</v>
      </c>
      <c r="G14" s="70"/>
      <c r="H14" s="7" t="s">
        <v>7</v>
      </c>
      <c r="Q14" s="8"/>
    </row>
    <row r="15" spans="1:17" s="8" customFormat="1" ht="12.75">
      <c r="A15" s="52" t="s">
        <v>8</v>
      </c>
      <c r="B15" s="55"/>
      <c r="C15" s="56"/>
      <c r="D15" s="62"/>
      <c r="E15" s="52"/>
      <c r="F15" s="52"/>
      <c r="G15" s="52"/>
      <c r="H15" s="57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3">
        <v>1</v>
      </c>
      <c r="B16" s="13">
        <v>2017</v>
      </c>
      <c r="C16" s="14" t="s">
        <v>34</v>
      </c>
      <c r="D16" s="44"/>
      <c r="E16" s="27"/>
      <c r="F16" s="27"/>
      <c r="G16" s="27"/>
      <c r="H16" s="30">
        <f aca="true" t="shared" si="0" ref="H16:H23">SUM(D16:G16)</f>
        <v>0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>
        <v>2</v>
      </c>
      <c r="B17" s="13"/>
      <c r="C17" s="16"/>
      <c r="D17" s="44"/>
      <c r="E17" s="27"/>
      <c r="F17" s="53"/>
      <c r="G17" s="27"/>
      <c r="H17" s="30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3">
        <v>3</v>
      </c>
      <c r="B18" s="13"/>
      <c r="C18" s="17"/>
      <c r="D18" s="44"/>
      <c r="E18" s="50"/>
      <c r="F18" s="50"/>
      <c r="G18" s="27"/>
      <c r="H18" s="30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5">
        <v>4</v>
      </c>
      <c r="B19" s="15">
        <v>2018</v>
      </c>
      <c r="C19" s="17" t="s">
        <v>37</v>
      </c>
      <c r="D19" s="45">
        <f>4658000-1553000-1553000</f>
        <v>1552000</v>
      </c>
      <c r="E19" s="50"/>
      <c r="F19" s="50"/>
      <c r="G19" s="27"/>
      <c r="H19" s="30">
        <f t="shared" si="0"/>
        <v>1552000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5">
        <v>5</v>
      </c>
      <c r="B20" s="15"/>
      <c r="C20" s="17"/>
      <c r="D20" s="45"/>
      <c r="E20" s="50"/>
      <c r="F20" s="50"/>
      <c r="G20" s="27"/>
      <c r="H20" s="30">
        <f t="shared" si="0"/>
        <v>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>
        <v>6</v>
      </c>
      <c r="B21" s="15"/>
      <c r="C21" s="14"/>
      <c r="D21" s="45"/>
      <c r="E21" s="27"/>
      <c r="F21" s="27"/>
      <c r="G21" s="27"/>
      <c r="H21" s="30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5">
        <v>7</v>
      </c>
      <c r="B22" s="15"/>
      <c r="C22" s="14"/>
      <c r="D22" s="45"/>
      <c r="E22" s="27"/>
      <c r="F22" s="27"/>
      <c r="G22" s="27"/>
      <c r="H22" s="30">
        <f t="shared" si="0"/>
        <v>0</v>
      </c>
      <c r="I22" s="14"/>
      <c r="J22" s="14"/>
      <c r="K22" s="14"/>
      <c r="L22" s="14"/>
      <c r="M22" s="17"/>
      <c r="N22" s="14"/>
      <c r="O22" s="14"/>
      <c r="P22" s="14"/>
      <c r="Q22" s="14"/>
    </row>
    <row r="23" spans="1:17" ht="12.75">
      <c r="A23" s="15"/>
      <c r="B23" s="15"/>
      <c r="C23" s="17"/>
      <c r="D23" s="45">
        <v>0</v>
      </c>
      <c r="E23" s="27"/>
      <c r="F23" s="27"/>
      <c r="G23" s="27"/>
      <c r="H23" s="30">
        <f t="shared" si="0"/>
        <v>0</v>
      </c>
      <c r="I23" s="14"/>
      <c r="J23" s="14"/>
      <c r="K23" s="14"/>
      <c r="L23" s="14"/>
      <c r="M23" s="17"/>
      <c r="N23" s="14"/>
      <c r="O23" s="14"/>
      <c r="P23" s="14"/>
      <c r="Q23" s="14"/>
    </row>
    <row r="24" spans="1:17" ht="12.75">
      <c r="A24" s="24"/>
      <c r="B24" s="24" t="s">
        <v>9</v>
      </c>
      <c r="C24" s="25"/>
      <c r="D24" s="58">
        <f>D16+D17+D18+D19+D20+D21+D22+D23</f>
        <v>1552000</v>
      </c>
      <c r="E24" s="31"/>
      <c r="F24" s="31"/>
      <c r="G24" s="31">
        <f>SUM(G16:G23)</f>
        <v>0</v>
      </c>
      <c r="H24" s="61">
        <f>SUM(H16:H23)</f>
        <v>1552000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9"/>
      <c r="B25" s="9" t="s">
        <v>29</v>
      </c>
      <c r="C25" s="11"/>
      <c r="D25" s="59"/>
      <c r="E25" s="63"/>
      <c r="F25" s="63"/>
      <c r="G25" s="63"/>
      <c r="H25" s="33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9"/>
      <c r="B26" s="69">
        <v>2019</v>
      </c>
      <c r="C26" s="68" t="s">
        <v>31</v>
      </c>
      <c r="D26" s="59">
        <v>10970000</v>
      </c>
      <c r="E26" s="31"/>
      <c r="F26" s="31"/>
      <c r="G26" s="31"/>
      <c r="H26" s="33">
        <f>D26+G26+E26</f>
        <v>10970000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9"/>
      <c r="B27" s="9"/>
      <c r="C27" s="11"/>
      <c r="D27" s="59"/>
      <c r="E27" s="31"/>
      <c r="F27" s="31"/>
      <c r="G27" s="31"/>
      <c r="H27" s="33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9"/>
      <c r="B28" s="9"/>
      <c r="C28" s="11"/>
      <c r="D28" s="59"/>
      <c r="E28" s="31"/>
      <c r="F28" s="31"/>
      <c r="G28" s="31"/>
      <c r="H28" s="33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9"/>
      <c r="B29" s="9"/>
      <c r="C29" s="11"/>
      <c r="D29" s="59">
        <f>D26</f>
        <v>10970000</v>
      </c>
      <c r="E29" s="38">
        <f>E26</f>
        <v>0</v>
      </c>
      <c r="F29" s="38"/>
      <c r="G29" s="38">
        <f>G26</f>
        <v>0</v>
      </c>
      <c r="H29" s="33">
        <f>H26</f>
        <v>10970000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s="21" customFormat="1" ht="12.75" outlineLevel="1">
      <c r="A30" s="18" t="s">
        <v>17</v>
      </c>
      <c r="B30" s="18"/>
      <c r="C30" s="19"/>
      <c r="D30" s="60"/>
      <c r="E30" s="36"/>
      <c r="F30" s="37"/>
      <c r="G30" s="36"/>
      <c r="H30" s="37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2.75" outlineLevel="1">
      <c r="A31" s="22">
        <v>1</v>
      </c>
      <c r="B31" s="15">
        <v>2016</v>
      </c>
      <c r="C31" s="49" t="s">
        <v>33</v>
      </c>
      <c r="D31" s="44"/>
      <c r="E31" s="27"/>
      <c r="F31" s="30"/>
      <c r="G31" s="27"/>
      <c r="H31" s="30">
        <f>SUM(D31:G31)</f>
        <v>0</v>
      </c>
      <c r="I31" s="14"/>
      <c r="J31" s="20"/>
      <c r="K31" s="14"/>
      <c r="L31" s="14"/>
      <c r="M31" s="14"/>
      <c r="N31" s="14"/>
      <c r="O31" s="14"/>
      <c r="P31" s="14"/>
      <c r="Q31" s="14"/>
    </row>
    <row r="32" spans="1:17" ht="12.75" outlineLevel="1">
      <c r="A32" s="22">
        <v>2</v>
      </c>
      <c r="B32" s="15"/>
      <c r="C32" s="23"/>
      <c r="D32" s="44"/>
      <c r="E32" s="50"/>
      <c r="F32" s="65"/>
      <c r="G32" s="27"/>
      <c r="H32" s="30">
        <f>SUM(D32:G32)</f>
        <v>0</v>
      </c>
      <c r="I32" s="14"/>
      <c r="J32" s="20"/>
      <c r="K32" s="14"/>
      <c r="L32" s="14"/>
      <c r="M32" s="14"/>
      <c r="N32" s="14"/>
      <c r="O32" s="14"/>
      <c r="P32" s="14"/>
      <c r="Q32" s="14"/>
    </row>
    <row r="33" spans="1:17" ht="12.75" outlineLevel="1">
      <c r="A33" s="22"/>
      <c r="B33" s="15"/>
      <c r="C33" s="48"/>
      <c r="D33" s="44">
        <v>0</v>
      </c>
      <c r="E33" s="50"/>
      <c r="F33" s="64"/>
      <c r="G33" s="27"/>
      <c r="H33" s="30">
        <f>SUM(D33:G33)</f>
        <v>0</v>
      </c>
      <c r="I33" s="14"/>
      <c r="J33" s="20"/>
      <c r="K33" s="14"/>
      <c r="L33" s="14"/>
      <c r="M33" s="14"/>
      <c r="N33" s="14"/>
      <c r="O33" s="14"/>
      <c r="P33" s="14"/>
      <c r="Q33" s="14"/>
    </row>
    <row r="34" spans="1:17" ht="12.75" outlineLevel="1">
      <c r="A34" s="22"/>
      <c r="B34" s="15"/>
      <c r="C34" s="23"/>
      <c r="D34" s="44">
        <v>0</v>
      </c>
      <c r="E34" s="50"/>
      <c r="F34" s="64"/>
      <c r="G34" s="27"/>
      <c r="H34" s="30">
        <f>SUM(D34:G34)</f>
        <v>0</v>
      </c>
      <c r="I34" s="14"/>
      <c r="J34" s="20"/>
      <c r="K34" s="14"/>
      <c r="L34" s="14"/>
      <c r="M34" s="14"/>
      <c r="N34" s="14"/>
      <c r="O34" s="14"/>
      <c r="P34" s="14"/>
      <c r="Q34" s="14"/>
    </row>
    <row r="35" spans="1:17" ht="12.75" outlineLevel="1">
      <c r="A35" s="24" t="s">
        <v>9</v>
      </c>
      <c r="B35" s="24"/>
      <c r="C35" s="25"/>
      <c r="D35" s="58">
        <f>SUM(D31:D34)</f>
        <v>0</v>
      </c>
      <c r="E35" s="38">
        <f>SUM(E31:E32)</f>
        <v>0</v>
      </c>
      <c r="F35" s="61"/>
      <c r="G35" s="38">
        <f>SUM(G31)</f>
        <v>0</v>
      </c>
      <c r="H35" s="61">
        <f>SUM(H31)</f>
        <v>0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8" ht="15.75" outlineLevel="1">
      <c r="A36" s="71" t="s">
        <v>10</v>
      </c>
      <c r="B36" s="72"/>
      <c r="C36" s="72"/>
      <c r="D36" s="42">
        <f>D24+D35+D29</f>
        <v>12522000</v>
      </c>
      <c r="E36" s="42">
        <f>E24+E35+E29</f>
        <v>0</v>
      </c>
      <c r="F36" s="66">
        <f>F24+F35+F29</f>
        <v>0</v>
      </c>
      <c r="G36" s="42">
        <f>G24+G35+G29</f>
        <v>0</v>
      </c>
      <c r="H36" s="42">
        <f>H24+H35+H29</f>
        <v>12522000</v>
      </c>
    </row>
    <row r="37" spans="1:8" ht="12.75" outlineLevel="1">
      <c r="A37" s="73"/>
      <c r="B37" s="74"/>
      <c r="C37" s="74"/>
      <c r="D37" s="39"/>
      <c r="E37" s="39"/>
      <c r="F37" s="40"/>
      <c r="G37" s="39"/>
      <c r="H37" s="41"/>
    </row>
    <row r="38" spans="4:8" ht="12.75" outlineLevel="1">
      <c r="D38" s="43"/>
      <c r="E38" s="43"/>
      <c r="F38" s="43"/>
      <c r="G38" s="43"/>
      <c r="H38" s="43"/>
    </row>
    <row r="39" spans="5:11" ht="14.25">
      <c r="E39" s="26"/>
      <c r="F39" s="26"/>
      <c r="K39" s="26"/>
    </row>
    <row r="41" spans="2:7" ht="14.25">
      <c r="B41" s="26" t="s">
        <v>11</v>
      </c>
      <c r="G41" s="26" t="s">
        <v>12</v>
      </c>
    </row>
    <row r="42" ht="14.25">
      <c r="B42" s="26" t="s">
        <v>13</v>
      </c>
    </row>
  </sheetData>
  <sheetProtection/>
  <mergeCells count="2">
    <mergeCell ref="F14:G14"/>
    <mergeCell ref="A36:C37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C10" sqref="C10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ht="12.75">
      <c r="A6" t="s">
        <v>0</v>
      </c>
    </row>
    <row r="9" spans="3:7" ht="18.75">
      <c r="C9" s="1" t="s">
        <v>24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9112000</v>
      </c>
      <c r="E16" s="28"/>
      <c r="F16" s="29">
        <v>1195312.85</v>
      </c>
      <c r="G16" s="30">
        <f aca="true" t="shared" si="0" ref="G16:G22">SUM(D16:F16)</f>
        <v>10307312.85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9112000</v>
      </c>
      <c r="E24" s="32">
        <f>SUM(E16:E22)</f>
        <v>0</v>
      </c>
      <c r="F24" s="31">
        <f>SUM(F16:F22)</f>
        <v>1195312.85</v>
      </c>
      <c r="G24" s="33">
        <f>SUM(G16:G23)</f>
        <v>10307312.85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9339300</v>
      </c>
      <c r="E31" s="42">
        <f>E24+E30</f>
        <v>0</v>
      </c>
      <c r="F31" s="42">
        <f>F24+F30</f>
        <v>1218441.75</v>
      </c>
      <c r="G31" s="42">
        <f>G24+G30</f>
        <v>10557741.75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D22" sqref="D22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ht="12.75">
      <c r="A6" t="s">
        <v>0</v>
      </c>
    </row>
    <row r="9" spans="3:7" ht="18.75">
      <c r="C9" s="1" t="s">
        <v>23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9112000</v>
      </c>
      <c r="E16" s="28"/>
      <c r="F16" s="29">
        <v>1195312.85</v>
      </c>
      <c r="G16" s="30">
        <f aca="true" t="shared" si="0" ref="G16:G22">SUM(D16:F16)</f>
        <v>10307312.85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9112000</v>
      </c>
      <c r="E24" s="32">
        <f>SUM(E16:E22)</f>
        <v>0</v>
      </c>
      <c r="F24" s="31">
        <f>SUM(F16:F22)</f>
        <v>1195312.85</v>
      </c>
      <c r="G24" s="33">
        <f>SUM(G16:G23)</f>
        <v>10307312.85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9339300</v>
      </c>
      <c r="E31" s="42">
        <f>E24+E30</f>
        <v>0</v>
      </c>
      <c r="F31" s="42">
        <f>F24+F30</f>
        <v>1218441.75</v>
      </c>
      <c r="G31" s="42">
        <f>G24+G30</f>
        <v>10557741.75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C10" sqref="C10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spans="1:7" ht="12.75">
      <c r="A6" t="s">
        <v>0</v>
      </c>
      <c r="G6" t="s">
        <v>14</v>
      </c>
    </row>
    <row r="9" spans="3:7" ht="18.75">
      <c r="C9" s="1" t="s">
        <v>22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9112000</v>
      </c>
      <c r="E16" s="28"/>
      <c r="F16" s="29">
        <v>1195312.85</v>
      </c>
      <c r="G16" s="30">
        <f aca="true" t="shared" si="0" ref="G16:G22">SUM(D16:F16)</f>
        <v>10307312.85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9112000</v>
      </c>
      <c r="E24" s="32">
        <f>SUM(E16:E22)</f>
        <v>0</v>
      </c>
      <c r="F24" s="31">
        <f>SUM(F16:F22)</f>
        <v>1195312.85</v>
      </c>
      <c r="G24" s="33">
        <f>SUM(G16:G23)</f>
        <v>10307312.85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9339300</v>
      </c>
      <c r="E31" s="42">
        <f>E24+E30</f>
        <v>0</v>
      </c>
      <c r="F31" s="42">
        <f>F24+F30</f>
        <v>1218441.75</v>
      </c>
      <c r="G31" s="42">
        <f>G24+G30</f>
        <v>10557741.75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D19" sqref="D19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spans="1:7" ht="12.75">
      <c r="A6" t="s">
        <v>0</v>
      </c>
      <c r="G6" t="s">
        <v>14</v>
      </c>
    </row>
    <row r="9" spans="3:7" ht="18.75">
      <c r="C9" s="1" t="s">
        <v>21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9112000</v>
      </c>
      <c r="E16" s="28"/>
      <c r="F16" s="29">
        <v>1195312.85</v>
      </c>
      <c r="G16" s="30">
        <f aca="true" t="shared" si="0" ref="G16:G22">SUM(D16:F16)</f>
        <v>10307312.85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9112000</v>
      </c>
      <c r="E24" s="32">
        <f>SUM(E16:E22)</f>
        <v>0</v>
      </c>
      <c r="F24" s="31">
        <f>SUM(F16:F22)</f>
        <v>1195312.85</v>
      </c>
      <c r="G24" s="33">
        <f>SUM(G16:G23)</f>
        <v>10307312.85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9339300</v>
      </c>
      <c r="E31" s="42">
        <f>E24+E30</f>
        <v>0</v>
      </c>
      <c r="F31" s="42">
        <f>F24+F30</f>
        <v>1218441.75</v>
      </c>
      <c r="G31" s="42">
        <f>G24+G30</f>
        <v>10557741.75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D17" sqref="D17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spans="1:7" ht="12.75">
      <c r="A6" t="s">
        <v>0</v>
      </c>
      <c r="G6" t="s">
        <v>14</v>
      </c>
    </row>
    <row r="9" spans="3:7" ht="18.75">
      <c r="C9" s="1" t="s">
        <v>20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10112000</v>
      </c>
      <c r="E16" s="28"/>
      <c r="F16" s="29">
        <v>1195312.85</v>
      </c>
      <c r="G16" s="30">
        <f aca="true" t="shared" si="0" ref="G16:G22">SUM(D16:F16)</f>
        <v>11307312.85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10112000</v>
      </c>
      <c r="E24" s="32">
        <f>SUM(E16:E22)</f>
        <v>0</v>
      </c>
      <c r="F24" s="31">
        <f>SUM(F16:F22)</f>
        <v>1195312.85</v>
      </c>
      <c r="G24" s="33">
        <f>SUM(G16:G23)</f>
        <v>11307312.85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10339300</v>
      </c>
      <c r="E31" s="42">
        <f>E24+E30</f>
        <v>0</v>
      </c>
      <c r="F31" s="42">
        <f>F24+F30</f>
        <v>1218441.75</v>
      </c>
      <c r="G31" s="42">
        <f>G24+G30</f>
        <v>11557741.75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D20" sqref="D20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spans="1:7" ht="12.75">
      <c r="A6" t="s">
        <v>0</v>
      </c>
      <c r="G6" t="s">
        <v>14</v>
      </c>
    </row>
    <row r="9" spans="3:7" ht="18.75">
      <c r="C9" s="1" t="s">
        <v>15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11112000</v>
      </c>
      <c r="E16" s="28"/>
      <c r="F16" s="29">
        <v>1195312.85</v>
      </c>
      <c r="G16" s="30">
        <f aca="true" t="shared" si="0" ref="G16:G22">SUM(D16:F16)</f>
        <v>12307312.85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11112000</v>
      </c>
      <c r="E24" s="32">
        <f>SUM(E16:E22)</f>
        <v>0</v>
      </c>
      <c r="F24" s="31">
        <f>SUM(F16:F22)</f>
        <v>1195312.85</v>
      </c>
      <c r="G24" s="33">
        <f>SUM(G16:G23)</f>
        <v>12307312.85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11339300</v>
      </c>
      <c r="E31" s="42">
        <f>E24+E30</f>
        <v>0</v>
      </c>
      <c r="F31" s="42">
        <f>F24+F30</f>
        <v>1218441.75</v>
      </c>
      <c r="G31" s="42">
        <f>G24+G30</f>
        <v>12557741.75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C26" sqref="C26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spans="1:7" ht="12.75">
      <c r="A6" t="s">
        <v>0</v>
      </c>
      <c r="G6" t="s">
        <v>14</v>
      </c>
    </row>
    <row r="9" spans="3:7" ht="18.75">
      <c r="C9" s="1" t="s">
        <v>15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11112000</v>
      </c>
      <c r="E16" s="28"/>
      <c r="F16" s="29">
        <v>1195312.85</v>
      </c>
      <c r="G16" s="30">
        <f aca="true" t="shared" si="0" ref="G16:G22">SUM(D16:F16)</f>
        <v>12307312.85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11112000</v>
      </c>
      <c r="E24" s="32">
        <f>SUM(E16:E22)</f>
        <v>0</v>
      </c>
      <c r="F24" s="31">
        <f>SUM(F16:F22)</f>
        <v>1195312.85</v>
      </c>
      <c r="G24" s="33">
        <f>SUM(G16:G23)</f>
        <v>12307312.85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11339300</v>
      </c>
      <c r="E31" s="42">
        <f>E24+E30</f>
        <v>0</v>
      </c>
      <c r="F31" s="42">
        <f>F24+F30</f>
        <v>1218441.75</v>
      </c>
      <c r="G31" s="42">
        <f>G24+G30</f>
        <v>12557741.75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F24" sqref="F24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spans="1:7" ht="12.75">
      <c r="A6" t="s">
        <v>0</v>
      </c>
      <c r="G6" t="s">
        <v>14</v>
      </c>
    </row>
    <row r="9" spans="3:7" ht="18.75">
      <c r="C9" s="1" t="s">
        <v>19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11112000</v>
      </c>
      <c r="E16" s="28"/>
      <c r="F16" s="29">
        <v>1195312.85</v>
      </c>
      <c r="G16" s="30">
        <f aca="true" t="shared" si="0" ref="G16:G22">SUM(D16:F16)</f>
        <v>12307312.85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11112000</v>
      </c>
      <c r="E24" s="32">
        <f>SUM(E16:E22)</f>
        <v>0</v>
      </c>
      <c r="F24" s="31">
        <f>SUM(F16:F22)</f>
        <v>1195312.85</v>
      </c>
      <c r="G24" s="33">
        <f>SUM(G16:G23)</f>
        <v>12307312.85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11339300</v>
      </c>
      <c r="E31" s="42">
        <f>E24+E30</f>
        <v>0</v>
      </c>
      <c r="F31" s="42">
        <f>F24+F30</f>
        <v>1218441.75</v>
      </c>
      <c r="G31" s="42">
        <f>G24+G30</f>
        <v>12557741.75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E24" sqref="E24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spans="1:7" ht="12.75">
      <c r="A6" t="s">
        <v>0</v>
      </c>
      <c r="G6" t="s">
        <v>14</v>
      </c>
    </row>
    <row r="9" spans="3:7" ht="18.75">
      <c r="C9" s="1" t="s">
        <v>18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/>
      <c r="C16" s="14"/>
      <c r="D16" s="27"/>
      <c r="E16" s="28"/>
      <c r="F16" s="29"/>
      <c r="G16" s="30">
        <f aca="true" t="shared" si="0" ref="G16:G22">SUM(D16:F16)</f>
        <v>0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0</v>
      </c>
      <c r="E24" s="32">
        <f>SUM(E16:E22)</f>
        <v>0</v>
      </c>
      <c r="F24" s="31">
        <f>SUM(F16:F22)</f>
        <v>0</v>
      </c>
      <c r="G24" s="33">
        <f>SUM(G16:G23)</f>
        <v>0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227300</v>
      </c>
      <c r="E31" s="42">
        <f>E24+E30</f>
        <v>0</v>
      </c>
      <c r="F31" s="42">
        <f>F24+F30</f>
        <v>23128.9</v>
      </c>
      <c r="G31" s="42">
        <f>G24+G30</f>
        <v>250428.9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42"/>
  <sheetViews>
    <sheetView view="pageBreakPreview" zoomScale="115" zoomScaleSheetLayoutView="115" zoomScalePageLayoutView="0" workbookViewId="0" topLeftCell="A7">
      <selection activeCell="E23" sqref="E23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2.375" style="0" customWidth="1"/>
    <col min="4" max="4" width="21.25390625" style="0" customWidth="1"/>
    <col min="5" max="6" width="19.25390625" style="0" customWidth="1"/>
    <col min="7" max="7" width="17.875" style="0" customWidth="1"/>
    <col min="8" max="8" width="20.125" style="0" customWidth="1"/>
    <col min="9" max="9" width="12.875" style="0" customWidth="1"/>
    <col min="10" max="10" width="12.375" style="0" customWidth="1"/>
    <col min="11" max="11" width="12.625" style="0" customWidth="1"/>
    <col min="12" max="12" width="11.875" style="0" customWidth="1"/>
    <col min="13" max="13" width="10.75390625" style="0" customWidth="1"/>
    <col min="14" max="14" width="11.375" style="0" customWidth="1"/>
    <col min="15" max="15" width="10.625" style="0" customWidth="1"/>
    <col min="16" max="16" width="10.375" style="0" customWidth="1"/>
    <col min="17" max="17" width="11.625" style="0" customWidth="1"/>
  </cols>
  <sheetData>
    <row r="6" ht="12.75">
      <c r="A6" t="s">
        <v>0</v>
      </c>
    </row>
    <row r="9" spans="3:8" ht="18.75">
      <c r="C9" s="1" t="s">
        <v>38</v>
      </c>
      <c r="D9" s="1"/>
      <c r="E9" s="2"/>
      <c r="F9" s="2"/>
      <c r="G9" s="2"/>
      <c r="H9" s="2"/>
    </row>
    <row r="13" spans="4:8" ht="27.75">
      <c r="D13" s="3"/>
      <c r="H13" t="s">
        <v>1</v>
      </c>
    </row>
    <row r="14" spans="1:17" ht="38.25" customHeight="1">
      <c r="A14" s="4" t="s">
        <v>2</v>
      </c>
      <c r="B14" s="4" t="s">
        <v>3</v>
      </c>
      <c r="C14" s="5" t="s">
        <v>16</v>
      </c>
      <c r="D14" s="6" t="s">
        <v>4</v>
      </c>
      <c r="E14" s="52" t="s">
        <v>5</v>
      </c>
      <c r="F14" s="70" t="s">
        <v>6</v>
      </c>
      <c r="G14" s="70"/>
      <c r="H14" s="7" t="s">
        <v>7</v>
      </c>
      <c r="Q14" s="8"/>
    </row>
    <row r="15" spans="1:17" s="8" customFormat="1" ht="12.75">
      <c r="A15" s="52" t="s">
        <v>8</v>
      </c>
      <c r="B15" s="55"/>
      <c r="C15" s="56"/>
      <c r="D15" s="62"/>
      <c r="E15" s="52"/>
      <c r="F15" s="52"/>
      <c r="G15" s="52"/>
      <c r="H15" s="57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3">
        <v>1</v>
      </c>
      <c r="B16" s="13">
        <v>2017</v>
      </c>
      <c r="C16" s="14" t="s">
        <v>34</v>
      </c>
      <c r="D16" s="44"/>
      <c r="E16" s="27"/>
      <c r="F16" s="27"/>
      <c r="G16" s="27"/>
      <c r="H16" s="30">
        <f aca="true" t="shared" si="0" ref="H16:H23">SUM(D16:G16)</f>
        <v>0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>
        <v>2</v>
      </c>
      <c r="B17" s="13"/>
      <c r="C17" s="16"/>
      <c r="D17" s="44"/>
      <c r="E17" s="27"/>
      <c r="F17" s="53"/>
      <c r="G17" s="27"/>
      <c r="H17" s="30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3">
        <v>3</v>
      </c>
      <c r="B18" s="13"/>
      <c r="C18" s="17"/>
      <c r="D18" s="44"/>
      <c r="E18" s="50"/>
      <c r="F18" s="50"/>
      <c r="G18" s="27"/>
      <c r="H18" s="30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5">
        <v>4</v>
      </c>
      <c r="B19" s="15">
        <v>2018</v>
      </c>
      <c r="C19" s="17" t="s">
        <v>37</v>
      </c>
      <c r="D19" s="45">
        <f>4658000-1553000</f>
        <v>3105000</v>
      </c>
      <c r="E19" s="50"/>
      <c r="F19" s="50"/>
      <c r="G19" s="27"/>
      <c r="H19" s="30">
        <f t="shared" si="0"/>
        <v>3105000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5">
        <v>5</v>
      </c>
      <c r="B20" s="15"/>
      <c r="C20" s="17"/>
      <c r="D20" s="45"/>
      <c r="E20" s="50"/>
      <c r="F20" s="50"/>
      <c r="G20" s="27"/>
      <c r="H20" s="30">
        <f t="shared" si="0"/>
        <v>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>
        <v>6</v>
      </c>
      <c r="B21" s="15"/>
      <c r="C21" s="14"/>
      <c r="D21" s="45"/>
      <c r="E21" s="27"/>
      <c r="F21" s="27"/>
      <c r="G21" s="27"/>
      <c r="H21" s="30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5">
        <v>7</v>
      </c>
      <c r="B22" s="15"/>
      <c r="C22" s="14"/>
      <c r="D22" s="45"/>
      <c r="E22" s="27"/>
      <c r="F22" s="27"/>
      <c r="G22" s="27"/>
      <c r="H22" s="30">
        <f t="shared" si="0"/>
        <v>0</v>
      </c>
      <c r="I22" s="14"/>
      <c r="J22" s="14"/>
      <c r="K22" s="14"/>
      <c r="L22" s="14"/>
      <c r="M22" s="17"/>
      <c r="N22" s="14"/>
      <c r="O22" s="14"/>
      <c r="P22" s="14"/>
      <c r="Q22" s="14"/>
    </row>
    <row r="23" spans="1:17" ht="12.75">
      <c r="A23" s="15"/>
      <c r="B23" s="15"/>
      <c r="C23" s="17"/>
      <c r="D23" s="45">
        <v>0</v>
      </c>
      <c r="E23" s="27"/>
      <c r="F23" s="27"/>
      <c r="G23" s="27"/>
      <c r="H23" s="30">
        <f t="shared" si="0"/>
        <v>0</v>
      </c>
      <c r="I23" s="14"/>
      <c r="J23" s="14"/>
      <c r="K23" s="14"/>
      <c r="L23" s="14"/>
      <c r="M23" s="17"/>
      <c r="N23" s="14"/>
      <c r="O23" s="14"/>
      <c r="P23" s="14"/>
      <c r="Q23" s="14"/>
    </row>
    <row r="24" spans="1:17" ht="12.75">
      <c r="A24" s="24"/>
      <c r="B24" s="24" t="s">
        <v>9</v>
      </c>
      <c r="C24" s="25"/>
      <c r="D24" s="58">
        <f>D16+D17+D18+D19+D20+D21+D22+D23</f>
        <v>3105000</v>
      </c>
      <c r="E24" s="31"/>
      <c r="F24" s="31"/>
      <c r="G24" s="31">
        <f>SUM(G16:G23)</f>
        <v>0</v>
      </c>
      <c r="H24" s="61">
        <f>SUM(H16:H23)</f>
        <v>3105000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9"/>
      <c r="B25" s="9" t="s">
        <v>29</v>
      </c>
      <c r="C25" s="11"/>
      <c r="D25" s="59"/>
      <c r="E25" s="63"/>
      <c r="F25" s="63"/>
      <c r="G25" s="63"/>
      <c r="H25" s="33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9"/>
      <c r="B26" s="69">
        <v>2019</v>
      </c>
      <c r="C26" s="68" t="s">
        <v>31</v>
      </c>
      <c r="D26" s="59">
        <v>10970000</v>
      </c>
      <c r="E26" s="31">
        <v>2700</v>
      </c>
      <c r="F26" s="31"/>
      <c r="G26" s="31">
        <v>29.52</v>
      </c>
      <c r="H26" s="33">
        <f>D26+G26+E26</f>
        <v>10972729.52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9"/>
      <c r="B27" s="9"/>
      <c r="C27" s="11"/>
      <c r="D27" s="59"/>
      <c r="E27" s="31"/>
      <c r="F27" s="31"/>
      <c r="G27" s="31"/>
      <c r="H27" s="33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9"/>
      <c r="B28" s="9"/>
      <c r="C28" s="11"/>
      <c r="D28" s="59"/>
      <c r="E28" s="31"/>
      <c r="F28" s="31"/>
      <c r="G28" s="31"/>
      <c r="H28" s="33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9"/>
      <c r="B29" s="9"/>
      <c r="C29" s="11"/>
      <c r="D29" s="59">
        <f>D26</f>
        <v>10970000</v>
      </c>
      <c r="E29" s="38">
        <f>E26</f>
        <v>2700</v>
      </c>
      <c r="F29" s="38"/>
      <c r="G29" s="38">
        <f>G26</f>
        <v>29.52</v>
      </c>
      <c r="H29" s="33">
        <f>H26</f>
        <v>10972729.52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s="21" customFormat="1" ht="12.75" outlineLevel="1">
      <c r="A30" s="18" t="s">
        <v>17</v>
      </c>
      <c r="B30" s="18"/>
      <c r="C30" s="19"/>
      <c r="D30" s="60"/>
      <c r="E30" s="36"/>
      <c r="F30" s="37"/>
      <c r="G30" s="36"/>
      <c r="H30" s="37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2.75" outlineLevel="1">
      <c r="A31" s="22">
        <v>1</v>
      </c>
      <c r="B31" s="15">
        <v>2016</v>
      </c>
      <c r="C31" s="49" t="s">
        <v>33</v>
      </c>
      <c r="D31" s="44"/>
      <c r="E31" s="27"/>
      <c r="F31" s="30"/>
      <c r="G31" s="27"/>
      <c r="H31" s="30">
        <f>SUM(D31:G31)</f>
        <v>0</v>
      </c>
      <c r="I31" s="14"/>
      <c r="J31" s="20"/>
      <c r="K31" s="14"/>
      <c r="L31" s="14"/>
      <c r="M31" s="14"/>
      <c r="N31" s="14"/>
      <c r="O31" s="14"/>
      <c r="P31" s="14"/>
      <c r="Q31" s="14"/>
    </row>
    <row r="32" spans="1:17" ht="12.75" outlineLevel="1">
      <c r="A32" s="22">
        <v>2</v>
      </c>
      <c r="B32" s="15"/>
      <c r="C32" s="23"/>
      <c r="D32" s="44"/>
      <c r="E32" s="50"/>
      <c r="F32" s="65"/>
      <c r="G32" s="27"/>
      <c r="H32" s="30">
        <f>SUM(D32:G32)</f>
        <v>0</v>
      </c>
      <c r="I32" s="14"/>
      <c r="J32" s="20"/>
      <c r="K32" s="14"/>
      <c r="L32" s="14"/>
      <c r="M32" s="14"/>
      <c r="N32" s="14"/>
      <c r="O32" s="14"/>
      <c r="P32" s="14"/>
      <c r="Q32" s="14"/>
    </row>
    <row r="33" spans="1:17" ht="12.75" outlineLevel="1">
      <c r="A33" s="22"/>
      <c r="B33" s="15"/>
      <c r="C33" s="48"/>
      <c r="D33" s="44">
        <v>0</v>
      </c>
      <c r="E33" s="50"/>
      <c r="F33" s="64"/>
      <c r="G33" s="27"/>
      <c r="H33" s="30">
        <f>SUM(D33:G33)</f>
        <v>0</v>
      </c>
      <c r="I33" s="14"/>
      <c r="J33" s="20"/>
      <c r="K33" s="14"/>
      <c r="L33" s="14"/>
      <c r="M33" s="14"/>
      <c r="N33" s="14"/>
      <c r="O33" s="14"/>
      <c r="P33" s="14"/>
      <c r="Q33" s="14"/>
    </row>
    <row r="34" spans="1:17" ht="12.75" outlineLevel="1">
      <c r="A34" s="22"/>
      <c r="B34" s="15"/>
      <c r="C34" s="23"/>
      <c r="D34" s="44">
        <v>0</v>
      </c>
      <c r="E34" s="50"/>
      <c r="F34" s="64"/>
      <c r="G34" s="27"/>
      <c r="H34" s="30">
        <f>SUM(D34:G34)</f>
        <v>0</v>
      </c>
      <c r="I34" s="14"/>
      <c r="J34" s="20"/>
      <c r="K34" s="14"/>
      <c r="L34" s="14"/>
      <c r="M34" s="14"/>
      <c r="N34" s="14"/>
      <c r="O34" s="14"/>
      <c r="P34" s="14"/>
      <c r="Q34" s="14"/>
    </row>
    <row r="35" spans="1:17" ht="12.75" outlineLevel="1">
      <c r="A35" s="24" t="s">
        <v>9</v>
      </c>
      <c r="B35" s="24"/>
      <c r="C35" s="25"/>
      <c r="D35" s="58">
        <f>SUM(D31:D34)</f>
        <v>0</v>
      </c>
      <c r="E35" s="38">
        <f>SUM(E31:E32)</f>
        <v>0</v>
      </c>
      <c r="F35" s="61"/>
      <c r="G35" s="38">
        <f>SUM(G31)</f>
        <v>0</v>
      </c>
      <c r="H35" s="61">
        <f>SUM(H31)</f>
        <v>0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8" ht="15.75" outlineLevel="1">
      <c r="A36" s="71" t="s">
        <v>10</v>
      </c>
      <c r="B36" s="72"/>
      <c r="C36" s="72"/>
      <c r="D36" s="42">
        <f>D24+D35+D29</f>
        <v>14075000</v>
      </c>
      <c r="E36" s="42">
        <f>E24+E35+E29</f>
        <v>2700</v>
      </c>
      <c r="F36" s="66">
        <f>F24+F35+F29</f>
        <v>0</v>
      </c>
      <c r="G36" s="42">
        <f>G24+G35+G29</f>
        <v>29.52</v>
      </c>
      <c r="H36" s="42">
        <f>H24+H35+H29</f>
        <v>14077729.52</v>
      </c>
    </row>
    <row r="37" spans="1:8" ht="12.75" outlineLevel="1">
      <c r="A37" s="73"/>
      <c r="B37" s="74"/>
      <c r="C37" s="74"/>
      <c r="D37" s="39"/>
      <c r="E37" s="39"/>
      <c r="F37" s="40"/>
      <c r="G37" s="39"/>
      <c r="H37" s="41"/>
    </row>
    <row r="38" spans="4:8" ht="12.75" outlineLevel="1">
      <c r="D38" s="43"/>
      <c r="E38" s="43"/>
      <c r="F38" s="43"/>
      <c r="G38" s="43"/>
      <c r="H38" s="43"/>
    </row>
    <row r="39" spans="5:11" ht="14.25">
      <c r="E39" s="26"/>
      <c r="F39" s="26"/>
      <c r="K39" s="26"/>
    </row>
    <row r="41" spans="2:7" ht="14.25">
      <c r="B41" s="26" t="s">
        <v>11</v>
      </c>
      <c r="G41" s="26" t="s">
        <v>12</v>
      </c>
    </row>
    <row r="42" ht="14.25">
      <c r="B42" s="26" t="s">
        <v>13</v>
      </c>
    </row>
  </sheetData>
  <sheetProtection/>
  <mergeCells count="2">
    <mergeCell ref="F14:G14"/>
    <mergeCell ref="A36:C37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42"/>
  <sheetViews>
    <sheetView view="pageBreakPreview" zoomScale="115" zoomScaleSheetLayoutView="115" zoomScalePageLayoutView="0" workbookViewId="0" topLeftCell="A7">
      <selection activeCell="C9" sqref="C9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2.375" style="0" customWidth="1"/>
    <col min="4" max="4" width="21.25390625" style="0" customWidth="1"/>
    <col min="5" max="6" width="19.25390625" style="0" customWidth="1"/>
    <col min="7" max="7" width="17.875" style="0" customWidth="1"/>
    <col min="8" max="8" width="20.125" style="0" customWidth="1"/>
    <col min="9" max="9" width="12.875" style="0" customWidth="1"/>
    <col min="10" max="10" width="12.375" style="0" customWidth="1"/>
    <col min="11" max="11" width="12.625" style="0" customWidth="1"/>
    <col min="12" max="12" width="11.875" style="0" customWidth="1"/>
    <col min="13" max="13" width="10.75390625" style="0" customWidth="1"/>
    <col min="14" max="14" width="11.375" style="0" customWidth="1"/>
    <col min="15" max="15" width="10.625" style="0" customWidth="1"/>
    <col min="16" max="16" width="10.375" style="0" customWidth="1"/>
    <col min="17" max="17" width="11.625" style="0" customWidth="1"/>
  </cols>
  <sheetData>
    <row r="6" ht="12.75">
      <c r="A6" t="s">
        <v>0</v>
      </c>
    </row>
    <row r="9" spans="3:8" ht="18.75">
      <c r="C9" s="1" t="s">
        <v>36</v>
      </c>
      <c r="D9" s="1"/>
      <c r="E9" s="2"/>
      <c r="F9" s="2"/>
      <c r="G9" s="2"/>
      <c r="H9" s="2"/>
    </row>
    <row r="13" spans="4:8" ht="27.75">
      <c r="D13" s="3"/>
      <c r="H13" t="s">
        <v>1</v>
      </c>
    </row>
    <row r="14" spans="1:17" ht="38.25" customHeight="1">
      <c r="A14" s="4" t="s">
        <v>2</v>
      </c>
      <c r="B14" s="4" t="s">
        <v>3</v>
      </c>
      <c r="C14" s="5" t="s">
        <v>16</v>
      </c>
      <c r="D14" s="6" t="s">
        <v>4</v>
      </c>
      <c r="E14" s="52" t="s">
        <v>5</v>
      </c>
      <c r="F14" s="70" t="s">
        <v>6</v>
      </c>
      <c r="G14" s="70"/>
      <c r="H14" s="7" t="s">
        <v>7</v>
      </c>
      <c r="Q14" s="8"/>
    </row>
    <row r="15" spans="1:17" s="8" customFormat="1" ht="12.75">
      <c r="A15" s="52" t="s">
        <v>8</v>
      </c>
      <c r="B15" s="55"/>
      <c r="C15" s="56"/>
      <c r="D15" s="62"/>
      <c r="E15" s="52"/>
      <c r="F15" s="52"/>
      <c r="G15" s="52"/>
      <c r="H15" s="57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3">
        <v>1</v>
      </c>
      <c r="B16" s="13">
        <v>2017</v>
      </c>
      <c r="C16" s="14" t="s">
        <v>34</v>
      </c>
      <c r="D16" s="44">
        <f>4321000-3704000</f>
        <v>617000</v>
      </c>
      <c r="E16" s="27"/>
      <c r="F16" s="27"/>
      <c r="G16" s="27"/>
      <c r="H16" s="30">
        <f aca="true" t="shared" si="0" ref="H16:H22">SUM(D16:G16)</f>
        <v>617000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>
        <v>2</v>
      </c>
      <c r="B17" s="13"/>
      <c r="C17" s="16"/>
      <c r="D17" s="44"/>
      <c r="E17" s="27"/>
      <c r="F17" s="53"/>
      <c r="G17" s="27"/>
      <c r="H17" s="30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3">
        <v>3</v>
      </c>
      <c r="B18" s="13"/>
      <c r="C18" s="17"/>
      <c r="D18" s="44"/>
      <c r="E18" s="50"/>
      <c r="F18" s="50"/>
      <c r="G18" s="27"/>
      <c r="H18" s="30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5">
        <v>4</v>
      </c>
      <c r="B19" s="15">
        <v>2018</v>
      </c>
      <c r="C19" s="17" t="s">
        <v>32</v>
      </c>
      <c r="D19" s="45">
        <f>4658000-1553000</f>
        <v>3105000</v>
      </c>
      <c r="E19" s="50"/>
      <c r="F19" s="50"/>
      <c r="G19" s="27"/>
      <c r="H19" s="30">
        <f>SUM(D19:G19)</f>
        <v>3105000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5">
        <v>5</v>
      </c>
      <c r="B20" s="15"/>
      <c r="C20" s="17"/>
      <c r="D20" s="45"/>
      <c r="E20" s="50"/>
      <c r="F20" s="50"/>
      <c r="G20" s="27"/>
      <c r="H20" s="30">
        <f t="shared" si="0"/>
        <v>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>
        <v>6</v>
      </c>
      <c r="B21" s="15"/>
      <c r="C21" s="14"/>
      <c r="D21" s="45"/>
      <c r="E21" s="27"/>
      <c r="F21" s="27"/>
      <c r="G21" s="27"/>
      <c r="H21" s="30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5">
        <v>7</v>
      </c>
      <c r="B22" s="15"/>
      <c r="C22" s="14"/>
      <c r="D22" s="45"/>
      <c r="E22" s="27"/>
      <c r="F22" s="27"/>
      <c r="G22" s="27"/>
      <c r="H22" s="30">
        <f t="shared" si="0"/>
        <v>0</v>
      </c>
      <c r="I22" s="14"/>
      <c r="J22" s="14"/>
      <c r="K22" s="14"/>
      <c r="L22" s="14"/>
      <c r="M22" s="17"/>
      <c r="N22" s="14"/>
      <c r="O22" s="14"/>
      <c r="P22" s="14"/>
      <c r="Q22" s="14"/>
    </row>
    <row r="23" spans="1:17" ht="12.75">
      <c r="A23" s="15"/>
      <c r="B23" s="15"/>
      <c r="C23" s="17"/>
      <c r="D23" s="45">
        <v>0</v>
      </c>
      <c r="E23" s="27"/>
      <c r="F23" s="27"/>
      <c r="G23" s="27"/>
      <c r="H23" s="30">
        <f>SUM(D23:G23)</f>
        <v>0</v>
      </c>
      <c r="I23" s="14"/>
      <c r="J23" s="14"/>
      <c r="K23" s="14"/>
      <c r="L23" s="14"/>
      <c r="M23" s="17"/>
      <c r="N23" s="14"/>
      <c r="O23" s="14"/>
      <c r="P23" s="14"/>
      <c r="Q23" s="14"/>
    </row>
    <row r="24" spans="1:17" ht="12.75">
      <c r="A24" s="24"/>
      <c r="B24" s="24" t="s">
        <v>9</v>
      </c>
      <c r="C24" s="25"/>
      <c r="D24" s="58">
        <f>D16+D17+D18+D19+D20+D21+D22+D23</f>
        <v>3722000</v>
      </c>
      <c r="E24" s="31"/>
      <c r="F24" s="31"/>
      <c r="G24" s="31">
        <f>SUM(G16:G23)</f>
        <v>0</v>
      </c>
      <c r="H24" s="61">
        <f>SUM(H16:H23)</f>
        <v>3722000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9"/>
      <c r="B25" s="9" t="s">
        <v>29</v>
      </c>
      <c r="C25" s="11"/>
      <c r="D25" s="59"/>
      <c r="E25" s="63"/>
      <c r="F25" s="63"/>
      <c r="G25" s="63"/>
      <c r="H25" s="33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9"/>
      <c r="B26" s="69">
        <v>2019</v>
      </c>
      <c r="C26" s="68" t="s">
        <v>31</v>
      </c>
      <c r="D26" s="59">
        <v>12770000</v>
      </c>
      <c r="E26" s="31"/>
      <c r="F26" s="31"/>
      <c r="G26" s="31">
        <v>5787.4</v>
      </c>
      <c r="H26" s="33">
        <f>D26+G26</f>
        <v>12775787.4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9"/>
      <c r="B27" s="9"/>
      <c r="C27" s="11"/>
      <c r="D27" s="59"/>
      <c r="E27" s="31"/>
      <c r="F27" s="31"/>
      <c r="G27" s="31"/>
      <c r="H27" s="33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9"/>
      <c r="B28" s="9"/>
      <c r="C28" s="11"/>
      <c r="D28" s="59"/>
      <c r="E28" s="31"/>
      <c r="F28" s="31"/>
      <c r="G28" s="31"/>
      <c r="H28" s="33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9"/>
      <c r="B29" s="9"/>
      <c r="C29" s="11"/>
      <c r="D29" s="59">
        <f>D26</f>
        <v>12770000</v>
      </c>
      <c r="E29" s="38"/>
      <c r="F29" s="38"/>
      <c r="G29" s="38">
        <f>G26</f>
        <v>5787.4</v>
      </c>
      <c r="H29" s="33">
        <f>H26</f>
        <v>12775787.4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s="21" customFormat="1" ht="12.75" outlineLevel="1">
      <c r="A30" s="18" t="s">
        <v>17</v>
      </c>
      <c r="B30" s="18"/>
      <c r="C30" s="19"/>
      <c r="D30" s="60"/>
      <c r="E30" s="36"/>
      <c r="F30" s="37"/>
      <c r="G30" s="36"/>
      <c r="H30" s="37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2.75" outlineLevel="1">
      <c r="A31" s="22">
        <v>1</v>
      </c>
      <c r="B31" s="15">
        <v>2016</v>
      </c>
      <c r="C31" s="49" t="s">
        <v>33</v>
      </c>
      <c r="D31" s="44"/>
      <c r="E31" s="27"/>
      <c r="F31" s="30"/>
      <c r="G31" s="27"/>
      <c r="H31" s="30">
        <f>SUM(D31:G31)</f>
        <v>0</v>
      </c>
      <c r="I31" s="14"/>
      <c r="J31" s="20"/>
      <c r="K31" s="14"/>
      <c r="L31" s="14"/>
      <c r="M31" s="14"/>
      <c r="N31" s="14"/>
      <c r="O31" s="14"/>
      <c r="P31" s="14"/>
      <c r="Q31" s="14"/>
    </row>
    <row r="32" spans="1:17" ht="12.75" outlineLevel="1">
      <c r="A32" s="22">
        <v>2</v>
      </c>
      <c r="B32" s="15"/>
      <c r="C32" s="23"/>
      <c r="D32" s="44"/>
      <c r="E32" s="50"/>
      <c r="F32" s="65"/>
      <c r="G32" s="27"/>
      <c r="H32" s="30">
        <f>SUM(D32:G32)</f>
        <v>0</v>
      </c>
      <c r="I32" s="14"/>
      <c r="J32" s="20"/>
      <c r="K32" s="14"/>
      <c r="L32" s="14"/>
      <c r="M32" s="14"/>
      <c r="N32" s="14"/>
      <c r="O32" s="14"/>
      <c r="P32" s="14"/>
      <c r="Q32" s="14"/>
    </row>
    <row r="33" spans="1:17" ht="12.75" outlineLevel="1">
      <c r="A33" s="22"/>
      <c r="B33" s="15"/>
      <c r="C33" s="48"/>
      <c r="D33" s="44">
        <v>0</v>
      </c>
      <c r="E33" s="50"/>
      <c r="F33" s="64"/>
      <c r="G33" s="27"/>
      <c r="H33" s="30">
        <f>SUM(D33:G33)</f>
        <v>0</v>
      </c>
      <c r="I33" s="14"/>
      <c r="J33" s="20"/>
      <c r="K33" s="14"/>
      <c r="L33" s="14"/>
      <c r="M33" s="14"/>
      <c r="N33" s="14"/>
      <c r="O33" s="14"/>
      <c r="P33" s="14"/>
      <c r="Q33" s="14"/>
    </row>
    <row r="34" spans="1:17" ht="12.75" outlineLevel="1">
      <c r="A34" s="22"/>
      <c r="B34" s="15"/>
      <c r="C34" s="23"/>
      <c r="D34" s="44">
        <v>0</v>
      </c>
      <c r="E34" s="50"/>
      <c r="F34" s="64"/>
      <c r="G34" s="27"/>
      <c r="H34" s="30">
        <f>SUM(D34:G34)</f>
        <v>0</v>
      </c>
      <c r="I34" s="14"/>
      <c r="J34" s="20"/>
      <c r="K34" s="14"/>
      <c r="L34" s="14"/>
      <c r="M34" s="14"/>
      <c r="N34" s="14"/>
      <c r="O34" s="14"/>
      <c r="P34" s="14"/>
      <c r="Q34" s="14"/>
    </row>
    <row r="35" spans="1:17" ht="12.75" outlineLevel="1">
      <c r="A35" s="24" t="s">
        <v>9</v>
      </c>
      <c r="B35" s="24"/>
      <c r="C35" s="25"/>
      <c r="D35" s="58">
        <f>SUM(D31:D34)</f>
        <v>0</v>
      </c>
      <c r="E35" s="38">
        <f>SUM(E31:E32)</f>
        <v>0</v>
      </c>
      <c r="F35" s="61"/>
      <c r="G35" s="38">
        <f>SUM(G31)</f>
        <v>0</v>
      </c>
      <c r="H35" s="61">
        <f>SUM(H31)</f>
        <v>0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8" ht="15.75" outlineLevel="1">
      <c r="A36" s="71" t="s">
        <v>10</v>
      </c>
      <c r="B36" s="72"/>
      <c r="C36" s="72"/>
      <c r="D36" s="42">
        <f>D24+D35+D29</f>
        <v>16492000</v>
      </c>
      <c r="E36" s="67">
        <f>E24+E35+E29</f>
        <v>0</v>
      </c>
      <c r="F36" s="66">
        <f>F24+F35+F29</f>
        <v>0</v>
      </c>
      <c r="G36" s="42">
        <f>G24+G35+G29</f>
        <v>5787.4</v>
      </c>
      <c r="H36" s="42">
        <f>H24+H35+H29</f>
        <v>16497787.4</v>
      </c>
    </row>
    <row r="37" spans="1:8" ht="12.75" outlineLevel="1">
      <c r="A37" s="73"/>
      <c r="B37" s="74"/>
      <c r="C37" s="74"/>
      <c r="D37" s="39"/>
      <c r="E37" s="39"/>
      <c r="F37" s="40"/>
      <c r="G37" s="39"/>
      <c r="H37" s="41"/>
    </row>
    <row r="38" spans="4:8" ht="12.75" outlineLevel="1">
      <c r="D38" s="43"/>
      <c r="E38" s="43"/>
      <c r="F38" s="43"/>
      <c r="G38" s="43"/>
      <c r="H38" s="43"/>
    </row>
    <row r="39" spans="5:11" ht="14.25">
      <c r="E39" s="26"/>
      <c r="F39" s="26"/>
      <c r="K39" s="26"/>
    </row>
    <row r="41" spans="2:7" ht="14.25">
      <c r="B41" s="26" t="s">
        <v>11</v>
      </c>
      <c r="G41" s="26" t="s">
        <v>12</v>
      </c>
    </row>
    <row r="42" ht="14.25">
      <c r="B42" s="26" t="s">
        <v>13</v>
      </c>
    </row>
  </sheetData>
  <sheetProtection/>
  <mergeCells count="2">
    <mergeCell ref="F14:G14"/>
    <mergeCell ref="A36:C37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42"/>
  <sheetViews>
    <sheetView view="pageBreakPreview" zoomScale="115" zoomScaleSheetLayoutView="115" zoomScalePageLayoutView="0" workbookViewId="0" topLeftCell="A7">
      <selection activeCell="G16" sqref="G16:G19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2.375" style="0" customWidth="1"/>
    <col min="4" max="4" width="21.25390625" style="0" customWidth="1"/>
    <col min="5" max="6" width="19.25390625" style="0" customWidth="1"/>
    <col min="7" max="7" width="17.875" style="0" customWidth="1"/>
    <col min="8" max="8" width="20.125" style="0" customWidth="1"/>
    <col min="9" max="9" width="12.875" style="0" customWidth="1"/>
    <col min="10" max="10" width="12.375" style="0" customWidth="1"/>
    <col min="11" max="11" width="12.625" style="0" customWidth="1"/>
    <col min="12" max="12" width="11.875" style="0" customWidth="1"/>
    <col min="13" max="13" width="10.75390625" style="0" customWidth="1"/>
    <col min="14" max="14" width="11.375" style="0" customWidth="1"/>
    <col min="15" max="15" width="10.625" style="0" customWidth="1"/>
    <col min="16" max="16" width="10.375" style="0" customWidth="1"/>
    <col min="17" max="17" width="11.625" style="0" customWidth="1"/>
  </cols>
  <sheetData>
    <row r="6" ht="12.75">
      <c r="A6" t="s">
        <v>0</v>
      </c>
    </row>
    <row r="9" spans="3:8" ht="18.75">
      <c r="C9" s="1" t="s">
        <v>35</v>
      </c>
      <c r="D9" s="1"/>
      <c r="E9" s="2"/>
      <c r="F9" s="2"/>
      <c r="G9" s="2"/>
      <c r="H9" s="2"/>
    </row>
    <row r="13" spans="4:8" ht="27.75">
      <c r="D13" s="3"/>
      <c r="H13" t="s">
        <v>1</v>
      </c>
    </row>
    <row r="14" spans="1:17" ht="38.25" customHeight="1">
      <c r="A14" s="4" t="s">
        <v>2</v>
      </c>
      <c r="B14" s="4" t="s">
        <v>3</v>
      </c>
      <c r="C14" s="5" t="s">
        <v>16</v>
      </c>
      <c r="D14" s="6" t="s">
        <v>4</v>
      </c>
      <c r="E14" s="52" t="s">
        <v>5</v>
      </c>
      <c r="F14" s="70" t="s">
        <v>6</v>
      </c>
      <c r="G14" s="70"/>
      <c r="H14" s="7" t="s">
        <v>7</v>
      </c>
      <c r="Q14" s="8"/>
    </row>
    <row r="15" spans="1:17" s="8" customFormat="1" ht="12.75">
      <c r="A15" s="52" t="s">
        <v>8</v>
      </c>
      <c r="B15" s="55"/>
      <c r="C15" s="56"/>
      <c r="D15" s="62"/>
      <c r="E15" s="52"/>
      <c r="F15" s="52"/>
      <c r="G15" s="52"/>
      <c r="H15" s="57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3">
        <v>1</v>
      </c>
      <c r="B16" s="13">
        <v>2017</v>
      </c>
      <c r="C16" s="14" t="s">
        <v>34</v>
      </c>
      <c r="D16" s="44">
        <v>8025000</v>
      </c>
      <c r="E16" s="27"/>
      <c r="F16" s="27"/>
      <c r="G16" s="27">
        <v>438026.18</v>
      </c>
      <c r="H16" s="30">
        <f aca="true" t="shared" si="0" ref="H16:H22">SUM(D16:G16)</f>
        <v>8463026.18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>
        <v>2</v>
      </c>
      <c r="B17" s="13"/>
      <c r="C17" s="16"/>
      <c r="D17" s="44"/>
      <c r="E17" s="27"/>
      <c r="F17" s="53"/>
      <c r="G17" s="27"/>
      <c r="H17" s="30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3">
        <v>3</v>
      </c>
      <c r="B18" s="13"/>
      <c r="C18" s="17"/>
      <c r="D18" s="44"/>
      <c r="E18" s="50"/>
      <c r="F18" s="50"/>
      <c r="G18" s="27"/>
      <c r="H18" s="30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5">
        <v>4</v>
      </c>
      <c r="B19" s="15">
        <v>2018</v>
      </c>
      <c r="C19" s="17" t="s">
        <v>32</v>
      </c>
      <c r="D19" s="45">
        <v>4658000</v>
      </c>
      <c r="E19" s="50"/>
      <c r="F19" s="50"/>
      <c r="G19" s="27">
        <v>17350.73</v>
      </c>
      <c r="H19" s="30">
        <f>SUM(D19:G19)</f>
        <v>4675350.73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5">
        <v>5</v>
      </c>
      <c r="B20" s="15"/>
      <c r="C20" s="17"/>
      <c r="D20" s="45"/>
      <c r="E20" s="50"/>
      <c r="F20" s="50"/>
      <c r="G20" s="27"/>
      <c r="H20" s="30">
        <f t="shared" si="0"/>
        <v>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>
        <v>6</v>
      </c>
      <c r="B21" s="15"/>
      <c r="C21" s="14"/>
      <c r="D21" s="45"/>
      <c r="E21" s="27"/>
      <c r="F21" s="27"/>
      <c r="G21" s="27"/>
      <c r="H21" s="30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5">
        <v>7</v>
      </c>
      <c r="B22" s="15"/>
      <c r="C22" s="14"/>
      <c r="D22" s="45"/>
      <c r="E22" s="27"/>
      <c r="F22" s="27"/>
      <c r="G22" s="27"/>
      <c r="H22" s="30">
        <f t="shared" si="0"/>
        <v>0</v>
      </c>
      <c r="I22" s="14"/>
      <c r="J22" s="14"/>
      <c r="K22" s="14"/>
      <c r="L22" s="14"/>
      <c r="M22" s="17"/>
      <c r="N22" s="14"/>
      <c r="O22" s="14"/>
      <c r="P22" s="14"/>
      <c r="Q22" s="14"/>
    </row>
    <row r="23" spans="1:17" ht="12.75">
      <c r="A23" s="15"/>
      <c r="B23" s="15"/>
      <c r="C23" s="17"/>
      <c r="D23" s="45">
        <v>0</v>
      </c>
      <c r="E23" s="27"/>
      <c r="F23" s="27"/>
      <c r="G23" s="27"/>
      <c r="H23" s="30">
        <f>SUM(D23:G23)</f>
        <v>0</v>
      </c>
      <c r="I23" s="14"/>
      <c r="J23" s="14"/>
      <c r="K23" s="14"/>
      <c r="L23" s="14"/>
      <c r="M23" s="17"/>
      <c r="N23" s="14"/>
      <c r="O23" s="14"/>
      <c r="P23" s="14"/>
      <c r="Q23" s="14"/>
    </row>
    <row r="24" spans="1:17" ht="12.75">
      <c r="A24" s="24"/>
      <c r="B24" s="24" t="s">
        <v>9</v>
      </c>
      <c r="C24" s="25"/>
      <c r="D24" s="58">
        <f>D16+D17+D18+D19+D20+D21+D22+D23</f>
        <v>12683000</v>
      </c>
      <c r="E24" s="31"/>
      <c r="F24" s="31"/>
      <c r="G24" s="31">
        <f>SUM(G16:G23)</f>
        <v>455376.91</v>
      </c>
      <c r="H24" s="61">
        <f>SUM(H16:H23)</f>
        <v>13138376.91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9"/>
      <c r="B25" s="9" t="s">
        <v>29</v>
      </c>
      <c r="C25" s="11"/>
      <c r="D25" s="59"/>
      <c r="E25" s="63"/>
      <c r="F25" s="63"/>
      <c r="G25" s="63"/>
      <c r="H25" s="33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9"/>
      <c r="B26" s="69">
        <v>2019</v>
      </c>
      <c r="C26" s="68" t="s">
        <v>31</v>
      </c>
      <c r="D26" s="59">
        <v>12770000</v>
      </c>
      <c r="E26" s="31"/>
      <c r="F26" s="31"/>
      <c r="G26" s="31">
        <v>5787.4</v>
      </c>
      <c r="H26" s="33">
        <f>D26+G26</f>
        <v>12775787.4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9"/>
      <c r="B27" s="9"/>
      <c r="C27" s="11"/>
      <c r="D27" s="59"/>
      <c r="E27" s="31"/>
      <c r="F27" s="31"/>
      <c r="G27" s="31"/>
      <c r="H27" s="33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9"/>
      <c r="B28" s="9"/>
      <c r="C28" s="11"/>
      <c r="D28" s="59"/>
      <c r="E28" s="31"/>
      <c r="F28" s="31"/>
      <c r="G28" s="31"/>
      <c r="H28" s="33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9"/>
      <c r="B29" s="9"/>
      <c r="C29" s="11"/>
      <c r="D29" s="59">
        <f>D26</f>
        <v>12770000</v>
      </c>
      <c r="E29" s="38"/>
      <c r="F29" s="38"/>
      <c r="G29" s="38">
        <f>G26</f>
        <v>5787.4</v>
      </c>
      <c r="H29" s="33">
        <f>H26</f>
        <v>12775787.4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s="21" customFormat="1" ht="12.75" outlineLevel="1">
      <c r="A30" s="18" t="s">
        <v>17</v>
      </c>
      <c r="B30" s="18"/>
      <c r="C30" s="19"/>
      <c r="D30" s="60"/>
      <c r="E30" s="36"/>
      <c r="F30" s="37"/>
      <c r="G30" s="36"/>
      <c r="H30" s="37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2.75" outlineLevel="1">
      <c r="A31" s="22">
        <v>1</v>
      </c>
      <c r="B31" s="15">
        <v>2016</v>
      </c>
      <c r="C31" s="49" t="s">
        <v>33</v>
      </c>
      <c r="D31" s="44">
        <v>144700</v>
      </c>
      <c r="E31" s="27"/>
      <c r="F31" s="30"/>
      <c r="G31" s="27">
        <v>7883.83</v>
      </c>
      <c r="H31" s="30">
        <f>SUM(D31:G31)</f>
        <v>152583.83</v>
      </c>
      <c r="I31" s="14"/>
      <c r="J31" s="20"/>
      <c r="K31" s="14"/>
      <c r="L31" s="14"/>
      <c r="M31" s="14"/>
      <c r="N31" s="14"/>
      <c r="O31" s="14"/>
      <c r="P31" s="14"/>
      <c r="Q31" s="14"/>
    </row>
    <row r="32" spans="1:17" ht="12.75" outlineLevel="1">
      <c r="A32" s="22">
        <v>2</v>
      </c>
      <c r="B32" s="15"/>
      <c r="C32" s="23"/>
      <c r="D32" s="44"/>
      <c r="E32" s="50"/>
      <c r="F32" s="65"/>
      <c r="G32" s="27"/>
      <c r="H32" s="30">
        <f>SUM(D32:G32)</f>
        <v>0</v>
      </c>
      <c r="I32" s="14"/>
      <c r="J32" s="20"/>
      <c r="K32" s="14"/>
      <c r="L32" s="14"/>
      <c r="M32" s="14"/>
      <c r="N32" s="14"/>
      <c r="O32" s="14"/>
      <c r="P32" s="14"/>
      <c r="Q32" s="14"/>
    </row>
    <row r="33" spans="1:17" ht="12.75" outlineLevel="1">
      <c r="A33" s="22"/>
      <c r="B33" s="15"/>
      <c r="C33" s="48"/>
      <c r="D33" s="44">
        <v>0</v>
      </c>
      <c r="E33" s="50"/>
      <c r="F33" s="64"/>
      <c r="G33" s="27"/>
      <c r="H33" s="30">
        <f>SUM(D33:G33)</f>
        <v>0</v>
      </c>
      <c r="I33" s="14"/>
      <c r="J33" s="20"/>
      <c r="K33" s="14"/>
      <c r="L33" s="14"/>
      <c r="M33" s="14"/>
      <c r="N33" s="14"/>
      <c r="O33" s="14"/>
      <c r="P33" s="14"/>
      <c r="Q33" s="14"/>
    </row>
    <row r="34" spans="1:17" ht="12.75" outlineLevel="1">
      <c r="A34" s="22"/>
      <c r="B34" s="15"/>
      <c r="C34" s="23"/>
      <c r="D34" s="44">
        <v>0</v>
      </c>
      <c r="E34" s="50"/>
      <c r="F34" s="64"/>
      <c r="G34" s="27"/>
      <c r="H34" s="30">
        <f>SUM(D34:G34)</f>
        <v>0</v>
      </c>
      <c r="I34" s="14"/>
      <c r="J34" s="20"/>
      <c r="K34" s="14"/>
      <c r="L34" s="14"/>
      <c r="M34" s="14"/>
      <c r="N34" s="14"/>
      <c r="O34" s="14"/>
      <c r="P34" s="14"/>
      <c r="Q34" s="14"/>
    </row>
    <row r="35" spans="1:17" ht="12.75" outlineLevel="1">
      <c r="A35" s="24" t="s">
        <v>9</v>
      </c>
      <c r="B35" s="24"/>
      <c r="C35" s="25"/>
      <c r="D35" s="58">
        <f>SUM(D31:D34)</f>
        <v>144700</v>
      </c>
      <c r="E35" s="38">
        <f>SUM(E31:E32)</f>
        <v>0</v>
      </c>
      <c r="F35" s="61"/>
      <c r="G35" s="38">
        <f>SUM(G31)</f>
        <v>7883.83</v>
      </c>
      <c r="H35" s="61">
        <f>SUM(H31)</f>
        <v>152583.83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8" ht="15.75" outlineLevel="1">
      <c r="A36" s="71" t="s">
        <v>10</v>
      </c>
      <c r="B36" s="72"/>
      <c r="C36" s="72"/>
      <c r="D36" s="42">
        <f>D24+D35+D29</f>
        <v>25597700</v>
      </c>
      <c r="E36" s="67">
        <f>E24+E35+E29</f>
        <v>0</v>
      </c>
      <c r="F36" s="66">
        <f>F24+F35+F29</f>
        <v>0</v>
      </c>
      <c r="G36" s="42">
        <f>G24+G35+G29</f>
        <v>469048.14</v>
      </c>
      <c r="H36" s="42">
        <f>H24+H35+H29</f>
        <v>26066748.14</v>
      </c>
    </row>
    <row r="37" spans="1:8" ht="12.75" outlineLevel="1">
      <c r="A37" s="73"/>
      <c r="B37" s="74"/>
      <c r="C37" s="74"/>
      <c r="D37" s="39"/>
      <c r="E37" s="39"/>
      <c r="F37" s="40"/>
      <c r="G37" s="39"/>
      <c r="H37" s="41"/>
    </row>
    <row r="38" spans="4:8" ht="12.75" outlineLevel="1">
      <c r="D38" s="43"/>
      <c r="E38" s="43"/>
      <c r="F38" s="43"/>
      <c r="G38" s="43"/>
      <c r="H38" s="43"/>
    </row>
    <row r="39" spans="5:11" ht="14.25">
      <c r="E39" s="26"/>
      <c r="F39" s="26"/>
      <c r="K39" s="26"/>
    </row>
    <row r="41" spans="2:7" ht="14.25">
      <c r="B41" s="26" t="s">
        <v>11</v>
      </c>
      <c r="G41" s="26" t="s">
        <v>12</v>
      </c>
    </row>
    <row r="42" ht="14.25">
      <c r="B42" s="26" t="s">
        <v>13</v>
      </c>
    </row>
  </sheetData>
  <sheetProtection/>
  <mergeCells count="2">
    <mergeCell ref="F14:G14"/>
    <mergeCell ref="A36:C37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42"/>
  <sheetViews>
    <sheetView view="pageBreakPreview" zoomScale="115" zoomScaleSheetLayoutView="115" zoomScalePageLayoutView="0" workbookViewId="0" topLeftCell="A1">
      <selection activeCell="C17" sqref="C17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2.375" style="0" customWidth="1"/>
    <col min="4" max="4" width="21.25390625" style="0" customWidth="1"/>
    <col min="5" max="6" width="19.25390625" style="0" customWidth="1"/>
    <col min="7" max="7" width="17.875" style="0" customWidth="1"/>
    <col min="8" max="8" width="20.125" style="0" customWidth="1"/>
    <col min="9" max="9" width="12.875" style="0" customWidth="1"/>
    <col min="10" max="10" width="12.375" style="0" customWidth="1"/>
    <col min="11" max="11" width="12.625" style="0" customWidth="1"/>
    <col min="12" max="12" width="11.875" style="0" customWidth="1"/>
    <col min="13" max="13" width="10.75390625" style="0" customWidth="1"/>
    <col min="14" max="14" width="11.375" style="0" customWidth="1"/>
    <col min="15" max="15" width="10.625" style="0" customWidth="1"/>
    <col min="16" max="16" width="10.375" style="0" customWidth="1"/>
    <col min="17" max="17" width="11.625" style="0" customWidth="1"/>
  </cols>
  <sheetData>
    <row r="6" ht="12.75">
      <c r="A6" t="s">
        <v>0</v>
      </c>
    </row>
    <row r="9" spans="3:8" ht="18.75">
      <c r="C9" s="1" t="s">
        <v>30</v>
      </c>
      <c r="D9" s="1"/>
      <c r="E9" s="2"/>
      <c r="F9" s="2"/>
      <c r="G9" s="2"/>
      <c r="H9" s="2"/>
    </row>
    <row r="13" spans="4:8" ht="27.75">
      <c r="D13" s="3"/>
      <c r="H13" t="s">
        <v>1</v>
      </c>
    </row>
    <row r="14" spans="1:17" ht="38.25" customHeight="1">
      <c r="A14" s="4" t="s">
        <v>2</v>
      </c>
      <c r="B14" s="4" t="s">
        <v>3</v>
      </c>
      <c r="C14" s="5" t="s">
        <v>16</v>
      </c>
      <c r="D14" s="6" t="s">
        <v>4</v>
      </c>
      <c r="E14" s="52" t="s">
        <v>5</v>
      </c>
      <c r="F14" s="70" t="s">
        <v>6</v>
      </c>
      <c r="G14" s="70"/>
      <c r="H14" s="7" t="s">
        <v>7</v>
      </c>
      <c r="Q14" s="8"/>
    </row>
    <row r="15" spans="1:17" s="8" customFormat="1" ht="12.75">
      <c r="A15" s="52" t="s">
        <v>8</v>
      </c>
      <c r="B15" s="55"/>
      <c r="C15" s="56"/>
      <c r="D15" s="62"/>
      <c r="E15" s="52"/>
      <c r="F15" s="52"/>
      <c r="G15" s="52"/>
      <c r="H15" s="57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3">
        <v>1</v>
      </c>
      <c r="B16" s="13">
        <v>2017</v>
      </c>
      <c r="C16" s="14" t="s">
        <v>34</v>
      </c>
      <c r="D16" s="44">
        <v>8025000</v>
      </c>
      <c r="E16" s="27"/>
      <c r="F16" s="27"/>
      <c r="G16" s="27">
        <v>438026.18</v>
      </c>
      <c r="H16" s="30">
        <f aca="true" t="shared" si="0" ref="H16:H22">SUM(D16:G16)</f>
        <v>8463026.18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>
        <v>2</v>
      </c>
      <c r="B17" s="13"/>
      <c r="C17" s="16"/>
      <c r="D17" s="44"/>
      <c r="E17" s="27"/>
      <c r="F17" s="53"/>
      <c r="G17" s="27"/>
      <c r="H17" s="30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3">
        <v>3</v>
      </c>
      <c r="B18" s="13"/>
      <c r="C18" s="17"/>
      <c r="D18" s="44"/>
      <c r="E18" s="50"/>
      <c r="F18" s="50"/>
      <c r="G18" s="27"/>
      <c r="H18" s="30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5">
        <v>4</v>
      </c>
      <c r="B19" s="15">
        <v>2018</v>
      </c>
      <c r="C19" s="17" t="s">
        <v>32</v>
      </c>
      <c r="D19" s="45">
        <v>4658000</v>
      </c>
      <c r="E19" s="50"/>
      <c r="F19" s="50"/>
      <c r="G19" s="27">
        <v>17350.73</v>
      </c>
      <c r="H19" s="30">
        <f>SUM(D19:G19)</f>
        <v>4675350.73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5">
        <v>5</v>
      </c>
      <c r="B20" s="15"/>
      <c r="C20" s="17"/>
      <c r="D20" s="45"/>
      <c r="E20" s="50"/>
      <c r="F20" s="50"/>
      <c r="G20" s="27"/>
      <c r="H20" s="30">
        <f t="shared" si="0"/>
        <v>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>
        <v>6</v>
      </c>
      <c r="B21" s="15"/>
      <c r="C21" s="14"/>
      <c r="D21" s="45"/>
      <c r="E21" s="27"/>
      <c r="F21" s="27"/>
      <c r="G21" s="27"/>
      <c r="H21" s="30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5">
        <v>7</v>
      </c>
      <c r="B22" s="15"/>
      <c r="C22" s="14"/>
      <c r="D22" s="45"/>
      <c r="E22" s="27"/>
      <c r="F22" s="27"/>
      <c r="G22" s="27"/>
      <c r="H22" s="30">
        <f t="shared" si="0"/>
        <v>0</v>
      </c>
      <c r="I22" s="14"/>
      <c r="J22" s="14"/>
      <c r="K22" s="14"/>
      <c r="L22" s="14"/>
      <c r="M22" s="17"/>
      <c r="N22" s="14"/>
      <c r="O22" s="14"/>
      <c r="P22" s="14"/>
      <c r="Q22" s="14"/>
    </row>
    <row r="23" spans="1:17" ht="12.75">
      <c r="A23" s="15"/>
      <c r="B23" s="15"/>
      <c r="C23" s="17"/>
      <c r="D23" s="45">
        <v>0</v>
      </c>
      <c r="E23" s="27"/>
      <c r="F23" s="27"/>
      <c r="G23" s="27"/>
      <c r="H23" s="30">
        <f>SUM(D23:G23)</f>
        <v>0</v>
      </c>
      <c r="I23" s="14"/>
      <c r="J23" s="14"/>
      <c r="K23" s="14"/>
      <c r="L23" s="14"/>
      <c r="M23" s="17"/>
      <c r="N23" s="14"/>
      <c r="O23" s="14"/>
      <c r="P23" s="14"/>
      <c r="Q23" s="14"/>
    </row>
    <row r="24" spans="1:17" ht="12.75">
      <c r="A24" s="24"/>
      <c r="B24" s="24" t="s">
        <v>9</v>
      </c>
      <c r="C24" s="25"/>
      <c r="D24" s="58">
        <f>D16+D17+D18+D19+D20+D21+D22+D23</f>
        <v>12683000</v>
      </c>
      <c r="E24" s="31"/>
      <c r="F24" s="31"/>
      <c r="G24" s="31">
        <f>SUM(G16:G23)</f>
        <v>455376.91</v>
      </c>
      <c r="H24" s="61">
        <f>SUM(H16:H23)</f>
        <v>13138376.91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9"/>
      <c r="B25" s="9" t="s">
        <v>29</v>
      </c>
      <c r="C25" s="11"/>
      <c r="D25" s="59"/>
      <c r="E25" s="63"/>
      <c r="F25" s="63"/>
      <c r="G25" s="63"/>
      <c r="H25" s="33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9"/>
      <c r="B26" s="69">
        <v>2019</v>
      </c>
      <c r="C26" s="68" t="s">
        <v>31</v>
      </c>
      <c r="D26" s="59">
        <v>12770000</v>
      </c>
      <c r="E26" s="31"/>
      <c r="F26" s="31"/>
      <c r="G26" s="31">
        <v>5787.4</v>
      </c>
      <c r="H26" s="33">
        <f>D26+G26</f>
        <v>12775787.4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9"/>
      <c r="B27" s="9"/>
      <c r="C27" s="11"/>
      <c r="D27" s="59"/>
      <c r="E27" s="31"/>
      <c r="F27" s="31"/>
      <c r="G27" s="31"/>
      <c r="H27" s="33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9"/>
      <c r="B28" s="9"/>
      <c r="C28" s="11"/>
      <c r="D28" s="59"/>
      <c r="E28" s="31"/>
      <c r="F28" s="31"/>
      <c r="G28" s="31"/>
      <c r="H28" s="33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9"/>
      <c r="B29" s="9"/>
      <c r="C29" s="11"/>
      <c r="D29" s="59">
        <f>D26</f>
        <v>12770000</v>
      </c>
      <c r="E29" s="38"/>
      <c r="F29" s="38"/>
      <c r="G29" s="38">
        <f>G26</f>
        <v>5787.4</v>
      </c>
      <c r="H29" s="33">
        <f>H26</f>
        <v>12775787.4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s="21" customFormat="1" ht="12.75" outlineLevel="1">
      <c r="A30" s="18" t="s">
        <v>17</v>
      </c>
      <c r="B30" s="18"/>
      <c r="C30" s="19"/>
      <c r="D30" s="60"/>
      <c r="E30" s="36"/>
      <c r="F30" s="37"/>
      <c r="G30" s="36"/>
      <c r="H30" s="37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2.75" outlineLevel="1">
      <c r="A31" s="22">
        <v>1</v>
      </c>
      <c r="B31" s="15">
        <v>2016</v>
      </c>
      <c r="C31" s="49" t="s">
        <v>33</v>
      </c>
      <c r="D31" s="44">
        <v>144700</v>
      </c>
      <c r="E31" s="27"/>
      <c r="F31" s="30"/>
      <c r="G31" s="27">
        <v>7883.83</v>
      </c>
      <c r="H31" s="30">
        <f>SUM(D31:G31)</f>
        <v>152583.83</v>
      </c>
      <c r="I31" s="14"/>
      <c r="J31" s="20"/>
      <c r="K31" s="14"/>
      <c r="L31" s="14"/>
      <c r="M31" s="14"/>
      <c r="N31" s="14"/>
      <c r="O31" s="14"/>
      <c r="P31" s="14"/>
      <c r="Q31" s="14"/>
    </row>
    <row r="32" spans="1:17" ht="12.75" outlineLevel="1">
      <c r="A32" s="22">
        <v>2</v>
      </c>
      <c r="B32" s="15"/>
      <c r="C32" s="23"/>
      <c r="D32" s="44"/>
      <c r="E32" s="50"/>
      <c r="F32" s="65"/>
      <c r="G32" s="27"/>
      <c r="H32" s="30">
        <f>SUM(D32:G32)</f>
        <v>0</v>
      </c>
      <c r="I32" s="14"/>
      <c r="J32" s="20"/>
      <c r="K32" s="14"/>
      <c r="L32" s="14"/>
      <c r="M32" s="14"/>
      <c r="N32" s="14"/>
      <c r="O32" s="14"/>
      <c r="P32" s="14"/>
      <c r="Q32" s="14"/>
    </row>
    <row r="33" spans="1:17" ht="12.75" outlineLevel="1">
      <c r="A33" s="22"/>
      <c r="B33" s="15"/>
      <c r="C33" s="48"/>
      <c r="D33" s="44">
        <v>0</v>
      </c>
      <c r="E33" s="50"/>
      <c r="F33" s="64"/>
      <c r="G33" s="27"/>
      <c r="H33" s="30">
        <f>SUM(D33:G33)</f>
        <v>0</v>
      </c>
      <c r="I33" s="14"/>
      <c r="J33" s="20"/>
      <c r="K33" s="14"/>
      <c r="L33" s="14"/>
      <c r="M33" s="14"/>
      <c r="N33" s="14"/>
      <c r="O33" s="14"/>
      <c r="P33" s="14"/>
      <c r="Q33" s="14"/>
    </row>
    <row r="34" spans="1:17" ht="12.75" outlineLevel="1">
      <c r="A34" s="22"/>
      <c r="B34" s="15"/>
      <c r="C34" s="23"/>
      <c r="D34" s="44">
        <v>0</v>
      </c>
      <c r="E34" s="50"/>
      <c r="F34" s="64"/>
      <c r="G34" s="27"/>
      <c r="H34" s="30">
        <f>SUM(D34:G34)</f>
        <v>0</v>
      </c>
      <c r="I34" s="14"/>
      <c r="J34" s="20"/>
      <c r="K34" s="14"/>
      <c r="L34" s="14"/>
      <c r="M34" s="14"/>
      <c r="N34" s="14"/>
      <c r="O34" s="14"/>
      <c r="P34" s="14"/>
      <c r="Q34" s="14"/>
    </row>
    <row r="35" spans="1:17" ht="12.75" outlineLevel="1">
      <c r="A35" s="24" t="s">
        <v>9</v>
      </c>
      <c r="B35" s="24"/>
      <c r="C35" s="25"/>
      <c r="D35" s="58">
        <f>SUM(D31:D34)</f>
        <v>144700</v>
      </c>
      <c r="E35" s="38">
        <f>SUM(E31:E32)</f>
        <v>0</v>
      </c>
      <c r="F35" s="61"/>
      <c r="G35" s="38">
        <f>SUM(G31)</f>
        <v>7883.83</v>
      </c>
      <c r="H35" s="61">
        <f>SUM(H31)</f>
        <v>152583.83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8" ht="15.75" outlineLevel="1">
      <c r="A36" s="71" t="s">
        <v>10</v>
      </c>
      <c r="B36" s="72"/>
      <c r="C36" s="72"/>
      <c r="D36" s="42">
        <f>D24+D35+D29</f>
        <v>25597700</v>
      </c>
      <c r="E36" s="67">
        <f>E24+E35+E29</f>
        <v>0</v>
      </c>
      <c r="F36" s="66">
        <f>F24+F35+F29</f>
        <v>0</v>
      </c>
      <c r="G36" s="42">
        <f>G24+G35+G29</f>
        <v>469048.14</v>
      </c>
      <c r="H36" s="42">
        <f>H24+H35+H29</f>
        <v>26066748.14</v>
      </c>
    </row>
    <row r="37" spans="1:8" ht="12.75" outlineLevel="1">
      <c r="A37" s="73"/>
      <c r="B37" s="74"/>
      <c r="C37" s="74"/>
      <c r="D37" s="39"/>
      <c r="E37" s="39"/>
      <c r="F37" s="40"/>
      <c r="G37" s="39"/>
      <c r="H37" s="41"/>
    </row>
    <row r="38" spans="4:8" ht="12.75" outlineLevel="1">
      <c r="D38" s="43"/>
      <c r="E38" s="43"/>
      <c r="F38" s="43"/>
      <c r="G38" s="43"/>
      <c r="H38" s="43"/>
    </row>
    <row r="39" spans="5:11" ht="14.25">
      <c r="E39" s="26"/>
      <c r="F39" s="26"/>
      <c r="K39" s="26"/>
    </row>
    <row r="41" spans="2:7" ht="14.25">
      <c r="B41" s="26" t="s">
        <v>11</v>
      </c>
      <c r="G41" s="26" t="s">
        <v>12</v>
      </c>
    </row>
    <row r="42" ht="14.25">
      <c r="B42" s="26" t="s">
        <v>13</v>
      </c>
    </row>
  </sheetData>
  <sheetProtection/>
  <mergeCells count="2">
    <mergeCell ref="F14:G14"/>
    <mergeCell ref="A36:C37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Q37"/>
  <sheetViews>
    <sheetView view="pageBreakPreview" zoomScale="115" zoomScaleSheetLayoutView="115" zoomScalePageLayoutView="0" workbookViewId="0" topLeftCell="A7">
      <selection activeCell="C10" sqref="C10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6" width="19.25390625" style="0" customWidth="1"/>
    <col min="7" max="7" width="17.875" style="0" customWidth="1"/>
    <col min="8" max="8" width="20.125" style="0" customWidth="1"/>
    <col min="9" max="9" width="12.875" style="0" customWidth="1"/>
    <col min="10" max="10" width="12.375" style="0" customWidth="1"/>
    <col min="11" max="11" width="12.625" style="0" customWidth="1"/>
    <col min="12" max="12" width="11.875" style="0" customWidth="1"/>
    <col min="13" max="13" width="10.75390625" style="0" customWidth="1"/>
    <col min="14" max="14" width="11.375" style="0" customWidth="1"/>
    <col min="15" max="15" width="10.625" style="0" customWidth="1"/>
    <col min="16" max="16" width="10.375" style="0" customWidth="1"/>
    <col min="17" max="17" width="11.625" style="0" customWidth="1"/>
  </cols>
  <sheetData>
    <row r="6" ht="12.75">
      <c r="A6" t="s">
        <v>0</v>
      </c>
    </row>
    <row r="9" spans="3:8" ht="18.75">
      <c r="C9" s="1" t="s">
        <v>28</v>
      </c>
      <c r="D9" s="1"/>
      <c r="E9" s="2"/>
      <c r="F9" s="2"/>
      <c r="G9" s="2"/>
      <c r="H9" s="2"/>
    </row>
    <row r="13" spans="4:8" ht="27.75">
      <c r="D13" s="3"/>
      <c r="H13" t="s">
        <v>1</v>
      </c>
    </row>
    <row r="14" spans="1:17" ht="38.25" customHeight="1">
      <c r="A14" s="4" t="s">
        <v>2</v>
      </c>
      <c r="B14" s="4" t="s">
        <v>3</v>
      </c>
      <c r="C14" s="5" t="s">
        <v>16</v>
      </c>
      <c r="D14" s="6" t="s">
        <v>4</v>
      </c>
      <c r="E14" s="4" t="s">
        <v>5</v>
      </c>
      <c r="F14" s="75" t="s">
        <v>6</v>
      </c>
      <c r="G14" s="76"/>
      <c r="H14" s="7" t="s">
        <v>7</v>
      </c>
      <c r="Q14" s="8"/>
    </row>
    <row r="15" spans="1:17" s="8" customFormat="1" ht="12.75">
      <c r="A15" s="9" t="s">
        <v>8</v>
      </c>
      <c r="B15" s="10"/>
      <c r="C15" s="11"/>
      <c r="D15" s="9"/>
      <c r="E15" s="11"/>
      <c r="F15" s="52"/>
      <c r="G15" s="9"/>
      <c r="H15" s="12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3">
        <v>1</v>
      </c>
      <c r="B16" s="13">
        <v>2017</v>
      </c>
      <c r="C16" s="14">
        <v>2</v>
      </c>
      <c r="D16" s="27">
        <v>8025000</v>
      </c>
      <c r="E16" s="28"/>
      <c r="F16" s="27"/>
      <c r="G16" s="27">
        <v>517950.82</v>
      </c>
      <c r="H16" s="30">
        <f aca="true" t="shared" si="0" ref="H16:H22">SUM(D16:G16)</f>
        <v>8542950.82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>
        <v>2</v>
      </c>
      <c r="B17" s="13"/>
      <c r="C17" s="16"/>
      <c r="D17" s="27"/>
      <c r="E17" s="28"/>
      <c r="F17" s="53"/>
      <c r="G17" s="27"/>
      <c r="H17" s="30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3">
        <v>3</v>
      </c>
      <c r="B18" s="13"/>
      <c r="C18" s="17"/>
      <c r="D18" s="44"/>
      <c r="E18" s="51"/>
      <c r="F18" s="50"/>
      <c r="G18" s="30"/>
      <c r="H18" s="30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5">
        <v>4</v>
      </c>
      <c r="B19" s="15"/>
      <c r="C19" s="17"/>
      <c r="D19" s="45"/>
      <c r="E19" s="51"/>
      <c r="F19" s="50"/>
      <c r="G19" s="30"/>
      <c r="H19" s="30">
        <f t="shared" si="0"/>
        <v>0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5">
        <v>5</v>
      </c>
      <c r="B20" s="15"/>
      <c r="C20" s="17"/>
      <c r="D20" s="45"/>
      <c r="E20" s="51"/>
      <c r="F20" s="50"/>
      <c r="G20" s="30"/>
      <c r="H20" s="30">
        <f t="shared" si="0"/>
        <v>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>
        <v>6</v>
      </c>
      <c r="B21" s="15"/>
      <c r="C21" s="14"/>
      <c r="D21" s="29"/>
      <c r="E21" s="28"/>
      <c r="F21" s="27"/>
      <c r="G21" s="27"/>
      <c r="H21" s="30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5">
        <v>7</v>
      </c>
      <c r="B22" s="15"/>
      <c r="C22" s="14"/>
      <c r="D22" s="29"/>
      <c r="E22" s="28"/>
      <c r="F22" s="27"/>
      <c r="G22" s="27"/>
      <c r="H22" s="30">
        <f t="shared" si="0"/>
        <v>0</v>
      </c>
      <c r="I22" s="14"/>
      <c r="J22" s="14"/>
      <c r="K22" s="14"/>
      <c r="L22" s="14"/>
      <c r="M22" s="17"/>
      <c r="N22" s="14"/>
      <c r="O22" s="14"/>
      <c r="P22" s="14"/>
      <c r="Q22" s="14"/>
    </row>
    <row r="23" spans="1:17" ht="12.75">
      <c r="A23" s="15"/>
      <c r="B23" s="15"/>
      <c r="C23" s="17"/>
      <c r="D23" s="29">
        <v>0</v>
      </c>
      <c r="E23" s="28"/>
      <c r="F23" s="27"/>
      <c r="G23" s="27"/>
      <c r="H23" s="30">
        <f>SUM(D23:G23)</f>
        <v>0</v>
      </c>
      <c r="I23" s="14"/>
      <c r="J23" s="14"/>
      <c r="K23" s="14"/>
      <c r="L23" s="14"/>
      <c r="M23" s="17"/>
      <c r="N23" s="14"/>
      <c r="O23" s="14"/>
      <c r="P23" s="14"/>
      <c r="Q23" s="14"/>
    </row>
    <row r="24" spans="1:17" ht="12.75">
      <c r="A24" s="9"/>
      <c r="B24" s="9" t="s">
        <v>9</v>
      </c>
      <c r="C24" s="11"/>
      <c r="D24" s="31">
        <f>D16+D17+D18+D19+D20+D21+D22+D23</f>
        <v>8025000</v>
      </c>
      <c r="E24" s="32">
        <f>SUM(E16:E22)</f>
        <v>0</v>
      </c>
      <c r="F24" s="38"/>
      <c r="G24" s="31">
        <f>SUM(G16)</f>
        <v>517950.82</v>
      </c>
      <c r="H24" s="31">
        <f>SUM(H16)</f>
        <v>8542950.82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s="21" customFormat="1" ht="12.75" outlineLevel="1">
      <c r="A25" s="18" t="s">
        <v>17</v>
      </c>
      <c r="B25" s="18"/>
      <c r="C25" s="19"/>
      <c r="D25" s="34"/>
      <c r="E25" s="35"/>
      <c r="F25" s="35"/>
      <c r="G25" s="36"/>
      <c r="H25" s="37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 outlineLevel="1">
      <c r="A26" s="22">
        <v>1</v>
      </c>
      <c r="B26" s="15">
        <v>2016</v>
      </c>
      <c r="C26" s="49">
        <v>76</v>
      </c>
      <c r="D26" s="27">
        <v>144700</v>
      </c>
      <c r="E26" s="28"/>
      <c r="F26" s="28"/>
      <c r="G26" s="27"/>
      <c r="H26" s="30">
        <f>SUM(D26:G26)</f>
        <v>144700</v>
      </c>
      <c r="I26" s="14"/>
      <c r="J26" s="20"/>
      <c r="K26" s="14"/>
      <c r="L26" s="14"/>
      <c r="M26" s="14"/>
      <c r="N26" s="14"/>
      <c r="O26" s="14"/>
      <c r="P26" s="14"/>
      <c r="Q26" s="14"/>
    </row>
    <row r="27" spans="1:17" ht="12.75" outlineLevel="1">
      <c r="A27" s="22">
        <v>2</v>
      </c>
      <c r="B27" s="15"/>
      <c r="C27" s="23"/>
      <c r="D27" s="27"/>
      <c r="E27" s="46"/>
      <c r="F27" s="54"/>
      <c r="G27" s="27"/>
      <c r="H27" s="30">
        <f>SUM(D27:G27)</f>
        <v>0</v>
      </c>
      <c r="I27" s="14"/>
      <c r="J27" s="20"/>
      <c r="K27" s="14"/>
      <c r="L27" s="14"/>
      <c r="M27" s="14"/>
      <c r="N27" s="14"/>
      <c r="O27" s="14"/>
      <c r="P27" s="14"/>
      <c r="Q27" s="14"/>
    </row>
    <row r="28" spans="1:17" ht="12.75" outlineLevel="1">
      <c r="A28" s="22"/>
      <c r="B28" s="15"/>
      <c r="C28" s="48"/>
      <c r="D28" s="27">
        <v>0</v>
      </c>
      <c r="E28" s="47"/>
      <c r="F28" s="50"/>
      <c r="G28" s="27"/>
      <c r="H28" s="30">
        <f>SUM(D28:G28)</f>
        <v>0</v>
      </c>
      <c r="I28" s="14"/>
      <c r="J28" s="20"/>
      <c r="K28" s="14"/>
      <c r="L28" s="14"/>
      <c r="M28" s="14"/>
      <c r="N28" s="14"/>
      <c r="O28" s="14"/>
      <c r="P28" s="14"/>
      <c r="Q28" s="14"/>
    </row>
    <row r="29" spans="1:17" ht="12.75" outlineLevel="1">
      <c r="A29" s="22"/>
      <c r="B29" s="15"/>
      <c r="C29" s="23"/>
      <c r="D29" s="27">
        <v>0</v>
      </c>
      <c r="E29" s="47"/>
      <c r="F29" s="50"/>
      <c r="G29" s="27"/>
      <c r="H29" s="30">
        <f>SUM(D29:G29)</f>
        <v>0</v>
      </c>
      <c r="I29" s="14"/>
      <c r="J29" s="20"/>
      <c r="K29" s="14"/>
      <c r="L29" s="14"/>
      <c r="M29" s="14"/>
      <c r="N29" s="14"/>
      <c r="O29" s="14"/>
      <c r="P29" s="14"/>
      <c r="Q29" s="14"/>
    </row>
    <row r="30" spans="1:17" ht="12.75" outlineLevel="1">
      <c r="A30" s="24" t="s">
        <v>9</v>
      </c>
      <c r="B30" s="24"/>
      <c r="C30" s="25"/>
      <c r="D30" s="38">
        <f>SUM(D26:D29)</f>
        <v>144700</v>
      </c>
      <c r="E30" s="38">
        <f>SUM(E26:E27)</f>
        <v>0</v>
      </c>
      <c r="F30" s="38"/>
      <c r="G30" s="38">
        <f>SUM(G26)</f>
        <v>0</v>
      </c>
      <c r="H30" s="38">
        <f>SUM(H26)</f>
        <v>144700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8" ht="15.75" outlineLevel="1">
      <c r="A31" s="71" t="s">
        <v>10</v>
      </c>
      <c r="B31" s="72"/>
      <c r="C31" s="72"/>
      <c r="D31" s="42">
        <f>D24+D30</f>
        <v>8169700</v>
      </c>
      <c r="E31" s="42">
        <f>E24+E30</f>
        <v>0</v>
      </c>
      <c r="F31" s="42"/>
      <c r="G31" s="42">
        <f>G24+G30</f>
        <v>517950.82</v>
      </c>
      <c r="H31" s="42">
        <f>H24+H30</f>
        <v>8687650.82</v>
      </c>
    </row>
    <row r="32" spans="1:8" ht="12.75" outlineLevel="1">
      <c r="A32" s="73"/>
      <c r="B32" s="74"/>
      <c r="C32" s="74"/>
      <c r="D32" s="39"/>
      <c r="E32" s="40"/>
      <c r="F32" s="40"/>
      <c r="G32" s="39"/>
      <c r="H32" s="41"/>
    </row>
    <row r="33" spans="4:8" ht="12.75" outlineLevel="1">
      <c r="D33" s="43"/>
      <c r="E33" s="43"/>
      <c r="F33" s="43"/>
      <c r="G33" s="43"/>
      <c r="H33" s="43"/>
    </row>
    <row r="34" spans="5:11" ht="14.25">
      <c r="E34" s="26"/>
      <c r="F34" s="26"/>
      <c r="K34" s="26"/>
    </row>
    <row r="36" spans="2:7" ht="14.25">
      <c r="B36" s="26" t="s">
        <v>11</v>
      </c>
      <c r="G36" s="26" t="s">
        <v>12</v>
      </c>
    </row>
    <row r="37" ht="14.25">
      <c r="B37" s="26" t="s">
        <v>13</v>
      </c>
    </row>
  </sheetData>
  <sheetProtection/>
  <mergeCells count="2">
    <mergeCell ref="F14:G14"/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Q37"/>
  <sheetViews>
    <sheetView view="pageBreakPreview" zoomScale="115" zoomScaleSheetLayoutView="115" zoomScalePageLayoutView="0" workbookViewId="0" topLeftCell="A7">
      <selection activeCell="D17" sqref="D17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6" width="19.25390625" style="0" customWidth="1"/>
    <col min="7" max="7" width="17.875" style="0" customWidth="1"/>
    <col min="8" max="8" width="20.125" style="0" customWidth="1"/>
    <col min="9" max="9" width="12.875" style="0" customWidth="1"/>
    <col min="10" max="10" width="12.375" style="0" customWidth="1"/>
    <col min="11" max="11" width="12.625" style="0" customWidth="1"/>
    <col min="12" max="12" width="11.875" style="0" customWidth="1"/>
    <col min="13" max="13" width="10.75390625" style="0" customWidth="1"/>
    <col min="14" max="14" width="11.375" style="0" customWidth="1"/>
    <col min="15" max="15" width="10.625" style="0" customWidth="1"/>
    <col min="16" max="16" width="10.375" style="0" customWidth="1"/>
    <col min="17" max="17" width="11.625" style="0" customWidth="1"/>
  </cols>
  <sheetData>
    <row r="6" ht="12.75">
      <c r="A6" t="s">
        <v>0</v>
      </c>
    </row>
    <row r="9" spans="3:8" ht="18.75">
      <c r="C9" s="1" t="s">
        <v>27</v>
      </c>
      <c r="D9" s="1"/>
      <c r="E9" s="2"/>
      <c r="F9" s="2"/>
      <c r="G9" s="2"/>
      <c r="H9" s="2"/>
    </row>
    <row r="13" spans="4:8" ht="27.75">
      <c r="D13" s="3"/>
      <c r="H13" t="s">
        <v>1</v>
      </c>
    </row>
    <row r="14" spans="1:17" ht="38.25" customHeight="1">
      <c r="A14" s="4" t="s">
        <v>2</v>
      </c>
      <c r="B14" s="4" t="s">
        <v>3</v>
      </c>
      <c r="C14" s="5" t="s">
        <v>16</v>
      </c>
      <c r="D14" s="6" t="s">
        <v>4</v>
      </c>
      <c r="E14" s="4" t="s">
        <v>5</v>
      </c>
      <c r="F14" s="75" t="s">
        <v>6</v>
      </c>
      <c r="G14" s="76"/>
      <c r="H14" s="7" t="s">
        <v>7</v>
      </c>
      <c r="Q14" s="8"/>
    </row>
    <row r="15" spans="1:17" s="8" customFormat="1" ht="12.75">
      <c r="A15" s="9" t="s">
        <v>8</v>
      </c>
      <c r="B15" s="10"/>
      <c r="C15" s="11"/>
      <c r="D15" s="9"/>
      <c r="E15" s="11"/>
      <c r="F15" s="52"/>
      <c r="G15" s="9"/>
      <c r="H15" s="12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3">
        <v>1</v>
      </c>
      <c r="B16" s="13">
        <v>2017</v>
      </c>
      <c r="C16" s="14">
        <v>2</v>
      </c>
      <c r="D16" s="27">
        <v>8112000</v>
      </c>
      <c r="E16" s="28"/>
      <c r="F16" s="27"/>
      <c r="G16" s="27">
        <v>517950.82</v>
      </c>
      <c r="H16" s="30">
        <f aca="true" t="shared" si="0" ref="H16:H22">SUM(D16:G16)</f>
        <v>8629950.82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>
        <v>2</v>
      </c>
      <c r="B17" s="13"/>
      <c r="C17" s="16"/>
      <c r="D17" s="27"/>
      <c r="E17" s="28"/>
      <c r="F17" s="53"/>
      <c r="G17" s="27"/>
      <c r="H17" s="30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3">
        <v>3</v>
      </c>
      <c r="B18" s="13"/>
      <c r="C18" s="17"/>
      <c r="D18" s="44"/>
      <c r="E18" s="51"/>
      <c r="F18" s="50"/>
      <c r="G18" s="30"/>
      <c r="H18" s="30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5">
        <v>4</v>
      </c>
      <c r="B19" s="15"/>
      <c r="C19" s="17"/>
      <c r="D19" s="45"/>
      <c r="E19" s="51"/>
      <c r="F19" s="50"/>
      <c r="G19" s="30"/>
      <c r="H19" s="30">
        <f t="shared" si="0"/>
        <v>0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5">
        <v>5</v>
      </c>
      <c r="B20" s="15"/>
      <c r="C20" s="17"/>
      <c r="D20" s="45"/>
      <c r="E20" s="51"/>
      <c r="F20" s="50"/>
      <c r="G20" s="30"/>
      <c r="H20" s="30">
        <f t="shared" si="0"/>
        <v>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>
        <v>6</v>
      </c>
      <c r="B21" s="15"/>
      <c r="C21" s="14"/>
      <c r="D21" s="29"/>
      <c r="E21" s="28"/>
      <c r="F21" s="27"/>
      <c r="G21" s="27"/>
      <c r="H21" s="30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5">
        <v>7</v>
      </c>
      <c r="B22" s="15"/>
      <c r="C22" s="14"/>
      <c r="D22" s="29"/>
      <c r="E22" s="28"/>
      <c r="F22" s="27"/>
      <c r="G22" s="27"/>
      <c r="H22" s="30">
        <f t="shared" si="0"/>
        <v>0</v>
      </c>
      <c r="I22" s="14"/>
      <c r="J22" s="14"/>
      <c r="K22" s="14"/>
      <c r="L22" s="14"/>
      <c r="M22" s="17"/>
      <c r="N22" s="14"/>
      <c r="O22" s="14"/>
      <c r="P22" s="14"/>
      <c r="Q22" s="14"/>
    </row>
    <row r="23" spans="1:17" ht="12.75">
      <c r="A23" s="15"/>
      <c r="B23" s="15"/>
      <c r="C23" s="17"/>
      <c r="D23" s="29">
        <v>0</v>
      </c>
      <c r="E23" s="28"/>
      <c r="F23" s="27"/>
      <c r="G23" s="27"/>
      <c r="H23" s="30">
        <f>SUM(D23:G23)</f>
        <v>0</v>
      </c>
      <c r="I23" s="14"/>
      <c r="J23" s="14"/>
      <c r="K23" s="14"/>
      <c r="L23" s="14"/>
      <c r="M23" s="17"/>
      <c r="N23" s="14"/>
      <c r="O23" s="14"/>
      <c r="P23" s="14"/>
      <c r="Q23" s="14"/>
    </row>
    <row r="24" spans="1:17" ht="12.75">
      <c r="A24" s="9"/>
      <c r="B24" s="9" t="s">
        <v>9</v>
      </c>
      <c r="C24" s="11"/>
      <c r="D24" s="31">
        <f>D16+D17+D18+D19+D20+D21+D22+D23</f>
        <v>8112000</v>
      </c>
      <c r="E24" s="32">
        <f>SUM(E16:E22)</f>
        <v>0</v>
      </c>
      <c r="F24" s="38"/>
      <c r="G24" s="31">
        <f>SUM(G16)</f>
        <v>517950.82</v>
      </c>
      <c r="H24" s="31">
        <f>SUM(H16)</f>
        <v>8629950.82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s="21" customFormat="1" ht="12.75" outlineLevel="1">
      <c r="A25" s="18" t="s">
        <v>17</v>
      </c>
      <c r="B25" s="18"/>
      <c r="C25" s="19"/>
      <c r="D25" s="34"/>
      <c r="E25" s="35"/>
      <c r="F25" s="35"/>
      <c r="G25" s="36"/>
      <c r="H25" s="37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 outlineLevel="1">
      <c r="A26" s="22">
        <v>1</v>
      </c>
      <c r="B26" s="15">
        <v>2016</v>
      </c>
      <c r="C26" s="49">
        <v>76</v>
      </c>
      <c r="D26" s="27">
        <v>144700</v>
      </c>
      <c r="E26" s="28"/>
      <c r="F26" s="28"/>
      <c r="G26" s="27"/>
      <c r="H26" s="30">
        <f>SUM(D26:G26)</f>
        <v>144700</v>
      </c>
      <c r="I26" s="14"/>
      <c r="J26" s="20"/>
      <c r="K26" s="14"/>
      <c r="L26" s="14"/>
      <c r="M26" s="14"/>
      <c r="N26" s="14"/>
      <c r="O26" s="14"/>
      <c r="P26" s="14"/>
      <c r="Q26" s="14"/>
    </row>
    <row r="27" spans="1:17" ht="12.75" outlineLevel="1">
      <c r="A27" s="22">
        <v>2</v>
      </c>
      <c r="B27" s="15"/>
      <c r="C27" s="23"/>
      <c r="D27" s="27"/>
      <c r="E27" s="46"/>
      <c r="F27" s="54"/>
      <c r="G27" s="27"/>
      <c r="H27" s="30">
        <f>SUM(D27:G27)</f>
        <v>0</v>
      </c>
      <c r="I27" s="14"/>
      <c r="J27" s="20"/>
      <c r="K27" s="14"/>
      <c r="L27" s="14"/>
      <c r="M27" s="14"/>
      <c r="N27" s="14"/>
      <c r="O27" s="14"/>
      <c r="P27" s="14"/>
      <c r="Q27" s="14"/>
    </row>
    <row r="28" spans="1:17" ht="12.75" outlineLevel="1">
      <c r="A28" s="22"/>
      <c r="B28" s="15"/>
      <c r="C28" s="48"/>
      <c r="D28" s="27">
        <v>0</v>
      </c>
      <c r="E28" s="47"/>
      <c r="F28" s="50"/>
      <c r="G28" s="27"/>
      <c r="H28" s="30">
        <f>SUM(D28:G28)</f>
        <v>0</v>
      </c>
      <c r="I28" s="14"/>
      <c r="J28" s="20"/>
      <c r="K28" s="14"/>
      <c r="L28" s="14"/>
      <c r="M28" s="14"/>
      <c r="N28" s="14"/>
      <c r="O28" s="14"/>
      <c r="P28" s="14"/>
      <c r="Q28" s="14"/>
    </row>
    <row r="29" spans="1:17" ht="12.75" outlineLevel="1">
      <c r="A29" s="22"/>
      <c r="B29" s="15"/>
      <c r="C29" s="23"/>
      <c r="D29" s="27">
        <v>0</v>
      </c>
      <c r="E29" s="47"/>
      <c r="F29" s="50"/>
      <c r="G29" s="27"/>
      <c r="H29" s="30">
        <f>SUM(D29:G29)</f>
        <v>0</v>
      </c>
      <c r="I29" s="14"/>
      <c r="J29" s="20"/>
      <c r="K29" s="14"/>
      <c r="L29" s="14"/>
      <c r="M29" s="14"/>
      <c r="N29" s="14"/>
      <c r="O29" s="14"/>
      <c r="P29" s="14"/>
      <c r="Q29" s="14"/>
    </row>
    <row r="30" spans="1:17" ht="12.75" outlineLevel="1">
      <c r="A30" s="24" t="s">
        <v>9</v>
      </c>
      <c r="B30" s="24"/>
      <c r="C30" s="25"/>
      <c r="D30" s="38">
        <f>SUM(D26:D29)</f>
        <v>144700</v>
      </c>
      <c r="E30" s="38">
        <f>SUM(E26:E27)</f>
        <v>0</v>
      </c>
      <c r="F30" s="38"/>
      <c r="G30" s="38">
        <f>SUM(G26)</f>
        <v>0</v>
      </c>
      <c r="H30" s="38">
        <f>SUM(H26)</f>
        <v>144700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8" ht="15.75" outlineLevel="1">
      <c r="A31" s="71" t="s">
        <v>10</v>
      </c>
      <c r="B31" s="72"/>
      <c r="C31" s="72"/>
      <c r="D31" s="42">
        <f>D24+D30</f>
        <v>8256700</v>
      </c>
      <c r="E31" s="42">
        <f>E24+E30</f>
        <v>0</v>
      </c>
      <c r="F31" s="42"/>
      <c r="G31" s="42">
        <f>G24+G30</f>
        <v>517950.82</v>
      </c>
      <c r="H31" s="42">
        <f>H24+H30</f>
        <v>8774650.82</v>
      </c>
    </row>
    <row r="32" spans="1:8" ht="12.75" outlineLevel="1">
      <c r="A32" s="73"/>
      <c r="B32" s="74"/>
      <c r="C32" s="74"/>
      <c r="D32" s="39"/>
      <c r="E32" s="40"/>
      <c r="F32" s="40"/>
      <c r="G32" s="39"/>
      <c r="H32" s="41"/>
    </row>
    <row r="33" spans="4:8" ht="12.75" outlineLevel="1">
      <c r="D33" s="43"/>
      <c r="E33" s="43"/>
      <c r="F33" s="43"/>
      <c r="G33" s="43"/>
      <c r="H33" s="43"/>
    </row>
    <row r="34" spans="5:11" ht="14.25">
      <c r="E34" s="26"/>
      <c r="F34" s="26"/>
      <c r="K34" s="26"/>
    </row>
    <row r="36" spans="2:7" ht="14.25">
      <c r="B36" s="26" t="s">
        <v>11</v>
      </c>
      <c r="G36" s="26" t="s">
        <v>12</v>
      </c>
    </row>
    <row r="37" ht="14.25">
      <c r="B37" s="26" t="s">
        <v>13</v>
      </c>
    </row>
  </sheetData>
  <sheetProtection/>
  <mergeCells count="2">
    <mergeCell ref="F14:G14"/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Q37"/>
  <sheetViews>
    <sheetView zoomScaleSheetLayoutView="115" zoomScalePageLayoutView="0" workbookViewId="0" topLeftCell="A1">
      <selection activeCell="G26" sqref="G26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6" width="19.25390625" style="0" customWidth="1"/>
    <col min="7" max="7" width="17.875" style="0" customWidth="1"/>
    <col min="8" max="8" width="20.125" style="0" customWidth="1"/>
    <col min="9" max="9" width="12.875" style="0" customWidth="1"/>
    <col min="10" max="10" width="12.375" style="0" customWidth="1"/>
    <col min="11" max="11" width="12.625" style="0" customWidth="1"/>
    <col min="12" max="12" width="11.875" style="0" customWidth="1"/>
    <col min="13" max="13" width="10.75390625" style="0" customWidth="1"/>
    <col min="14" max="14" width="11.375" style="0" customWidth="1"/>
    <col min="15" max="15" width="10.625" style="0" customWidth="1"/>
    <col min="16" max="16" width="10.375" style="0" customWidth="1"/>
    <col min="17" max="17" width="11.625" style="0" customWidth="1"/>
  </cols>
  <sheetData>
    <row r="6" ht="12.75">
      <c r="A6" t="s">
        <v>0</v>
      </c>
    </row>
    <row r="9" spans="3:8" ht="18.75">
      <c r="C9" s="1" t="s">
        <v>26</v>
      </c>
      <c r="D9" s="1"/>
      <c r="E9" s="2"/>
      <c r="F9" s="2"/>
      <c r="G9" s="2"/>
      <c r="H9" s="2"/>
    </row>
    <row r="13" spans="4:8" ht="27.75">
      <c r="D13" s="3"/>
      <c r="H13" t="s">
        <v>1</v>
      </c>
    </row>
    <row r="14" spans="1:17" ht="38.25" customHeight="1">
      <c r="A14" s="4" t="s">
        <v>2</v>
      </c>
      <c r="B14" s="4" t="s">
        <v>3</v>
      </c>
      <c r="C14" s="5" t="s">
        <v>16</v>
      </c>
      <c r="D14" s="6" t="s">
        <v>4</v>
      </c>
      <c r="E14" s="4" t="s">
        <v>5</v>
      </c>
      <c r="F14" s="75" t="s">
        <v>6</v>
      </c>
      <c r="G14" s="76"/>
      <c r="H14" s="7" t="s">
        <v>7</v>
      </c>
      <c r="Q14" s="8"/>
    </row>
    <row r="15" spans="1:17" s="8" customFormat="1" ht="12.75">
      <c r="A15" s="9" t="s">
        <v>8</v>
      </c>
      <c r="B15" s="10"/>
      <c r="C15" s="11"/>
      <c r="D15" s="9"/>
      <c r="E15" s="11"/>
      <c r="F15" s="52"/>
      <c r="G15" s="9"/>
      <c r="H15" s="12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3">
        <v>1</v>
      </c>
      <c r="B16" s="13">
        <v>2017</v>
      </c>
      <c r="C16" s="14">
        <v>2</v>
      </c>
      <c r="D16" s="27">
        <v>9112000</v>
      </c>
      <c r="E16" s="28"/>
      <c r="F16" s="27"/>
      <c r="G16" s="27">
        <v>517950.82</v>
      </c>
      <c r="H16" s="30">
        <f aca="true" t="shared" si="0" ref="H16:H22">SUM(D16:G16)</f>
        <v>9629950.82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3">
        <v>2</v>
      </c>
      <c r="B17" s="13"/>
      <c r="C17" s="16"/>
      <c r="D17" s="27"/>
      <c r="E17" s="28"/>
      <c r="F17" s="53"/>
      <c r="G17" s="27"/>
      <c r="H17" s="30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3">
        <v>3</v>
      </c>
      <c r="B18" s="13"/>
      <c r="C18" s="17"/>
      <c r="D18" s="44"/>
      <c r="E18" s="51"/>
      <c r="F18" s="50"/>
      <c r="G18" s="30"/>
      <c r="H18" s="30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15">
        <v>4</v>
      </c>
      <c r="B19" s="15"/>
      <c r="C19" s="17"/>
      <c r="D19" s="45"/>
      <c r="E19" s="51"/>
      <c r="F19" s="50"/>
      <c r="G19" s="30"/>
      <c r="H19" s="30">
        <f t="shared" si="0"/>
        <v>0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5">
        <v>5</v>
      </c>
      <c r="B20" s="15"/>
      <c r="C20" s="17"/>
      <c r="D20" s="45"/>
      <c r="E20" s="51"/>
      <c r="F20" s="50"/>
      <c r="G20" s="30"/>
      <c r="H20" s="30">
        <f t="shared" si="0"/>
        <v>0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>
        <v>6</v>
      </c>
      <c r="B21" s="15"/>
      <c r="C21" s="14"/>
      <c r="D21" s="29"/>
      <c r="E21" s="28"/>
      <c r="F21" s="27"/>
      <c r="G21" s="27"/>
      <c r="H21" s="30">
        <f t="shared" si="0"/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5">
        <v>7</v>
      </c>
      <c r="B22" s="15"/>
      <c r="C22" s="14"/>
      <c r="D22" s="29"/>
      <c r="E22" s="28"/>
      <c r="F22" s="27"/>
      <c r="G22" s="27"/>
      <c r="H22" s="30">
        <f t="shared" si="0"/>
        <v>0</v>
      </c>
      <c r="I22" s="14"/>
      <c r="J22" s="14"/>
      <c r="K22" s="14"/>
      <c r="L22" s="14"/>
      <c r="M22" s="17"/>
      <c r="N22" s="14"/>
      <c r="O22" s="14"/>
      <c r="P22" s="14"/>
      <c r="Q22" s="14"/>
    </row>
    <row r="23" spans="1:17" ht="12.75">
      <c r="A23" s="15"/>
      <c r="B23" s="15"/>
      <c r="C23" s="17"/>
      <c r="D23" s="29">
        <v>0</v>
      </c>
      <c r="E23" s="28"/>
      <c r="F23" s="27"/>
      <c r="G23" s="27"/>
      <c r="H23" s="30">
        <f>SUM(D23:G23)</f>
        <v>0</v>
      </c>
      <c r="I23" s="14"/>
      <c r="J23" s="14"/>
      <c r="K23" s="14"/>
      <c r="L23" s="14"/>
      <c r="M23" s="17"/>
      <c r="N23" s="14"/>
      <c r="O23" s="14"/>
      <c r="P23" s="14"/>
      <c r="Q23" s="14"/>
    </row>
    <row r="24" spans="1:17" ht="12.75">
      <c r="A24" s="9"/>
      <c r="B24" s="9" t="s">
        <v>9</v>
      </c>
      <c r="C24" s="11"/>
      <c r="D24" s="31">
        <f>D16+D17+D18+D19+D20+D21+D22+D23</f>
        <v>9112000</v>
      </c>
      <c r="E24" s="32">
        <f>SUM(E16:E22)</f>
        <v>0</v>
      </c>
      <c r="F24" s="38"/>
      <c r="G24" s="31">
        <f>SUM(G16)</f>
        <v>517950.82</v>
      </c>
      <c r="H24" s="31">
        <f>SUM(H16)</f>
        <v>9629950.82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s="21" customFormat="1" ht="12.75" outlineLevel="1">
      <c r="A25" s="18" t="s">
        <v>17</v>
      </c>
      <c r="B25" s="18"/>
      <c r="C25" s="19"/>
      <c r="D25" s="34"/>
      <c r="E25" s="35"/>
      <c r="F25" s="35"/>
      <c r="G25" s="36"/>
      <c r="H25" s="37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 outlineLevel="1">
      <c r="A26" s="22">
        <v>1</v>
      </c>
      <c r="B26" s="15">
        <v>2016</v>
      </c>
      <c r="C26" s="49">
        <v>76</v>
      </c>
      <c r="D26" s="27">
        <v>144700</v>
      </c>
      <c r="E26" s="28"/>
      <c r="F26" s="28"/>
      <c r="G26" s="27"/>
      <c r="H26" s="30">
        <f>SUM(D26:G26)</f>
        <v>144700</v>
      </c>
      <c r="I26" s="14"/>
      <c r="J26" s="20"/>
      <c r="K26" s="14"/>
      <c r="L26" s="14"/>
      <c r="M26" s="14"/>
      <c r="N26" s="14"/>
      <c r="O26" s="14"/>
      <c r="P26" s="14"/>
      <c r="Q26" s="14"/>
    </row>
    <row r="27" spans="1:17" ht="12.75" outlineLevel="1">
      <c r="A27" s="22">
        <v>2</v>
      </c>
      <c r="B27" s="15"/>
      <c r="C27" s="23"/>
      <c r="D27" s="27"/>
      <c r="E27" s="46"/>
      <c r="F27" s="54"/>
      <c r="G27" s="27"/>
      <c r="H27" s="30">
        <f>SUM(D27:G27)</f>
        <v>0</v>
      </c>
      <c r="I27" s="14"/>
      <c r="J27" s="20"/>
      <c r="K27" s="14"/>
      <c r="L27" s="14"/>
      <c r="M27" s="14"/>
      <c r="N27" s="14"/>
      <c r="O27" s="14"/>
      <c r="P27" s="14"/>
      <c r="Q27" s="14"/>
    </row>
    <row r="28" spans="1:17" ht="12.75" outlineLevel="1">
      <c r="A28" s="22"/>
      <c r="B28" s="15"/>
      <c r="C28" s="48"/>
      <c r="D28" s="27">
        <v>0</v>
      </c>
      <c r="E28" s="47"/>
      <c r="F28" s="50"/>
      <c r="G28" s="27"/>
      <c r="H28" s="30">
        <f>SUM(D28:G28)</f>
        <v>0</v>
      </c>
      <c r="I28" s="14"/>
      <c r="J28" s="20"/>
      <c r="K28" s="14"/>
      <c r="L28" s="14"/>
      <c r="M28" s="14"/>
      <c r="N28" s="14"/>
      <c r="O28" s="14"/>
      <c r="P28" s="14"/>
      <c r="Q28" s="14"/>
    </row>
    <row r="29" spans="1:17" ht="12.75" outlineLevel="1">
      <c r="A29" s="22"/>
      <c r="B29" s="15"/>
      <c r="C29" s="23"/>
      <c r="D29" s="27">
        <v>0</v>
      </c>
      <c r="E29" s="47"/>
      <c r="F29" s="50"/>
      <c r="G29" s="27"/>
      <c r="H29" s="30">
        <f>SUM(D29:G29)</f>
        <v>0</v>
      </c>
      <c r="I29" s="14"/>
      <c r="J29" s="20"/>
      <c r="K29" s="14"/>
      <c r="L29" s="14"/>
      <c r="M29" s="14"/>
      <c r="N29" s="14"/>
      <c r="O29" s="14"/>
      <c r="P29" s="14"/>
      <c r="Q29" s="14"/>
    </row>
    <row r="30" spans="1:17" ht="12.75" outlineLevel="1">
      <c r="A30" s="24" t="s">
        <v>9</v>
      </c>
      <c r="B30" s="24"/>
      <c r="C30" s="25"/>
      <c r="D30" s="38">
        <f>SUM(D26:D29)</f>
        <v>144700</v>
      </c>
      <c r="E30" s="38">
        <f>SUM(E26:E27)</f>
        <v>0</v>
      </c>
      <c r="F30" s="38"/>
      <c r="G30" s="38">
        <f>SUM(G26)</f>
        <v>0</v>
      </c>
      <c r="H30" s="38">
        <f>SUM(H26)</f>
        <v>144700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8" ht="15.75" outlineLevel="1">
      <c r="A31" s="71" t="s">
        <v>10</v>
      </c>
      <c r="B31" s="72"/>
      <c r="C31" s="72"/>
      <c r="D31" s="42">
        <f>D24+D30</f>
        <v>9256700</v>
      </c>
      <c r="E31" s="42">
        <f>E24+E30</f>
        <v>0</v>
      </c>
      <c r="F31" s="42"/>
      <c r="G31" s="42">
        <f>G24+G30</f>
        <v>517950.82</v>
      </c>
      <c r="H31" s="42">
        <f>H24+H30</f>
        <v>9774650.82</v>
      </c>
    </row>
    <row r="32" spans="1:8" ht="12.75" outlineLevel="1">
      <c r="A32" s="73"/>
      <c r="B32" s="74"/>
      <c r="C32" s="74"/>
      <c r="D32" s="39"/>
      <c r="E32" s="40"/>
      <c r="F32" s="40"/>
      <c r="G32" s="39"/>
      <c r="H32" s="41"/>
    </row>
    <row r="33" spans="4:8" ht="12.75" outlineLevel="1">
      <c r="D33" s="43"/>
      <c r="E33" s="43"/>
      <c r="F33" s="43"/>
      <c r="G33" s="43"/>
      <c r="H33" s="43"/>
    </row>
    <row r="34" spans="5:11" ht="14.25">
      <c r="E34" s="26"/>
      <c r="F34" s="26"/>
      <c r="K34" s="26"/>
    </row>
    <row r="36" spans="2:7" ht="14.25">
      <c r="B36" s="26" t="s">
        <v>11</v>
      </c>
      <c r="G36" s="26" t="s">
        <v>12</v>
      </c>
    </row>
    <row r="37" ht="14.25">
      <c r="B37" s="26" t="s">
        <v>13</v>
      </c>
    </row>
  </sheetData>
  <sheetProtection/>
  <mergeCells count="2">
    <mergeCell ref="A31:C32"/>
    <mergeCell ref="F14:G14"/>
  </mergeCells>
  <printOptions/>
  <pageMargins left="1.45" right="0.17" top="0.31" bottom="0.2" header="0.17" footer="0.1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P37"/>
  <sheetViews>
    <sheetView zoomScaleSheetLayoutView="115" zoomScalePageLayoutView="0" workbookViewId="0" topLeftCell="A1">
      <selection activeCell="C10" sqref="C10"/>
    </sheetView>
  </sheetViews>
  <sheetFormatPr defaultColWidth="9.00390625" defaultRowHeight="12.75" outlineLevelRow="1"/>
  <cols>
    <col min="1" max="1" width="4.00390625" style="0" customWidth="1"/>
    <col min="2" max="2" width="13.25390625" style="0" customWidth="1"/>
    <col min="3" max="3" width="20.75390625" style="0" customWidth="1"/>
    <col min="4" max="4" width="21.25390625" style="0" customWidth="1"/>
    <col min="5" max="5" width="19.25390625" style="0" customWidth="1"/>
    <col min="6" max="6" width="17.875" style="0" customWidth="1"/>
    <col min="7" max="7" width="20.125" style="0" customWidth="1"/>
    <col min="8" max="8" width="12.875" style="0" customWidth="1"/>
    <col min="9" max="9" width="12.375" style="0" customWidth="1"/>
    <col min="10" max="10" width="12.625" style="0" customWidth="1"/>
    <col min="11" max="11" width="11.875" style="0" customWidth="1"/>
    <col min="12" max="12" width="10.75390625" style="0" customWidth="1"/>
    <col min="13" max="13" width="11.375" style="0" customWidth="1"/>
    <col min="14" max="14" width="10.625" style="0" customWidth="1"/>
    <col min="15" max="15" width="10.375" style="0" customWidth="1"/>
    <col min="16" max="16" width="11.625" style="0" customWidth="1"/>
  </cols>
  <sheetData>
    <row r="6" ht="12.75">
      <c r="A6" t="s">
        <v>0</v>
      </c>
    </row>
    <row r="9" spans="3:7" ht="18.75">
      <c r="C9" s="1" t="s">
        <v>25</v>
      </c>
      <c r="D9" s="1"/>
      <c r="E9" s="2"/>
      <c r="F9" s="2"/>
      <c r="G9" s="2"/>
    </row>
    <row r="13" spans="4:7" ht="27.75">
      <c r="D13" s="3"/>
      <c r="G13" t="s">
        <v>1</v>
      </c>
    </row>
    <row r="14" spans="1:16" ht="38.25">
      <c r="A14" s="4" t="s">
        <v>2</v>
      </c>
      <c r="B14" s="4" t="s">
        <v>3</v>
      </c>
      <c r="C14" s="5" t="s">
        <v>16</v>
      </c>
      <c r="D14" s="6" t="s">
        <v>4</v>
      </c>
      <c r="E14" s="5" t="s">
        <v>5</v>
      </c>
      <c r="F14" s="6" t="s">
        <v>6</v>
      </c>
      <c r="G14" s="7" t="s">
        <v>7</v>
      </c>
      <c r="P14" s="8"/>
    </row>
    <row r="15" spans="1:16" s="8" customFormat="1" ht="12.75">
      <c r="A15" s="9" t="s">
        <v>8</v>
      </c>
      <c r="B15" s="10"/>
      <c r="C15" s="11"/>
      <c r="D15" s="9"/>
      <c r="E15" s="11"/>
      <c r="F15" s="9"/>
      <c r="G15" s="12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3">
        <v>1</v>
      </c>
      <c r="B16" s="13">
        <v>2017</v>
      </c>
      <c r="C16" s="14">
        <v>2</v>
      </c>
      <c r="D16" s="27">
        <v>9112000</v>
      </c>
      <c r="E16" s="28"/>
      <c r="F16" s="29">
        <v>1195312.85</v>
      </c>
      <c r="G16" s="30">
        <f aca="true" t="shared" si="0" ref="G16:G22">SUM(D16:F16)</f>
        <v>10307312.85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3">
        <v>2</v>
      </c>
      <c r="B17" s="13"/>
      <c r="C17" s="16"/>
      <c r="D17" s="27"/>
      <c r="E17" s="28"/>
      <c r="F17" s="27"/>
      <c r="G17" s="30">
        <f t="shared" si="0"/>
        <v>0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3</v>
      </c>
      <c r="B18" s="13"/>
      <c r="C18" s="17"/>
      <c r="D18" s="44"/>
      <c r="E18" s="46"/>
      <c r="F18" s="30"/>
      <c r="G18" s="30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5">
        <v>4</v>
      </c>
      <c r="B19" s="15"/>
      <c r="C19" s="17"/>
      <c r="D19" s="45"/>
      <c r="E19" s="46"/>
      <c r="F19" s="30"/>
      <c r="G19" s="30">
        <f t="shared" si="0"/>
        <v>0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5">
        <v>5</v>
      </c>
      <c r="B20" s="15"/>
      <c r="C20" s="17"/>
      <c r="D20" s="45"/>
      <c r="E20" s="46"/>
      <c r="F20" s="30"/>
      <c r="G20" s="30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5">
        <v>6</v>
      </c>
      <c r="B21" s="15"/>
      <c r="C21" s="14"/>
      <c r="D21" s="29"/>
      <c r="E21" s="28"/>
      <c r="F21" s="27"/>
      <c r="G21" s="30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>
        <v>7</v>
      </c>
      <c r="B22" s="15"/>
      <c r="C22" s="14"/>
      <c r="D22" s="29"/>
      <c r="E22" s="28"/>
      <c r="F22" s="27"/>
      <c r="G22" s="30">
        <f t="shared" si="0"/>
        <v>0</v>
      </c>
      <c r="H22" s="14"/>
      <c r="I22" s="14"/>
      <c r="J22" s="14"/>
      <c r="K22" s="14"/>
      <c r="L22" s="17"/>
      <c r="M22" s="14"/>
      <c r="N22" s="14"/>
      <c r="O22" s="14"/>
      <c r="P22" s="14"/>
    </row>
    <row r="23" spans="1:16" ht="12.75">
      <c r="A23" s="15"/>
      <c r="B23" s="15"/>
      <c r="C23" s="17"/>
      <c r="D23" s="29">
        <v>0</v>
      </c>
      <c r="E23" s="28"/>
      <c r="F23" s="27"/>
      <c r="G23" s="30">
        <f>SUM(D23:F23)</f>
        <v>0</v>
      </c>
      <c r="H23" s="14"/>
      <c r="I23" s="14"/>
      <c r="J23" s="14"/>
      <c r="K23" s="14"/>
      <c r="L23" s="17"/>
      <c r="M23" s="14"/>
      <c r="N23" s="14"/>
      <c r="O23" s="14"/>
      <c r="P23" s="14"/>
    </row>
    <row r="24" spans="1:16" ht="12.75">
      <c r="A24" s="9"/>
      <c r="B24" s="9" t="s">
        <v>9</v>
      </c>
      <c r="C24" s="11"/>
      <c r="D24" s="31">
        <f>D16+D17+D18+D19+D20+D21+D22+D23</f>
        <v>9112000</v>
      </c>
      <c r="E24" s="32">
        <f>SUM(E16:E22)</f>
        <v>0</v>
      </c>
      <c r="F24" s="31">
        <f>SUM(F16:F22)</f>
        <v>1195312.85</v>
      </c>
      <c r="G24" s="33">
        <f>SUM(G16:G23)</f>
        <v>10307312.85</v>
      </c>
      <c r="H24" s="14"/>
      <c r="I24" s="14"/>
      <c r="J24" s="14"/>
      <c r="K24" s="14"/>
      <c r="L24" s="14"/>
      <c r="M24" s="14"/>
      <c r="N24" s="14"/>
      <c r="O24" s="14"/>
      <c r="P24" s="14"/>
    </row>
    <row r="25" spans="1:16" s="21" customFormat="1" ht="12.75" outlineLevel="1">
      <c r="A25" s="18" t="s">
        <v>17</v>
      </c>
      <c r="B25" s="18"/>
      <c r="C25" s="19"/>
      <c r="D25" s="34"/>
      <c r="E25" s="35"/>
      <c r="F25" s="36"/>
      <c r="G25" s="37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 outlineLevel="1">
      <c r="A26" s="22">
        <v>1</v>
      </c>
      <c r="B26" s="15">
        <v>2016</v>
      </c>
      <c r="C26" s="49">
        <v>76</v>
      </c>
      <c r="D26" s="27">
        <v>227300</v>
      </c>
      <c r="E26" s="28"/>
      <c r="F26" s="27">
        <v>23128.9</v>
      </c>
      <c r="G26" s="30">
        <f>SUM(D26:F26)</f>
        <v>250428.9</v>
      </c>
      <c r="H26" s="14"/>
      <c r="I26" s="20"/>
      <c r="J26" s="14"/>
      <c r="K26" s="14"/>
      <c r="L26" s="14"/>
      <c r="M26" s="14"/>
      <c r="N26" s="14"/>
      <c r="O26" s="14"/>
      <c r="P26" s="14"/>
    </row>
    <row r="27" spans="1:16" ht="12.75" outlineLevel="1">
      <c r="A27" s="22">
        <v>2</v>
      </c>
      <c r="B27" s="15"/>
      <c r="C27" s="23"/>
      <c r="D27" s="27"/>
      <c r="E27" s="46"/>
      <c r="F27" s="27"/>
      <c r="G27" s="30">
        <f>SUM(D27:F27)</f>
        <v>0</v>
      </c>
      <c r="H27" s="14"/>
      <c r="I27" s="20"/>
      <c r="J27" s="14"/>
      <c r="K27" s="14"/>
      <c r="L27" s="14"/>
      <c r="M27" s="14"/>
      <c r="N27" s="14"/>
      <c r="O27" s="14"/>
      <c r="P27" s="14"/>
    </row>
    <row r="28" spans="1:16" ht="12.75" outlineLevel="1">
      <c r="A28" s="22"/>
      <c r="B28" s="15"/>
      <c r="C28" s="48"/>
      <c r="D28" s="27">
        <v>0</v>
      </c>
      <c r="E28" s="47"/>
      <c r="F28" s="27"/>
      <c r="G28" s="30">
        <f>SUM(D28:F28)</f>
        <v>0</v>
      </c>
      <c r="H28" s="14"/>
      <c r="I28" s="20"/>
      <c r="J28" s="14"/>
      <c r="K28" s="14"/>
      <c r="L28" s="14"/>
      <c r="M28" s="14"/>
      <c r="N28" s="14"/>
      <c r="O28" s="14"/>
      <c r="P28" s="14"/>
    </row>
    <row r="29" spans="1:16" ht="12.75" outlineLevel="1">
      <c r="A29" s="22"/>
      <c r="B29" s="15"/>
      <c r="C29" s="23"/>
      <c r="D29" s="27">
        <v>0</v>
      </c>
      <c r="E29" s="47"/>
      <c r="F29" s="27"/>
      <c r="G29" s="30">
        <f>SUM(D29:F29)</f>
        <v>0</v>
      </c>
      <c r="H29" s="14"/>
      <c r="I29" s="20"/>
      <c r="J29" s="14"/>
      <c r="K29" s="14"/>
      <c r="L29" s="14"/>
      <c r="M29" s="14"/>
      <c r="N29" s="14"/>
      <c r="O29" s="14"/>
      <c r="P29" s="14"/>
    </row>
    <row r="30" spans="1:16" ht="12.75" outlineLevel="1">
      <c r="A30" s="24" t="s">
        <v>9</v>
      </c>
      <c r="B30" s="24"/>
      <c r="C30" s="25"/>
      <c r="D30" s="38">
        <f>SUM(D26:D29)</f>
        <v>227300</v>
      </c>
      <c r="E30" s="38">
        <f>SUM(E26:E27)</f>
        <v>0</v>
      </c>
      <c r="F30" s="38">
        <f>SUM(F26:F27)</f>
        <v>23128.9</v>
      </c>
      <c r="G30" s="38">
        <f>SUM(G26:G29)</f>
        <v>250428.9</v>
      </c>
      <c r="H30" s="14"/>
      <c r="I30" s="14"/>
      <c r="J30" s="14"/>
      <c r="K30" s="14"/>
      <c r="L30" s="14"/>
      <c r="M30" s="14"/>
      <c r="N30" s="14"/>
      <c r="O30" s="14"/>
      <c r="P30" s="14"/>
    </row>
    <row r="31" spans="1:7" ht="15.75" outlineLevel="1">
      <c r="A31" s="71" t="s">
        <v>10</v>
      </c>
      <c r="B31" s="72"/>
      <c r="C31" s="72"/>
      <c r="D31" s="42">
        <f>D24+D30</f>
        <v>9339300</v>
      </c>
      <c r="E31" s="42">
        <f>E24+E30</f>
        <v>0</v>
      </c>
      <c r="F31" s="42">
        <f>F24+F30</f>
        <v>1218441.75</v>
      </c>
      <c r="G31" s="42">
        <f>G24+G30</f>
        <v>10557741.75</v>
      </c>
    </row>
    <row r="32" spans="1:7" ht="12.75" outlineLevel="1">
      <c r="A32" s="73"/>
      <c r="B32" s="74"/>
      <c r="C32" s="74"/>
      <c r="D32" s="39"/>
      <c r="E32" s="40"/>
      <c r="F32" s="39"/>
      <c r="G32" s="41"/>
    </row>
    <row r="33" spans="4:7" ht="12.75" outlineLevel="1">
      <c r="D33" s="43"/>
      <c r="E33" s="43"/>
      <c r="F33" s="43"/>
      <c r="G33" s="43"/>
    </row>
    <row r="34" spans="5:10" ht="14.25">
      <c r="E34" s="26"/>
      <c r="J34" s="26"/>
    </row>
    <row r="36" spans="2:6" ht="14.25">
      <c r="B36" s="26" t="s">
        <v>11</v>
      </c>
      <c r="F36" s="26" t="s">
        <v>12</v>
      </c>
    </row>
    <row r="37" ht="14.25">
      <c r="B37" s="26" t="s">
        <v>13</v>
      </c>
    </row>
  </sheetData>
  <sheetProtection/>
  <mergeCells count="1">
    <mergeCell ref="A31:C32"/>
  </mergeCells>
  <printOptions/>
  <pageMargins left="1.45" right="0.17" top="0.31" bottom="0.2" header="0.17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FO-1</cp:lastModifiedBy>
  <cp:lastPrinted>2017-04-03T08:56:23Z</cp:lastPrinted>
  <dcterms:created xsi:type="dcterms:W3CDTF">2011-05-16T01:12:53Z</dcterms:created>
  <dcterms:modified xsi:type="dcterms:W3CDTF">2017-10-02T05:35:26Z</dcterms:modified>
  <cp:category/>
  <cp:version/>
  <cp:contentType/>
  <cp:contentStatus/>
</cp:coreProperties>
</file>