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eva\Desktop\АЛЕНА\ОТЧЕТЫ\исполнение программ\2022 год\"/>
    </mc:Choice>
  </mc:AlternateContent>
  <xr:revisionPtr revIDLastSave="0" documentId="13_ncr:1_{1445B9CF-17FE-40A8-812A-178590F64A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Titles" localSheetId="0">Бюджет!$4:$4</definedName>
    <definedName name="_xlnm.Print_Area" localSheetId="0">Бюджет!$A$1:$E$40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6" i="1"/>
  <c r="D5" i="1"/>
  <c r="C5" i="1"/>
  <c r="D36" i="1"/>
  <c r="C36" i="1"/>
  <c r="E36" i="1" l="1"/>
  <c r="C31" i="1"/>
  <c r="D31" i="1"/>
  <c r="E31" i="1" s="1"/>
  <c r="D24" i="1"/>
  <c r="C24" i="1"/>
  <c r="D20" i="1"/>
  <c r="C20" i="1"/>
  <c r="D13" i="1" l="1"/>
  <c r="C13" i="1"/>
  <c r="D10" i="1"/>
  <c r="C10" i="1"/>
  <c r="D40" i="1" l="1"/>
  <c r="C40" i="1"/>
  <c r="E10" i="1"/>
  <c r="E5" i="1"/>
  <c r="E39" i="1"/>
  <c r="E37" i="1"/>
  <c r="E34" i="1"/>
  <c r="E19" i="1"/>
  <c r="E22" i="1"/>
  <c r="E27" i="1"/>
  <c r="E26" i="1"/>
  <c r="E40" i="1" l="1"/>
  <c r="E7" i="1"/>
  <c r="E9" i="1"/>
  <c r="E11" i="1"/>
  <c r="E12" i="1"/>
  <c r="E13" i="1"/>
  <c r="E14" i="1"/>
  <c r="E15" i="1"/>
  <c r="E16" i="1"/>
  <c r="E17" i="1"/>
  <c r="E18" i="1"/>
  <c r="E20" i="1"/>
  <c r="E21" i="1"/>
  <c r="E23" i="1"/>
  <c r="E24" i="1"/>
  <c r="E25" i="1"/>
  <c r="E28" i="1"/>
  <c r="E29" i="1"/>
  <c r="E30" i="1"/>
  <c r="E32" i="1"/>
  <c r="E33" i="1"/>
  <c r="E35" i="1"/>
  <c r="E38" i="1"/>
</calcChain>
</file>

<file path=xl/sharedStrings.xml><?xml version="1.0" encoding="utf-8"?>
<sst xmlns="http://schemas.openxmlformats.org/spreadsheetml/2006/main" count="77" uniqueCount="77">
  <si>
    <t>Наименование КЦСР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</si>
  <si>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</si>
  <si>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</si>
  <si>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</si>
  <si>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</si>
  <si>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</si>
  <si>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</si>
  <si>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</si>
  <si>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</si>
  <si>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</si>
  <si>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</si>
  <si>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</si>
  <si>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</si>
  <si>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</si>
  <si>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</si>
  <si>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</si>
  <si>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</si>
  <si>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</si>
  <si>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</si>
  <si>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</si>
  <si>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</si>
  <si>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</si>
  <si>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</si>
  <si>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</si>
  <si>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</si>
  <si>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</si>
  <si>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</si>
  <si>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</si>
  <si>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</si>
  <si>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</si>
  <si>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</si>
  <si>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</si>
  <si>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</si>
  <si>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</si>
  <si>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</si>
  <si>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"Управление финансами Тулунского муниципального района" на 2020-2024 годы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</si>
  <si>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2020 - 2024 годы</t>
  </si>
  <si>
    <t>Подпрограмма "Повышение эффективности бюджетных расходов Тулунского муниципального района" на 2020 - 2024 годы.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</si>
  <si>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</si>
  <si>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2020-2024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</si>
  <si>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2024 годы</t>
  </si>
  <si>
    <t>Подпрограмма "Повышение безопасности дорожного движения на территории Тулунского муниципального района" на 2020-2024 годы</t>
  </si>
  <si>
    <t>Подпрограмма "Профилактика правонарушений на территории Тулунского муниципального района" на 2020-2024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</si>
  <si>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2020-2024 годы</t>
  </si>
  <si>
    <t>Подпрограмма "Профилактика ВИЧ - инфекций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</si>
  <si>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</si>
  <si>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2020-2024гг."</t>
  </si>
  <si>
    <t>Подпрограмма "Развитие дошкольного, общего и дополнительного образования на территории Тулунского муниципального района на 2020-2024гг."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</si>
  <si>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2020-2024гг."</t>
  </si>
  <si>
    <t>3.6</t>
  </si>
  <si>
    <t xml:space="preserve">ИТОГО </t>
  </si>
  <si>
    <t>Муниципальная программа "Экономическое развитие Тулунского муниципального района" на 2021-2025 годы</t>
  </si>
  <si>
    <t>Подпрограмма "Создание условий для оказания медицинской помощи населению на территории Тулунского муниципального района" на 2021-2025 годы</t>
  </si>
  <si>
    <t>Подпрограмма "Обеспечение деятельности мэра Тулунского муниципального района и Администрации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</si>
  <si>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</si>
  <si>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2021-2026 гг.</t>
  </si>
  <si>
    <t>Подпрограмма "Энергосбережение и повышение энергетической эффективности на территории Тулунского муниципального района" на 2021-2026 гг.</t>
  </si>
  <si>
    <t>Подпрограмма "Организация мероприятий межпоселенческого характера по охране окружающей среды" на 2021-2026 гг.</t>
  </si>
  <si>
    <t>Муниципальная программа "Развитие культуры в Тулунском районе" на 2021 - 2025 годы</t>
  </si>
  <si>
    <t>Подпрограмма "Организация досуга жителей Тулунского района, поддержка и развитие жанров традиционного народного творчества" на 2021-2025 годы</t>
  </si>
  <si>
    <t>Подпрограмма "Совершенствование системы библиотечного и информационно-методического обслуживания в Тулунском районе" на 2021 - 2025 годы</t>
  </si>
  <si>
    <t>Подпрограмма "Развитие системы дополнительного образования в сфере культуры в Тулунском районе" на 2021 - 2025 годы</t>
  </si>
  <si>
    <t>Подпрограмма "Поддержка и развитие традиционных народных промыслов и художественных ремесел в Тулунском муниципальном районе" на 2021-2025 годы</t>
  </si>
  <si>
    <t>Подпрограмма "Обеспечение хозяйственно-технического состояния муниципальных учреждений культуры, спорта, дополнительного образования, функционирующих на территории Тулунского района" на 2021 - 2025 годы.</t>
  </si>
  <si>
    <t>Подпрограмма "Создание условий для эффективной деятельности учреждений культуры на территории Тулунского муниципального района" на 2021-2025 годы</t>
  </si>
  <si>
    <t>5.6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</si>
  <si>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</si>
  <si>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Подпрограмма "Физическая культура и спорт Тулунского района" на 2021 - 2025 годы</t>
  </si>
  <si>
    <t>Подпрограмма "Молодежь Тулунского района" на 2021 - 2025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</si>
  <si>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2021-2025 годы</t>
  </si>
  <si>
    <t>Подпрограмма "Развитие муниципального казенного учреждения "Спортивная школа" Тулунского муниципального района" на 2021-2025 годы</t>
  </si>
  <si>
    <t>План на 2022 год</t>
  </si>
  <si>
    <t>Подпрограмма "Поддержка и развитие малого и среднего предпринимательства в Тулунском муниципальном районе на 2021-2025 годы."</t>
  </si>
  <si>
    <t>Подпрограмма "Улучшение условий и охраны труда в Тулунском муниципальном районе" на 2021-2025 годы"</t>
  </si>
  <si>
    <t>1.3</t>
  </si>
  <si>
    <t>1.4</t>
  </si>
  <si>
    <t>Информация об исполнении муниципальных программ и подпрограмм 
Тулунского муниципального района на 01.08.2022г.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</si>
</sst>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" fontId="2" fillId="2" borderId="1" xfId="0" applyNumberFormat="1" applyFont="1" applyFill="1" applyBorder="1"/>
    <xf numFmtId="4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/>
    <xf numFmtId="4" fontId="1" fillId="0" borderId="1" xfId="0" applyNumberFormat="1" applyFont="1" applyBorder="1" applyAlignment="1">
      <alignment horizontal="right" vertical="center" wrapText="1"/>
    </xf>
    <xf numFmtId="0" fontId="3" fillId="2" borderId="0" xfId="0" applyFont="1" applyFill="1"/>
    <xf numFmtId="0" fontId="2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E40"/>
  <sheetViews>
    <sheetView showGridLines="0" tabSelected="1" view="pageBreakPreview" topLeftCell="A35" zoomScale="145" zoomScaleNormal="100" zoomScaleSheetLayoutView="145" workbookViewId="0">
      <selection activeCell="D37" sqref="D37"/>
    </sheetView>
  </sheetViews>
  <sheetFormatPr defaultRowHeight="15.75" outlineLevelRow="1" x14ac:dyDescent="0.25"/>
  <cols>
    <col min="1" max="1" width="5.42578125" style="14" customWidth="1"/>
    <col min="2" max="2" width="50" style="11" customWidth="1"/>
    <col min="3" max="4" width="17.85546875" style="19" customWidth="1"/>
    <col min="5" max="5" width="15.28515625" style="11" customWidth="1"/>
    <col min="6" max="6" width="4.7109375" style="11" customWidth="1"/>
    <col min="7" max="16384" width="9.140625" style="11"/>
  </cols>
  <sheetData>
    <row r="1" spans="1:5" ht="19.5" customHeight="1" x14ac:dyDescent="0.2">
      <c r="A1" s="20" t="s">
        <v>76</v>
      </c>
      <c r="B1" s="20"/>
      <c r="C1" s="20"/>
      <c r="D1" s="20"/>
      <c r="E1" s="20"/>
    </row>
    <row r="2" spans="1:5" ht="12.75" x14ac:dyDescent="0.2">
      <c r="A2" s="20"/>
      <c r="B2" s="20"/>
      <c r="C2" s="20"/>
      <c r="D2" s="20"/>
      <c r="E2" s="20"/>
    </row>
    <row r="3" spans="1:5" ht="12.75" x14ac:dyDescent="0.2">
      <c r="A3" s="1"/>
      <c r="B3" s="2"/>
      <c r="C3" s="2"/>
      <c r="D3" s="2"/>
      <c r="E3" s="2"/>
    </row>
    <row r="4" spans="1:5" ht="12.75" x14ac:dyDescent="0.2">
      <c r="A4" s="3" t="s">
        <v>31</v>
      </c>
      <c r="B4" s="3" t="s">
        <v>0</v>
      </c>
      <c r="C4" s="3" t="s">
        <v>71</v>
      </c>
      <c r="D4" s="3" t="s">
        <v>29</v>
      </c>
      <c r="E4" s="6" t="s">
        <v>30</v>
      </c>
    </row>
    <row r="5" spans="1:5" ht="25.5" x14ac:dyDescent="0.2">
      <c r="A5" s="7" t="s">
        <v>1</v>
      </c>
      <c r="B5" s="15" t="s">
        <v>51</v>
      </c>
      <c r="C5" s="5">
        <f>+SUM(C6:C9)</f>
        <v>109816608.54000001</v>
      </c>
      <c r="D5" s="5">
        <f>+SUM(D6:D9)</f>
        <v>58894225.780000001</v>
      </c>
      <c r="E5" s="8">
        <f>D5/C5</f>
        <v>0.53629616287547388</v>
      </c>
    </row>
    <row r="6" spans="1:5" ht="38.25" x14ac:dyDescent="0.2">
      <c r="A6" s="9" t="s">
        <v>2</v>
      </c>
      <c r="B6" s="16" t="s">
        <v>72</v>
      </c>
      <c r="C6" s="18">
        <v>647000</v>
      </c>
      <c r="D6" s="18">
        <v>35000</v>
      </c>
      <c r="E6" s="10">
        <f t="shared" ref="E6:E38" si="0">D6/C6</f>
        <v>5.4095826893353939E-2</v>
      </c>
    </row>
    <row r="7" spans="1:5" ht="38.25" outlineLevel="1" x14ac:dyDescent="0.2">
      <c r="A7" s="9" t="s">
        <v>3</v>
      </c>
      <c r="B7" s="16" t="s">
        <v>52</v>
      </c>
      <c r="C7" s="18">
        <v>1160000</v>
      </c>
      <c r="D7" s="18">
        <v>50000</v>
      </c>
      <c r="E7" s="10">
        <f t="shared" si="0"/>
        <v>4.3103448275862072E-2</v>
      </c>
    </row>
    <row r="8" spans="1:5" ht="25.5" outlineLevel="1" x14ac:dyDescent="0.2">
      <c r="A8" s="9" t="s">
        <v>74</v>
      </c>
      <c r="B8" s="16" t="s">
        <v>73</v>
      </c>
      <c r="C8" s="18">
        <v>70000</v>
      </c>
      <c r="D8" s="18">
        <v>0</v>
      </c>
      <c r="E8" s="10">
        <f t="shared" si="0"/>
        <v>0</v>
      </c>
    </row>
    <row r="9" spans="1:5" ht="38.25" outlineLevel="1" x14ac:dyDescent="0.2">
      <c r="A9" s="9" t="s">
        <v>75</v>
      </c>
      <c r="B9" s="16" t="s">
        <v>53</v>
      </c>
      <c r="C9" s="18">
        <v>107939608.54000001</v>
      </c>
      <c r="D9" s="18">
        <v>58809225.780000001</v>
      </c>
      <c r="E9" s="10">
        <f t="shared" si="0"/>
        <v>0.54483452900615825</v>
      </c>
    </row>
    <row r="10" spans="1:5" ht="25.5" x14ac:dyDescent="0.2">
      <c r="A10" s="7" t="s">
        <v>4</v>
      </c>
      <c r="B10" s="15" t="s">
        <v>35</v>
      </c>
      <c r="C10" s="5">
        <f>+C11+C12</f>
        <v>255372947.46000001</v>
      </c>
      <c r="D10" s="5">
        <f>+D11+D12</f>
        <v>154017570.22</v>
      </c>
      <c r="E10" s="8">
        <f>D10/C10</f>
        <v>0.60310840185656056</v>
      </c>
    </row>
    <row r="11" spans="1:5" ht="38.25" outlineLevel="1" x14ac:dyDescent="0.2">
      <c r="A11" s="9" t="s">
        <v>5</v>
      </c>
      <c r="B11" s="16" t="s">
        <v>36</v>
      </c>
      <c r="C11" s="18">
        <v>254018835.46000001</v>
      </c>
      <c r="D11" s="18">
        <v>153396514.22</v>
      </c>
      <c r="E11" s="10">
        <f t="shared" si="0"/>
        <v>0.60387850350630845</v>
      </c>
    </row>
    <row r="12" spans="1:5" ht="38.25" outlineLevel="1" x14ac:dyDescent="0.2">
      <c r="A12" s="9" t="s">
        <v>6</v>
      </c>
      <c r="B12" s="16" t="s">
        <v>37</v>
      </c>
      <c r="C12" s="18">
        <v>1354112</v>
      </c>
      <c r="D12" s="18">
        <v>621056</v>
      </c>
      <c r="E12" s="10">
        <f t="shared" si="0"/>
        <v>0.45864448435579924</v>
      </c>
    </row>
    <row r="13" spans="1:5" ht="38.25" x14ac:dyDescent="0.2">
      <c r="A13" s="7" t="s">
        <v>7</v>
      </c>
      <c r="B13" s="15" t="s">
        <v>38</v>
      </c>
      <c r="C13" s="5">
        <f>+C14+C15+C16+C17+C18+C19</f>
        <v>7139180.5300000003</v>
      </c>
      <c r="D13" s="5">
        <f>+D14+D15+D16+D17+D18+D19</f>
        <v>4053024.09</v>
      </c>
      <c r="E13" s="8">
        <f t="shared" si="0"/>
        <v>0.56771559046147269</v>
      </c>
    </row>
    <row r="14" spans="1:5" ht="51" outlineLevel="1" x14ac:dyDescent="0.2">
      <c r="A14" s="9" t="s">
        <v>8</v>
      </c>
      <c r="B14" s="16" t="s">
        <v>39</v>
      </c>
      <c r="C14" s="18">
        <v>20000</v>
      </c>
      <c r="D14" s="18">
        <v>0</v>
      </c>
      <c r="E14" s="10">
        <f t="shared" si="0"/>
        <v>0</v>
      </c>
    </row>
    <row r="15" spans="1:5" ht="51" outlineLevel="1" x14ac:dyDescent="0.2">
      <c r="A15" s="9" t="s">
        <v>9</v>
      </c>
      <c r="B15" s="16" t="s">
        <v>40</v>
      </c>
      <c r="C15" s="18">
        <v>5929580.5300000003</v>
      </c>
      <c r="D15" s="18">
        <v>3464055.69</v>
      </c>
      <c r="E15" s="10">
        <f t="shared" si="0"/>
        <v>0.58419911365973132</v>
      </c>
    </row>
    <row r="16" spans="1:5" ht="38.25" outlineLevel="1" x14ac:dyDescent="0.2">
      <c r="A16" s="9" t="s">
        <v>10</v>
      </c>
      <c r="B16" s="16" t="s">
        <v>41</v>
      </c>
      <c r="C16" s="18">
        <v>100000</v>
      </c>
      <c r="D16" s="18">
        <v>7618.4</v>
      </c>
      <c r="E16" s="10">
        <f t="shared" si="0"/>
        <v>7.6184000000000002E-2</v>
      </c>
    </row>
    <row r="17" spans="1:5" ht="38.25" outlineLevel="1" x14ac:dyDescent="0.2">
      <c r="A17" s="9" t="s">
        <v>11</v>
      </c>
      <c r="B17" s="16" t="s">
        <v>42</v>
      </c>
      <c r="C17" s="18">
        <v>70000</v>
      </c>
      <c r="D17" s="18">
        <v>42500</v>
      </c>
      <c r="E17" s="10">
        <f t="shared" si="0"/>
        <v>0.6071428571428571</v>
      </c>
    </row>
    <row r="18" spans="1:5" ht="51" outlineLevel="1" x14ac:dyDescent="0.2">
      <c r="A18" s="9" t="s">
        <v>12</v>
      </c>
      <c r="B18" s="16" t="s">
        <v>43</v>
      </c>
      <c r="C18" s="18">
        <v>988400</v>
      </c>
      <c r="D18" s="18">
        <v>538850</v>
      </c>
      <c r="E18" s="10">
        <f t="shared" si="0"/>
        <v>0.54517401861594494</v>
      </c>
    </row>
    <row r="19" spans="1:5" ht="38.25" outlineLevel="1" x14ac:dyDescent="0.2">
      <c r="A19" s="9" t="s">
        <v>49</v>
      </c>
      <c r="B19" s="16" t="s">
        <v>44</v>
      </c>
      <c r="C19" s="18">
        <v>31200</v>
      </c>
      <c r="D19" s="18">
        <v>0</v>
      </c>
      <c r="E19" s="10">
        <f>D19/C19</f>
        <v>0</v>
      </c>
    </row>
    <row r="20" spans="1:5" ht="38.25" x14ac:dyDescent="0.2">
      <c r="A20" s="7" t="s">
        <v>13</v>
      </c>
      <c r="B20" s="15" t="s">
        <v>54</v>
      </c>
      <c r="C20" s="5">
        <f>+C21+C22+C23</f>
        <v>23578930.259999998</v>
      </c>
      <c r="D20" s="5">
        <f>+D21+D22+D23</f>
        <v>6924270.8399999999</v>
      </c>
      <c r="E20" s="8">
        <f t="shared" si="0"/>
        <v>0.29366348530859943</v>
      </c>
    </row>
    <row r="21" spans="1:5" ht="51" outlineLevel="1" x14ac:dyDescent="0.2">
      <c r="A21" s="9" t="s">
        <v>14</v>
      </c>
      <c r="B21" s="16" t="s">
        <v>55</v>
      </c>
      <c r="C21" s="18">
        <v>5736052.1600000001</v>
      </c>
      <c r="D21" s="18">
        <v>1108154.71</v>
      </c>
      <c r="E21" s="10">
        <f t="shared" si="0"/>
        <v>0.1931911843005277</v>
      </c>
    </row>
    <row r="22" spans="1:5" ht="38.25" outlineLevel="1" x14ac:dyDescent="0.2">
      <c r="A22" s="9" t="s">
        <v>15</v>
      </c>
      <c r="B22" s="16" t="s">
        <v>56</v>
      </c>
      <c r="C22" s="18">
        <v>16588728.1</v>
      </c>
      <c r="D22" s="18">
        <v>5816116.1299999999</v>
      </c>
      <c r="E22" s="10">
        <f t="shared" si="0"/>
        <v>0.35060651394967407</v>
      </c>
    </row>
    <row r="23" spans="1:5" ht="38.25" outlineLevel="1" x14ac:dyDescent="0.2">
      <c r="A23" s="9" t="s">
        <v>34</v>
      </c>
      <c r="B23" s="16" t="s">
        <v>57</v>
      </c>
      <c r="C23" s="18">
        <v>1254150</v>
      </c>
      <c r="D23" s="18">
        <v>0</v>
      </c>
      <c r="E23" s="10">
        <f t="shared" si="0"/>
        <v>0</v>
      </c>
    </row>
    <row r="24" spans="1:5" ht="25.5" x14ac:dyDescent="0.2">
      <c r="A24" s="7" t="s">
        <v>16</v>
      </c>
      <c r="B24" s="15" t="s">
        <v>58</v>
      </c>
      <c r="C24" s="5">
        <f>+C25+C26+C27+C28+C29+C30</f>
        <v>114763104.06999999</v>
      </c>
      <c r="D24" s="5">
        <f>+D25+D26+D27+D28+D29+D30</f>
        <v>73970675.63000001</v>
      </c>
      <c r="E24" s="8">
        <f t="shared" si="0"/>
        <v>0.64455101863471242</v>
      </c>
    </row>
    <row r="25" spans="1:5" ht="38.25" outlineLevel="1" x14ac:dyDescent="0.2">
      <c r="A25" s="9" t="s">
        <v>17</v>
      </c>
      <c r="B25" s="16" t="s">
        <v>59</v>
      </c>
      <c r="C25" s="18">
        <v>24887958.489999998</v>
      </c>
      <c r="D25" s="18">
        <v>15841614.560000001</v>
      </c>
      <c r="E25" s="10">
        <f t="shared" si="0"/>
        <v>0.63651723649270686</v>
      </c>
    </row>
    <row r="26" spans="1:5" ht="38.25" outlineLevel="1" x14ac:dyDescent="0.2">
      <c r="A26" s="9" t="s">
        <v>18</v>
      </c>
      <c r="B26" s="16" t="s">
        <v>60</v>
      </c>
      <c r="C26" s="18">
        <v>11064341.390000001</v>
      </c>
      <c r="D26" s="18">
        <v>8242576.96</v>
      </c>
      <c r="E26" s="10">
        <f t="shared" si="0"/>
        <v>0.74496770024193903</v>
      </c>
    </row>
    <row r="27" spans="1:5" ht="38.25" outlineLevel="1" x14ac:dyDescent="0.2">
      <c r="A27" s="9" t="s">
        <v>19</v>
      </c>
      <c r="B27" s="16" t="s">
        <v>61</v>
      </c>
      <c r="C27" s="18">
        <v>11169395.32</v>
      </c>
      <c r="D27" s="18">
        <v>9693952.2599999998</v>
      </c>
      <c r="E27" s="10">
        <f t="shared" si="0"/>
        <v>0.86790304956275821</v>
      </c>
    </row>
    <row r="28" spans="1:5" ht="38.25" outlineLevel="1" x14ac:dyDescent="0.2">
      <c r="A28" s="9" t="s">
        <v>32</v>
      </c>
      <c r="B28" s="16" t="s">
        <v>62</v>
      </c>
      <c r="C28" s="18">
        <v>7687615.1200000001</v>
      </c>
      <c r="D28" s="18">
        <v>4280753.8</v>
      </c>
      <c r="E28" s="10">
        <f t="shared" si="0"/>
        <v>0.5568376841425432</v>
      </c>
    </row>
    <row r="29" spans="1:5" ht="51" outlineLevel="1" x14ac:dyDescent="0.2">
      <c r="A29" s="9" t="s">
        <v>33</v>
      </c>
      <c r="B29" s="16" t="s">
        <v>63</v>
      </c>
      <c r="C29" s="18">
        <v>50894302.560000002</v>
      </c>
      <c r="D29" s="18">
        <v>30561238.82</v>
      </c>
      <c r="E29" s="10">
        <f t="shared" si="0"/>
        <v>0.6004844802415934</v>
      </c>
    </row>
    <row r="30" spans="1:5" ht="38.25" outlineLevel="1" x14ac:dyDescent="0.2">
      <c r="A30" s="9" t="s">
        <v>65</v>
      </c>
      <c r="B30" s="16" t="s">
        <v>64</v>
      </c>
      <c r="C30" s="18">
        <v>9059491.1899999995</v>
      </c>
      <c r="D30" s="18">
        <v>5350539.2300000004</v>
      </c>
      <c r="E30" s="10">
        <f t="shared" si="0"/>
        <v>0.59060041207457714</v>
      </c>
    </row>
    <row r="31" spans="1:5" ht="51" x14ac:dyDescent="0.2">
      <c r="A31" s="7" t="s">
        <v>20</v>
      </c>
      <c r="B31" s="15" t="s">
        <v>66</v>
      </c>
      <c r="C31" s="5">
        <f>+C32+C33+C34+C35</f>
        <v>9729862.4199999999</v>
      </c>
      <c r="D31" s="5">
        <f>+D32+D33+D34+D35</f>
        <v>5340783.21</v>
      </c>
      <c r="E31" s="8">
        <f t="shared" si="0"/>
        <v>0.54890634414540884</v>
      </c>
    </row>
    <row r="32" spans="1:5" ht="25.5" outlineLevel="1" x14ac:dyDescent="0.2">
      <c r="A32" s="9" t="s">
        <v>21</v>
      </c>
      <c r="B32" s="16" t="s">
        <v>67</v>
      </c>
      <c r="C32" s="18">
        <v>1503536.59</v>
      </c>
      <c r="D32" s="18">
        <v>323580.05</v>
      </c>
      <c r="E32" s="10">
        <f t="shared" si="0"/>
        <v>0.215212620798274</v>
      </c>
    </row>
    <row r="33" spans="1:5" ht="25.5" outlineLevel="1" x14ac:dyDescent="0.2">
      <c r="A33" s="9" t="s">
        <v>22</v>
      </c>
      <c r="B33" s="16" t="s">
        <v>68</v>
      </c>
      <c r="C33" s="18">
        <v>260200</v>
      </c>
      <c r="D33" s="18">
        <v>128272</v>
      </c>
      <c r="E33" s="10">
        <f t="shared" si="0"/>
        <v>0.49297463489623367</v>
      </c>
    </row>
    <row r="34" spans="1:5" ht="51" outlineLevel="1" x14ac:dyDescent="0.2">
      <c r="A34" s="9" t="s">
        <v>23</v>
      </c>
      <c r="B34" s="16" t="s">
        <v>69</v>
      </c>
      <c r="C34" s="18">
        <v>20000</v>
      </c>
      <c r="D34" s="18">
        <v>5632</v>
      </c>
      <c r="E34" s="10">
        <f>D34/C34</f>
        <v>0.28160000000000002</v>
      </c>
    </row>
    <row r="35" spans="1:5" ht="38.25" outlineLevel="1" x14ac:dyDescent="0.2">
      <c r="A35" s="9" t="s">
        <v>24</v>
      </c>
      <c r="B35" s="16" t="s">
        <v>70</v>
      </c>
      <c r="C35" s="18">
        <v>7946125.8300000001</v>
      </c>
      <c r="D35" s="18">
        <v>4883299.16</v>
      </c>
      <c r="E35" s="10">
        <f t="shared" si="0"/>
        <v>0.61455094777929031</v>
      </c>
    </row>
    <row r="36" spans="1:5" ht="38.25" x14ac:dyDescent="0.2">
      <c r="A36" s="7" t="s">
        <v>25</v>
      </c>
      <c r="B36" s="15" t="s">
        <v>45</v>
      </c>
      <c r="C36" s="5">
        <f>+C37+C38+C39</f>
        <v>1067863083.23</v>
      </c>
      <c r="D36" s="5">
        <f>+D37+D38+D39</f>
        <v>638769163.04000008</v>
      </c>
      <c r="E36" s="8">
        <f>D36/C36</f>
        <v>0.59817515285563982</v>
      </c>
    </row>
    <row r="37" spans="1:5" ht="38.25" outlineLevel="1" x14ac:dyDescent="0.2">
      <c r="A37" s="9" t="s">
        <v>26</v>
      </c>
      <c r="B37" s="16" t="s">
        <v>46</v>
      </c>
      <c r="C37" s="18">
        <v>975434955.34000003</v>
      </c>
      <c r="D37" s="18">
        <v>583818745.10000002</v>
      </c>
      <c r="E37" s="10">
        <f>D37/C37</f>
        <v>0.59852145128067791</v>
      </c>
    </row>
    <row r="38" spans="1:5" ht="38.25" outlineLevel="1" x14ac:dyDescent="0.2">
      <c r="A38" s="9" t="s">
        <v>27</v>
      </c>
      <c r="B38" s="16" t="s">
        <v>47</v>
      </c>
      <c r="C38" s="18">
        <v>91980627.890000001</v>
      </c>
      <c r="D38" s="18">
        <v>54579564.07</v>
      </c>
      <c r="E38" s="10">
        <f t="shared" si="0"/>
        <v>0.59338107732067147</v>
      </c>
    </row>
    <row r="39" spans="1:5" s="12" customFormat="1" ht="38.25" outlineLevel="1" x14ac:dyDescent="0.2">
      <c r="A39" s="9" t="s">
        <v>28</v>
      </c>
      <c r="B39" s="16" t="s">
        <v>48</v>
      </c>
      <c r="C39" s="18">
        <v>447500</v>
      </c>
      <c r="D39" s="18">
        <v>370853.87</v>
      </c>
      <c r="E39" s="10">
        <f>D39/C39</f>
        <v>0.8287237318435754</v>
      </c>
    </row>
    <row r="40" spans="1:5" ht="12.75" x14ac:dyDescent="0.2">
      <c r="A40" s="13"/>
      <c r="B40" s="17" t="s">
        <v>50</v>
      </c>
      <c r="C40" s="4">
        <f>+C36+C24+C31+C20+C13+C10+C5</f>
        <v>1588263716.51</v>
      </c>
      <c r="D40" s="4">
        <f>+D36+D24+D31+D20+D13+D10+D5</f>
        <v>941969712.81000018</v>
      </c>
      <c r="E40" s="8">
        <f>D40/C40</f>
        <v>0.59308142786253049</v>
      </c>
    </row>
  </sheetData>
  <mergeCells count="1">
    <mergeCell ref="A1:E2"/>
  </mergeCells>
  <pageMargins left="0.74803149606299213" right="0.47244094488188981" top="0.47244094488188981" bottom="0.31496062992125984" header="0.35433070866141736" footer="0.15748031496062992"/>
  <pageSetup paperSize="9" scale="84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2022-07-26T02:01:15Z</cp:lastPrinted>
  <dcterms:created xsi:type="dcterms:W3CDTF">2017-06-23T04:54:16Z</dcterms:created>
  <dcterms:modified xsi:type="dcterms:W3CDTF">2022-08-02T01:06:45Z</dcterms:modified>
</cp:coreProperties>
</file>