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алит.отчет" sheetId="1" state="visible" r:id="rId3"/>
    <sheet name="Диагностика" sheetId="2" state="visible" r:id="rId4"/>
    <sheet name="Расчет индексов" sheetId="3" state="visible" r:id="rId5"/>
    <sheet name="Прил 3 Инвестпроекты" sheetId="4" state="visible" r:id="rId6"/>
  </sheets>
  <definedNames>
    <definedName function="false" hidden="false" localSheetId="1" name="_xlnm.Print_Area" vbProcedure="false">Диагностика!$A$1:$L$157</definedName>
    <definedName function="false" hidden="false" localSheetId="1" name="_xlnm.Print_Titles" vbProcedure="false">Диагностика!$A:$A,Диагностика!$5:$7</definedName>
    <definedName function="false" hidden="false" localSheetId="3" name="_xlnm.Print_Area" vbProcedure="false">'Прил 3 Инвестпроекты'!$A$1:$K$40</definedName>
    <definedName function="false" hidden="false" localSheetId="2" name="_xlnm.Print_Area" vbProcedure="false">'Расчет индексов'!$A$1:$H$322</definedName>
    <definedName function="false" hidden="false" localSheetId="2" name="_xlnm.Print_Titles" vbProcedure="false">'Расчет индексов'!$5:$7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<sst xmlns="http://schemas.openxmlformats.org/spreadsheetml/2006/main" count="1156" uniqueCount="567">
  <si>
    <t xml:space="preserve">Квартальный отчет предоставляется не позднее 15 числа второго месяца после отчетного периода, годовой 
отчет - не позднее 10 марта года, следующего за отчетным годом</t>
  </si>
  <si>
    <t xml:space="preserve">Аналитический отчет о социально-экономической ситуации в Усть-Илимском муниципальном округе 3 месяца 2026 г.</t>
  </si>
  <si>
    <t xml:space="preserve">Наименование показателя</t>
  </si>
  <si>
    <t xml:space="preserve">Ед. изм.</t>
  </si>
  <si>
    <t xml:space="preserve">Значение показателя за отчетный период</t>
  </si>
  <si>
    <t xml:space="preserve">Значение показателя за соответствующий период прошлого года</t>
  </si>
  <si>
    <t xml:space="preserve">Динамика, %</t>
  </si>
  <si>
    <t xml:space="preserve">Итоги развития МО</t>
  </si>
  <si>
    <t xml:space="preserve">Выручка от реализации продукции, работ, услуг (в действующих ценах) по полному кругу организаций, </t>
  </si>
  <si>
    <t xml:space="preserve">млн.руб.</t>
  </si>
  <si>
    <t xml:space="preserve">в т.ч. по видам экономической деятельности:</t>
  </si>
  <si>
    <t xml:space="preserve">Сельское, лесное хозяйство, охота, рыбаловство и рыбоводство, в том числе </t>
  </si>
  <si>
    <t xml:space="preserve">Растениеводство и животноводство, охота и предоставление соответствующих услуг в этих областях</t>
  </si>
  <si>
    <t xml:space="preserve">н.д.</t>
  </si>
  <si>
    <t xml:space="preserve">Лесоводство и лесозаготовки</t>
  </si>
  <si>
    <t xml:space="preserve">Рыболовство и рыбоводство</t>
  </si>
  <si>
    <t xml:space="preserve">Добыча полезных ископаемых</t>
  </si>
  <si>
    <t xml:space="preserve">Обрабатывающие производства</t>
  </si>
  <si>
    <t xml:space="preserve">Обеспечение электрической энергией, газом и паром; кондиционирование воздуха</t>
  </si>
  <si>
    <t xml:space="preserve">Водоснабжение; водоотведение, организация сбора и утилизации отходов, деятельность по ликвидации загрязнений</t>
  </si>
  <si>
    <t xml:space="preserve">Строительство</t>
  </si>
  <si>
    <t xml:space="preserve">Торговля оптовая и розничная; ремонт автотранспортных средств и мотоциклов </t>
  </si>
  <si>
    <t xml:space="preserve">Транспортировка и хранение</t>
  </si>
  <si>
    <t xml:space="preserve">Деятельность в области информации и связи</t>
  </si>
  <si>
    <t xml:space="preserve">Прочие</t>
  </si>
  <si>
    <t xml:space="preserve">Выручка от реализации продукции, работ, услуг (в действующих ценах) предприятий малого бизнеса (с учетом микропредприятий) </t>
  </si>
  <si>
    <t xml:space="preserve">Прибыль прибыльных предприятий (с учетом предприятий малого бизнеса)</t>
  </si>
  <si>
    <t xml:space="preserve">Состояние основных видов экономической деятельности хозяйствующих субъектов МО</t>
  </si>
  <si>
    <t xml:space="preserve">Объем отгруженных товаров собственного производства, выполненных работ и услуг собственными силами (В+С+D+E):</t>
  </si>
  <si>
    <t xml:space="preserve">Индекс промышленного производства - всего***:</t>
  </si>
  <si>
    <t xml:space="preserve">%</t>
  </si>
  <si>
    <t xml:space="preserve">в том числе:</t>
  </si>
  <si>
    <t xml:space="preserve">Промышленное производство: </t>
  </si>
  <si>
    <t xml:space="preserve">Объем отгруженных товаров собственного производства, выполненных работ и услуг (В+C+D+E)</t>
  </si>
  <si>
    <t xml:space="preserve">Индекс промышленного производства (В+C+D+E)</t>
  </si>
  <si>
    <t xml:space="preserve">Добыча полезных ископаемых (В):</t>
  </si>
  <si>
    <t xml:space="preserve">Объем отгруженных товаров собственного производства, выполненных работ и услуг </t>
  </si>
  <si>
    <t xml:space="preserve">Индекс промышленного производства</t>
  </si>
  <si>
    <t xml:space="preserve">жерон</t>
  </si>
  <si>
    <t xml:space="preserve">Обрабатывающие производства (С):</t>
  </si>
  <si>
    <t xml:space="preserve">Обеспечение электрической энергией, газом и паром; кондиционирование воздуха (D):</t>
  </si>
  <si>
    <t xml:space="preserve">Объем отгруженных товаров собственного производства, выполненных работ и услуг</t>
  </si>
  <si>
    <t xml:space="preserve">муп</t>
  </si>
  <si>
    <t xml:space="preserve">Водоснабжение; водоотведение, организация сбора и утилизации отходов, деятельность по ликвидации загрязнений  (Е):</t>
  </si>
  <si>
    <t xml:space="preserve">Сельское, лесное хозяйство, охота, рыбаловство и рыбоводство:</t>
  </si>
  <si>
    <t xml:space="preserve">Валовый выпуск продукции  в сельхозорганизациях</t>
  </si>
  <si>
    <t xml:space="preserve">Индекс производства продукции в сельхозорганизациях</t>
  </si>
  <si>
    <t xml:space="preserve">Строительство:</t>
  </si>
  <si>
    <t xml:space="preserve">Объем работ</t>
  </si>
  <si>
    <t xml:space="preserve">Ввод в действие жилых домов</t>
  </si>
  <si>
    <t xml:space="preserve">кв. м</t>
  </si>
  <si>
    <t xml:space="preserve">Транспортировка и хранение:</t>
  </si>
  <si>
    <t xml:space="preserve">Грузооборот</t>
  </si>
  <si>
    <t xml:space="preserve">тыс.т/км</t>
  </si>
  <si>
    <t xml:space="preserve">Пассажирооборот</t>
  </si>
  <si>
    <t xml:space="preserve">тыс. пас/км</t>
  </si>
  <si>
    <t xml:space="preserve">Торговля оптовая и розничная; ремонт автотранспортных средств и мотоциклов</t>
  </si>
  <si>
    <t xml:space="preserve">Розничный товарооборот </t>
  </si>
  <si>
    <t xml:space="preserve">Индекс физического объема </t>
  </si>
  <si>
    <t xml:space="preserve">Малый бизнес</t>
  </si>
  <si>
    <t xml:space="preserve">Число действующих малых предприятий - всего</t>
  </si>
  <si>
    <t xml:space="preserve">ед.</t>
  </si>
  <si>
    <t xml:space="preserve"> в том числе по видам экономической деятельности:</t>
  </si>
  <si>
    <t xml:space="preserve">Сельское, лесное хозяйство, охота, рыболовство и рыбоводство, в том числе </t>
  </si>
  <si>
    <t xml:space="preserve">Уд. вес выручки предприятий малого бизнеса (с учетом микропредприятий) в выручке  в целом по МО</t>
  </si>
  <si>
    <t xml:space="preserve">Количество индивидуальных предпринимателей - всего</t>
  </si>
  <si>
    <t xml:space="preserve">Объем инвестиций в основной капитал за счет всех источников -  всего</t>
  </si>
  <si>
    <t xml:space="preserve"> в том числе бюджетные инвестиции</t>
  </si>
  <si>
    <t xml:space="preserve">Демография, трудовые ресурсы и уровень жизни населения </t>
  </si>
  <si>
    <t xml:space="preserve">Численность постоянного населения - всего</t>
  </si>
  <si>
    <t xml:space="preserve">тыс. чел.</t>
  </si>
  <si>
    <t xml:space="preserve">Уровень регистрируемой безработицы (к трудоспособному населению)</t>
  </si>
  <si>
    <t xml:space="preserve">Среднесписочная численность работников (без внешних совместителей) по полному кругу организаций,</t>
  </si>
  <si>
    <t xml:space="preserve">Государственное управление и обеспечение военной безопасности; обязательное социальное обеспечение</t>
  </si>
  <si>
    <t xml:space="preserve">Образование</t>
  </si>
  <si>
    <t xml:space="preserve">Здравоохранение и предоставление социальных услуг</t>
  </si>
  <si>
    <t xml:space="preserve">В том числе из общей численности работающих численность работников бюджетной сферы, финансируемой из консолидированного местного бюджета-всего, </t>
  </si>
  <si>
    <t xml:space="preserve">из них по отраслям социальной сферы:</t>
  </si>
  <si>
    <t xml:space="preserve">Деятельность в области культуры, спорта, организации досуга и развлечений, в том числе:</t>
  </si>
  <si>
    <t xml:space="preserve">Деятельность в области спорта, отдыха и развлечений</t>
  </si>
  <si>
    <t xml:space="preserve">Культура</t>
  </si>
  <si>
    <t xml:space="preserve">Среднемесячная начисленная заработная плата (без выплат социального характера) по полному кругу организаций,</t>
  </si>
  <si>
    <t xml:space="preserve">руб.</t>
  </si>
  <si>
    <t xml:space="preserve">данных за 1 квартал нет, ставлю конец 25</t>
  </si>
  <si>
    <t xml:space="preserve">69922,6 24 год по спр</t>
  </si>
  <si>
    <t xml:space="preserve">Среднемесячная начисленная заработная плата работников бюджетной сферы, финансируемой из консолидированного местного бюджета - всего </t>
  </si>
  <si>
    <t xml:space="preserve">из них по категориям работников:</t>
  </si>
  <si>
    <t xml:space="preserve">Деятельность в области культуры</t>
  </si>
  <si>
    <t xml:space="preserve">Фонд начисленной заработной платы по полному кругу организаций</t>
  </si>
  <si>
    <t xml:space="preserve">Приложение 1 к отчету</t>
  </si>
  <si>
    <t xml:space="preserve">Диагностика состояния экономики и предприятий </t>
  </si>
  <si>
    <t xml:space="preserve"> Усть-Илимского муниципального округа за 12 месяцев  2025  г.</t>
  </si>
  <si>
    <t xml:space="preserve">Наименование населенного пункта, где осуществляет деятельность предприятие</t>
  </si>
  <si>
    <t xml:space="preserve">финансовые показатели</t>
  </si>
  <si>
    <t xml:space="preserve">социальные показатели</t>
  </si>
  <si>
    <t xml:space="preserve">Выручка от реализации
товаров  (работ, услуг), млн. руб.</t>
  </si>
  <si>
    <t xml:space="preserve">Прибыль (убыток) до налогообложения, 
млн. руб.</t>
  </si>
  <si>
    <t xml:space="preserve">Среднесписочная 
численность работающих (чел.)</t>
  </si>
  <si>
    <t xml:space="preserve">Среднемесячная заработная плата, руб</t>
  </si>
  <si>
    <t xml:space="preserve">Фонд оплаты труда, млн. руб</t>
  </si>
  <si>
    <t xml:space="preserve">значение показателя за отчетный период</t>
  </si>
  <si>
    <t xml:space="preserve">значение показателя за соответствующий период прошлого года</t>
  </si>
  <si>
    <t xml:space="preserve">значение показателя за соответствующий период</t>
  </si>
  <si>
    <t xml:space="preserve">Сельское, лесное хозяйство, охота, рыбаловство и рыбоводство (А) - всего, 
в том числе:</t>
  </si>
  <si>
    <t xml:space="preserve">Растениеводство и животноводство, охота и предоставление соответствующих услуг в этих областях - всего</t>
  </si>
  <si>
    <t xml:space="preserve">в том числе предприятия:</t>
  </si>
  <si>
    <t xml:space="preserve">Лесоводство и лесозаготовки - всего</t>
  </si>
  <si>
    <t xml:space="preserve">Рыболовство и рыбоводство - всего</t>
  </si>
  <si>
    <t xml:space="preserve">Добыча полезных ископаемых - всего (В)</t>
  </si>
  <si>
    <t xml:space="preserve">из них:</t>
  </si>
  <si>
    <t xml:space="preserve">Добыча угля - всего</t>
  </si>
  <si>
    <t xml:space="preserve">Разрез Жеронский ООО «Эн+уголь»</t>
  </si>
  <si>
    <t xml:space="preserve">Усть-Илимский муниципальный округа</t>
  </si>
  <si>
    <t xml:space="preserve">Добыча сырой нефти и природного газа - всего</t>
  </si>
  <si>
    <t xml:space="preserve">Добыча металлических руд - всего</t>
  </si>
  <si>
    <t xml:space="preserve">Добыча прочих полезных ископаемых - всего</t>
  </si>
  <si>
    <t xml:space="preserve">Предоставление услуг в области добычи полезных ископаемых - всего</t>
  </si>
  <si>
    <t xml:space="preserve">Обрабатывающие производства, всего (С)</t>
  </si>
  <si>
    <t xml:space="preserve">Производство пищевых продуктов - всего</t>
  </si>
  <si>
    <t xml:space="preserve">Производство напитков - всего</t>
  </si>
  <si>
    <t xml:space="preserve">Производство текстильных изделий - всего</t>
  </si>
  <si>
    <t xml:space="preserve">Производство одежды - всего</t>
  </si>
  <si>
    <t xml:space="preserve">Обработка древесины и производство изделий из дерева и пробки, кроме мебели - всего</t>
  </si>
  <si>
    <t xml:space="preserve">Производство бумаги и бумажных изделий - всего</t>
  </si>
  <si>
    <t xml:space="preserve">Деятельность полиграфическая и копирование носителей информации - всего</t>
  </si>
  <si>
    <t xml:space="preserve">Производство кокса, нефтепродуктов - всего</t>
  </si>
  <si>
    <t xml:space="preserve">Производство химических веществ и химических продуктов - всего</t>
  </si>
  <si>
    <t xml:space="preserve">Производство лекарственных средств и материалов, применяемых в медицинских целях - всего</t>
  </si>
  <si>
    <t xml:space="preserve">Производство резиновых и пластмассовых изделий - всего</t>
  </si>
  <si>
    <t xml:space="preserve">Производство прочей неметаллической минеральной продукции - всего</t>
  </si>
  <si>
    <t xml:space="preserve">Производство металлургическое - всего</t>
  </si>
  <si>
    <t xml:space="preserve">Производство готовых металлических изделий, кроме машин и оборудования - всего</t>
  </si>
  <si>
    <t xml:space="preserve">Производство машин и оборудования, не включенных в другие группировки - всего</t>
  </si>
  <si>
    <t xml:space="preserve">Производство электрического оборудования - всего</t>
  </si>
  <si>
    <t xml:space="preserve">Производство автотранспортных средств, прицепов и полуприцепов - всего</t>
  </si>
  <si>
    <t xml:space="preserve">Производство прочих транспортных средств и оборудования - всего</t>
  </si>
  <si>
    <t xml:space="preserve">Ремонт и монтаж машин и оборудования - всего</t>
  </si>
  <si>
    <t xml:space="preserve">Производство прочих готовых изделий - всего</t>
  </si>
  <si>
    <t xml:space="preserve">МУП Усть-Илимского района</t>
  </si>
  <si>
    <t xml:space="preserve">Строительство (F)- всего</t>
  </si>
  <si>
    <t xml:space="preserve">Торговля оптовая и розничная; ремонт автотранспортных средств и мотоциклов (G) - всего</t>
  </si>
  <si>
    <t xml:space="preserve">Транспортировка и хранение (H)- всего</t>
  </si>
  <si>
    <t xml:space="preserve">Деятельность гостиниц и предприятий общественного питания (I)- всего</t>
  </si>
  <si>
    <t xml:space="preserve">Деятельность в области информации и связи (J) - всего</t>
  </si>
  <si>
    <t xml:space="preserve">Прочие - всего </t>
  </si>
  <si>
    <t xml:space="preserve">ВСЕГО по муниципальному образованию</t>
  </si>
  <si>
    <t xml:space="preserve">Приложение 2 к отчету</t>
  </si>
  <si>
    <t xml:space="preserve">Расчет индексов производства продукции
по элементарному виду деятельности,  исходя из динамики по товарам-представителям
</t>
  </si>
  <si>
    <t xml:space="preserve">(органы местного самоуправления при необходимости дополняют номенклатуру продукции)</t>
  </si>
  <si>
    <t xml:space="preserve">Наименование элементарного вида деятельности,
 товара-представителя</t>
  </si>
  <si>
    <t xml:space="preserve">Произведено продукции в натуральном выражении</t>
  </si>
  <si>
    <t xml:space="preserve">Средняя цена за единицу продукции, тыс. рублей</t>
  </si>
  <si>
    <t xml:space="preserve">Объем произведенной продукции в сопоставимых ценах, тыс. рублей</t>
  </si>
  <si>
    <t xml:space="preserve">Индекса производства, %</t>
  </si>
  <si>
    <t xml:space="preserve">значение показаталя за отчетный период</t>
  </si>
  <si>
    <t xml:space="preserve">А</t>
  </si>
  <si>
    <t xml:space="preserve">7 =
итог гр.5/
итог гр.6
* 100</t>
  </si>
  <si>
    <t xml:space="preserve">ПРОМЫШЛЕННОЕ ПРОИЗВОДСТВО:</t>
  </si>
  <si>
    <t xml:space="preserve"> Добыча полезных ископаемых (Раздел В)</t>
  </si>
  <si>
    <t xml:space="preserve">Добыча угля</t>
  </si>
  <si>
    <t xml:space="preserve">Уголь, за исключением антрацита, угля коксующегося и угля бурого,тыс.т</t>
  </si>
  <si>
    <t xml:space="preserve">тыс.т</t>
  </si>
  <si>
    <t xml:space="preserve">Уголь обогащенный, за исключением антрацита, угля коксующегося и угля бурого (лигнита),тыс.т</t>
  </si>
  <si>
    <t xml:space="preserve">Уголь бурый рядовой (лигнит),тыс.т</t>
  </si>
  <si>
    <t xml:space="preserve">Добыча сырой нефти и природного газа</t>
  </si>
  <si>
    <t xml:space="preserve">Нефть сырая,тыс.т</t>
  </si>
  <si>
    <t xml:space="preserve">Газ нефтяной попутный (газ горючий природный нефтяных месторождений),Миллион кубических метров</t>
  </si>
  <si>
    <t xml:space="preserve">млн. м3</t>
  </si>
  <si>
    <t xml:space="preserve">Газ горючий природный (газ естественный),Миллион кубических метров</t>
  </si>
  <si>
    <t xml:space="preserve">Газ горючий природный  сжиженный и регазифицированный,тыс.т</t>
  </si>
  <si>
    <t xml:space="preserve">Конденсат газовый нестабильный,тыс.т</t>
  </si>
  <si>
    <t xml:space="preserve">Добыча металлических руд</t>
  </si>
  <si>
    <t xml:space="preserve">Руда железная товарная необогащенная,тыс.т</t>
  </si>
  <si>
    <t xml:space="preserve">Концентрат железорудный,тыс.т</t>
  </si>
  <si>
    <t xml:space="preserve">Руды и концентраты серебряные,кг</t>
  </si>
  <si>
    <t xml:space="preserve">кг.</t>
  </si>
  <si>
    <t xml:space="preserve">Руды и концентраты золотосодержащие,кг</t>
  </si>
  <si>
    <t xml:space="preserve">Добыча прочих полезных ископаемых</t>
  </si>
  <si>
    <t xml:space="preserve">Гранит, песчаник и прочий камень для памятников или строительства,тыс.т</t>
  </si>
  <si>
    <t xml:space="preserve">Гипс,тыс.т</t>
  </si>
  <si>
    <t xml:space="preserve"> Доломит некальцинированный, тыс.т</t>
  </si>
  <si>
    <t xml:space="preserve">Пески природные,Тыс. куб.м</t>
  </si>
  <si>
    <t xml:space="preserve">тыс. м3</t>
  </si>
  <si>
    <t xml:space="preserve">Гранулы каменные, крошка и порошок,Тыс. куб.м</t>
  </si>
  <si>
    <t xml:space="preserve">Гравий,Тыс. куб.м</t>
  </si>
  <si>
    <t xml:space="preserve">Щебень,Тыс. куб.м</t>
  </si>
  <si>
    <t xml:space="preserve">Камень природный дробленный,Тыс. куб.м</t>
  </si>
  <si>
    <t xml:space="preserve">Смеси песчано-гравийные,Тыс. куб.м</t>
  </si>
  <si>
    <t xml:space="preserve">Торф фрезерный для сельского хозяйства,тыс.т</t>
  </si>
  <si>
    <t xml:space="preserve">Соль молотая,т</t>
  </si>
  <si>
    <t xml:space="preserve">т</t>
  </si>
  <si>
    <t xml:space="preserve">Вода морская,т</t>
  </si>
  <si>
    <t xml:space="preserve">ИТОГО</t>
  </si>
  <si>
    <t xml:space="preserve">х</t>
  </si>
  <si>
    <t xml:space="preserve"> Обрабатывающие производства (Раздел  С)</t>
  </si>
  <si>
    <t xml:space="preserve">Производство пищевых продуктов</t>
  </si>
  <si>
    <t xml:space="preserve">Мясо крупного рогатого скота (говядина и телятина) парное, остывшее или охлажденное, в том числе для детского питания,т</t>
  </si>
  <si>
    <t xml:space="preserve">Свинина парная, остывшая или охлажденная, в том числе для детского питания,т</t>
  </si>
  <si>
    <t xml:space="preserve">Конина и мясо прочих животных семейства лошадиных парные, остывшие или охлажденные, в том числе для детского питания,т</t>
  </si>
  <si>
    <t xml:space="preserve">Субпродукты пищевые крупного рогатого скота, свиные, бараньи, козьи, лошадей, ослов, мулов, лошаков и прочих животных семейства лошадиных, оленьи и прочих животных семейства оленьих (оленевых) парные, остывшие или охлажденные, в том числе для детского пит,т</t>
  </si>
  <si>
    <t xml:space="preserve">Мясо крупного рогатого скота (говядина и телятина) замороженное, в том числе для детского питания,т</t>
  </si>
  <si>
    <t xml:space="preserve">Мясо лошадей (конина, жеребятина) и прочих животных семейства лошадиных замороженное, в том числе для детского питания,т</t>
  </si>
  <si>
    <t xml:space="preserve">Мясо и субпродукты пищевые прочие парные, остывшие, охлажденные или замороженные,т</t>
  </si>
  <si>
    <t xml:space="preserve">Жиры крупного рогатого скота, овец, коз и свиней,т</t>
  </si>
  <si>
    <t xml:space="preserve">Мясо птицы охлажденное, в том числе для детского питания,т</t>
  </si>
  <si>
    <t xml:space="preserve">Мясо сельскохозяйственной птицы замороженное, в том числе для детского питания,т</t>
  </si>
  <si>
    <t xml:space="preserve">Субпродукты сельскохозяйственной птицы пищевые, в том числе для детского питания,т</t>
  </si>
  <si>
    <t xml:space="preserve">Свинина соленая, в рассоле, копченая, сушеная (в том числе сублимационной сушки),т</t>
  </si>
  <si>
    <t xml:space="preserve">Мясо крупного рогатого скота соленое, в рассоле, копченое, сушеное (в том числе сублимационной сушки),т</t>
  </si>
  <si>
    <t xml:space="preserve">Мясо и мясные пищевые субпродукты прочие, соленые, в рассоле, копченые, сушеные (в том числе сублимационной сушки) (кроме мяса свиней и крупного рогатого скота); мясо птицы сухое, мука тонкого и грубого помола из мяса и мясных субпродуктов, пригодная для,т</t>
  </si>
  <si>
    <t xml:space="preserve">Изделия колбасные вареные, в том числе фаршированные,т</t>
  </si>
  <si>
    <t xml:space="preserve">Изделия колбасные кровяные,т</t>
  </si>
  <si>
    <t xml:space="preserve">Изделия колбасные копченые,т</t>
  </si>
  <si>
    <t xml:space="preserve">Изделия колбасные из термически обработанных ингредиентов,т</t>
  </si>
  <si>
    <t xml:space="preserve">Полуфабрикаты мясные, мясосодержащие, охлажденные, замороженные,т</t>
  </si>
  <si>
    <t xml:space="preserve">Изделия кулинарные мясные, мясосодержащие и из мяса и субпродуктов птицы охлажденные, замороженные,т</t>
  </si>
  <si>
    <t xml:space="preserve">Мука тонкого и грубого помола и гранулы из мяса или мясных субпродуктов, не пригодные для употребления в пищу,т</t>
  </si>
  <si>
    <t xml:space="preserve">Рыба и филе рыбное холодного копчения,т</t>
  </si>
  <si>
    <t xml:space="preserve">Рыба и филе рыбное горячего копчения,т</t>
  </si>
  <si>
    <t xml:space="preserve">Продукты готовые из рыбы прочие, не включенные в другие группировки,т</t>
  </si>
  <si>
    <t xml:space="preserve">Овощи (кроме картофеля) и грибы сушеные,т</t>
  </si>
  <si>
    <t xml:space="preserve">Овощи (кроме картофеля) и грибы, консервированные без уксуса или уксусной кислоты, прочие (кроме готовых овощных блюд),тыс.банок усл.</t>
  </si>
  <si>
    <t xml:space="preserve">тыс. банок</t>
  </si>
  <si>
    <t xml:space="preserve">Овощи (кроме картофеля), фрукты, орехи и прочие съедобные части растений, переработанные или консервированные с уксусом или уксусной кислотой,тыс.банок усл.</t>
  </si>
  <si>
    <t xml:space="preserve">Масло соевое и его фракции нерафинированные,т</t>
  </si>
  <si>
    <t xml:space="preserve">Масло подсолнечное и его фракции нерафинированные,т</t>
  </si>
  <si>
    <t xml:space="preserve">Масло рапсовое и его фракции нерафинированные,т</t>
  </si>
  <si>
    <t xml:space="preserve">Жмых и прочие твердые остатки растительных жиров или масел,т</t>
  </si>
  <si>
    <t xml:space="preserve">Масло соевое и его фракции рафинированные, но не подвергнутые химической модификации,т</t>
  </si>
  <si>
    <t xml:space="preserve">Масло подсолнечное и его фракции рафинированные, но не подвергнутые химической модификации,т</t>
  </si>
  <si>
    <t xml:space="preserve">Жиры и масла животные и растительные и их фракции гидрогенизированные и переэтерифицированные, но без дальнейшей обработки,т</t>
  </si>
  <si>
    <t xml:space="preserve">Маргарин,т</t>
  </si>
  <si>
    <t xml:space="preserve">Спреды растительно-сливочные, растительно-жировые,т</t>
  </si>
  <si>
    <t xml:space="preserve">Смеси топленые растительно-сливочные, растительно-жировые,т</t>
  </si>
  <si>
    <t xml:space="preserve">Жиры специального назначения,т</t>
  </si>
  <si>
    <t xml:space="preserve">Молоко, кроме сырого,т</t>
  </si>
  <si>
    <t xml:space="preserve">Сливки,т</t>
  </si>
  <si>
    <t xml:space="preserve">Масло сливочное,т</t>
  </si>
  <si>
    <t xml:space="preserve">Спреды и смеси топленые сливочно-растительные,т</t>
  </si>
  <si>
    <t xml:space="preserve">Сыры,т</t>
  </si>
  <si>
    <t xml:space="preserve">Творог,т</t>
  </si>
  <si>
    <t xml:space="preserve">Молоко и сливки, сгущенные или с добавками сахара или других подслащивающих веществ, не сухие,тыс.банок усл.</t>
  </si>
  <si>
    <t xml:space="preserve">Продукты кисломолочные (кроме сметаны),т</t>
  </si>
  <si>
    <t xml:space="preserve">Сметана,т</t>
  </si>
  <si>
    <t xml:space="preserve">Сыворотка,т</t>
  </si>
  <si>
    <t xml:space="preserve">Напитки молочные,т</t>
  </si>
  <si>
    <t xml:space="preserve">Продукты на основе творога,т</t>
  </si>
  <si>
    <t xml:space="preserve">Мороженое,т</t>
  </si>
  <si>
    <t xml:space="preserve">Мука пшеничная и пшенично-ржаная,т</t>
  </si>
  <si>
    <t xml:space="preserve">Мука из прочих зерновых культур,т</t>
  </si>
  <si>
    <t xml:space="preserve">Крупа, мука грубого помола и гранулы из зерновых культур, не включенные другие группировки,т</t>
  </si>
  <si>
    <t xml:space="preserve">Изделия хлебобулочные недлительного хранения,т</t>
  </si>
  <si>
    <t xml:space="preserve">Изделия мучные кондитерские, торты и пирожные недлительного хранения,т</t>
  </si>
  <si>
    <t xml:space="preserve">Хлебцы хрустящие, сухари, гренки и аналогичные обжаренные продукты,т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</si>
  <si>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хранения,т</t>
  </si>
  <si>
    <t xml:space="preserve">Изделия хлебобулочные сухие прочие или хлебобулочные изделия длительного хранения,т</t>
  </si>
  <si>
    <t xml:space="preserve">Изделия макаронные и аналогичные мучные изделия,т</t>
  </si>
  <si>
    <t xml:space="preserve">Кетчуп и соусы томатные прочие,тыс.банок усл.</t>
  </si>
  <si>
    <t xml:space="preserve">тыс. шт</t>
  </si>
  <si>
    <t xml:space="preserve">Майонезы,т</t>
  </si>
  <si>
    <t xml:space="preserve">Соусы майонезные,т</t>
  </si>
  <si>
    <t xml:space="preserve">Горчица готовая,т</t>
  </si>
  <si>
    <t xml:space="preserve">Соль пищевая,т</t>
  </si>
  <si>
    <t xml:space="preserve">Продукты пищевые готовые и блюда,т</t>
  </si>
  <si>
    <t xml:space="preserve">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обогащенное,т</t>
  </si>
  <si>
    <t xml:space="preserve">Смеси молочные и продукты в жидкой форме для детей раннего возраста,т</t>
  </si>
  <si>
    <t xml:space="preserve">Яйца без скорлупы и желтки яичные, свежие или консервированные; яйца в скорлупе консервированные или вареные; белок яичный,т</t>
  </si>
  <si>
    <t xml:space="preserve">Продукты пищевые из муки, крупы, крахмала (кроме детского питания),т</t>
  </si>
  <si>
    <t xml:space="preserve">Корма животные сухие,т</t>
  </si>
  <si>
    <t xml:space="preserve">Комбикорма,т</t>
  </si>
  <si>
    <t xml:space="preserve">Корма для сельскохозяйственных животных прочие,т</t>
  </si>
  <si>
    <t xml:space="preserve">Концентраты и смеси кормовые,т</t>
  </si>
  <si>
    <t xml:space="preserve">Производство напитков</t>
  </si>
  <si>
    <t xml:space="preserve">Водка,Тысяча декалитров</t>
  </si>
  <si>
    <t xml:space="preserve">Тыс. декалитров</t>
  </si>
  <si>
    <t xml:space="preserve">Пиво, кроме отходов пивоварения,Тысяча декалитров</t>
  </si>
  <si>
    <t xml:space="preserve">Солод,т</t>
  </si>
  <si>
    <t xml:space="preserve">Воды минеральные природные питьевые,Тысяча полулитров</t>
  </si>
  <si>
    <t xml:space="preserve">Тысяча полулитров</t>
  </si>
  <si>
    <t xml:space="preserve">Воды питьевые, в том числе газированные, расфасованные в емкости, не содержащие добавки сахара или других подслащивающих или вкусоароматических веществ,Тысяча полулитров</t>
  </si>
  <si>
    <t xml:space="preserve">Напитки безалкогольные с соком, морсовые, на растительном сырье, на ароматизаторах, специального назначения и на минеральной воде,Тысяча декалитров</t>
  </si>
  <si>
    <t xml:space="preserve">Производство текстильных изделий</t>
  </si>
  <si>
    <t xml:space="preserve">Белье постельное,тыс.шт.</t>
  </si>
  <si>
    <t xml:space="preserve">Одеяла стеганые,тыс.шт.</t>
  </si>
  <si>
    <t xml:space="preserve">Производство одежды</t>
  </si>
  <si>
    <t xml:space="preserve">Комплекты, костюмы, куртки (пиджаки) и блейзеры мужские производственные и профессиональные,тыс.шт.</t>
  </si>
  <si>
    <t xml:space="preserve">Куртки мужские или для мальчиков из текстильных материалов, кроме трикотажных или вязаных,тыс.шт.</t>
  </si>
  <si>
    <t xml:space="preserve">Костюмы и комплекты мужские или для мальчиков из текстильных материалов, кроме трикотажных или вязаных,тыс.шт.</t>
  </si>
  <si>
    <t xml:space="preserve">Комбинезоны с нагрудниками и лямками мужские или для мальчиков из текстильных материалов, кроме трикотажных или вязаных,тыс.шт.</t>
  </si>
  <si>
    <t xml:space="preserve">Куртки женские или для девочек из текстильных материалов, кроме трикотажных или вязаных,тыс.шт.</t>
  </si>
  <si>
    <t xml:space="preserve">Платья женские или для девочек из текстильных материалов, кроме трикотажных или вязаных,тыс.шт.</t>
  </si>
  <si>
    <t xml:space="preserve">Рубашки мужские или для мальчиков из текстильных материалов, кроме трикотажных или вязаных,тыс.шт.</t>
  </si>
  <si>
    <t xml:space="preserve">Шляпы и прочие головные уборы, фетровые или плетеные или изготовленные путем соединения полосок из различных материалов, или трикотажные или вязаные, или из кружевных полотен, или прочих текстильных материалов, изготовленные из одного куска; сетки для вол,тыс.шт.</t>
  </si>
  <si>
    <t xml:space="preserve">Уборы головные прочие, кроме головных уборов из резины или пластмасс, защитных головных уборов и головных уборов из асбеста; ленты для шляп, подкладки, чехлы, шляпные каркасы, шляпные основы, козырьки и подбородочные ремни для головных уборов,тыс.шт.</t>
  </si>
  <si>
    <t xml:space="preserve">Изделия чулочно-носочные трикотажные или вязаные,тыс.пар</t>
  </si>
  <si>
    <t xml:space="preserve">тыс.пар</t>
  </si>
  <si>
    <t xml:space="preserve">Производство кожи и изделий из кожи</t>
  </si>
  <si>
    <t xml:space="preserve">Обувь на подошве и с верхом из резины или пластмассы, кроме водонепроницаемой или спортивной обуви,тыс.пар</t>
  </si>
  <si>
    <t xml:space="preserve">Обувь с верхом из кожи, кроме спортивной обуви, обуви с защитным металлическим подноском и различной специальной обуви,тыс.пар</t>
  </si>
  <si>
    <t xml:space="preserve">Обувь с верхом из текстильных материалов, кроме спортивной обуви,тыс.пар</t>
  </si>
  <si>
    <t xml:space="preserve">Обувь спортивная,тыс.пар</t>
  </si>
  <si>
    <t xml:space="preserve">Обработка древесины и производство изделий из дерева и пробки, кроме мебели, производство изделий из соломки и материалов для плетения</t>
  </si>
  <si>
    <t xml:space="preserve">Пиломатериалы хвойных пород,Тыс. куб.м</t>
  </si>
  <si>
    <t xml:space="preserve">Пиломатериалы лиственных пород,Тыс. куб.м</t>
  </si>
  <si>
    <t xml:space="preserve">Шпалы деревянные для железных дорог непропитанные,тыс.шт.</t>
  </si>
  <si>
    <t xml:space="preserve">Древесина, профилированная по любой из кромок или пластей (включая планки и фризы для паркетного покрытия пола несобранные, штапики и багеты),Тыс. куб.м</t>
  </si>
  <si>
    <t xml:space="preserve">Щепа технологическая,Тысяча плотных кубических метров</t>
  </si>
  <si>
    <t xml:space="preserve">Шпалы деревянные для железных дорог пропитанные,Тыс. куб.м</t>
  </si>
  <si>
    <t xml:space="preserve">Фанера,Куб.м</t>
  </si>
  <si>
    <t xml:space="preserve">м3</t>
  </si>
  <si>
    <t xml:space="preserve">Плиты древесностружечные и аналогичные плиты из древесины или других одревесневших материалов,Условный кубический метр</t>
  </si>
  <si>
    <t xml:space="preserve">Плиты древесноволокнистые из древесины или других одревесневших материалов,Тысяча условных квадратных метров</t>
  </si>
  <si>
    <t xml:space="preserve">тыс. м2</t>
  </si>
  <si>
    <t xml:space="preserve">Окна и их коробки деревянные,тыс.кв.м</t>
  </si>
  <si>
    <t xml:space="preserve">Двери, их коробки и пороги деревянные,тыс.кв.м</t>
  </si>
  <si>
    <t xml:space="preserve">Изделия деревянные строительные и столярные, не включенные в другие группировки,Тыс. куб.м</t>
  </si>
  <si>
    <t xml:space="preserve">Дома деревянные заводского изготовления (дома стандартные),Тысяча квадратных метров общей площади</t>
  </si>
  <si>
    <t xml:space="preserve">Помещения деревянные контейнерного типа,шт</t>
  </si>
  <si>
    <t xml:space="preserve">шт.</t>
  </si>
  <si>
    <t xml:space="preserve">Поддоны деревянные, включая  поддоны с бортами, и прочие деревянные погрузочные щиты,тыс.шт.</t>
  </si>
  <si>
    <t xml:space="preserve">Барабаны и катушки деревянные,Тыс. куб.м</t>
  </si>
  <si>
    <t xml:space="preserve">Гранулы топливные (пеллеты) из отходов деревопереработки,т</t>
  </si>
  <si>
    <t xml:space="preserve">т.</t>
  </si>
  <si>
    <t xml:space="preserve">Производство бумаги и бумажных изделий</t>
  </si>
  <si>
    <t xml:space="preserve">Целлюлоза древесная и целлюлоза из прочих волокнистых материалов,т</t>
  </si>
  <si>
    <t xml:space="preserve">Бумага и картон,т</t>
  </si>
  <si>
    <t xml:space="preserve">Бланки из бумаги или картона,Миллион штук</t>
  </si>
  <si>
    <t xml:space="preserve">млн. шт.</t>
  </si>
  <si>
    <t xml:space="preserve">Производство кокса и нефтепродуктов</t>
  </si>
  <si>
    <t xml:space="preserve">Бензин автомобильный,тыс.т</t>
  </si>
  <si>
    <t xml:space="preserve">Топливо дизельное,тыс.т</t>
  </si>
  <si>
    <t xml:space="preserve">Топливо судовое,тыс.т</t>
  </si>
  <si>
    <t xml:space="preserve">Бензин прямогонный,тыс.т</t>
  </si>
  <si>
    <t xml:space="preserve">Топливо легкое нефтяное дистиллятное, дистилляты легкие, не включенные в другие группировки,тыс.т</t>
  </si>
  <si>
    <t xml:space="preserve">Топливо реактивное керосинового типа,тыс.т</t>
  </si>
  <si>
    <t xml:space="preserve">Газойли,тыс.т</t>
  </si>
  <si>
    <t xml:space="preserve">Мазут топочный,тыс.т</t>
  </si>
  <si>
    <t xml:space="preserve">Топливо жидкое прочее, не включенное в другие группировки,тыс.т</t>
  </si>
  <si>
    <t xml:space="preserve">Масла моторные,тыс.т</t>
  </si>
  <si>
    <t xml:space="preserve">Масла гидравлические,тыс.т</t>
  </si>
  <si>
    <t xml:space="preserve">Масла индустриальные,тыс.т</t>
  </si>
  <si>
    <t xml:space="preserve">Масла электроизоляционные,тыс.т</t>
  </si>
  <si>
    <t xml:space="preserve">Масла трансмиссионные для подвижной техники,тыс.т</t>
  </si>
  <si>
    <t xml:space="preserve">Масла компрессорные и турбинные,тыс.т</t>
  </si>
  <si>
    <t xml:space="preserve">Масла нефтяные смазочные прочие, не включенные в другие группировки,тыс.т</t>
  </si>
  <si>
    <t xml:space="preserve">Пропан и бутан, сжиженные,тыс.т</t>
  </si>
  <si>
    <t xml:space="preserve">Конденсат газовый стабильный,тыс.т</t>
  </si>
  <si>
    <t xml:space="preserve">Кокс нефтяной некальцинированный,тыс.т</t>
  </si>
  <si>
    <t xml:space="preserve">тыс. т</t>
  </si>
  <si>
    <t xml:space="preserve">Битумы нефтяные,тыс.т</t>
  </si>
  <si>
    <t xml:space="preserve">Производство химических веществ и химических продуктов</t>
  </si>
  <si>
    <t xml:space="preserve">Аргон,Тыс. куб.м</t>
  </si>
  <si>
    <t xml:space="preserve">Азот,Тыс. куб.м</t>
  </si>
  <si>
    <t xml:space="preserve">Кислород,Тыс. куб.м</t>
  </si>
  <si>
    <t xml:space="preserve">Диоксид углерода (газ углекислый),т</t>
  </si>
  <si>
    <t xml:space="preserve">Хлор,т</t>
  </si>
  <si>
    <t xml:space="preserve">Соединения неметаллов с галогенами или серой,т</t>
  </si>
  <si>
    <t xml:space="preserve">Металлы щелочные и щелочно-земельные; металлы редкоземельные, включая скандий и иттрий; ртуть,т</t>
  </si>
  <si>
    <t xml:space="preserve">Хлорид водорода, кислота соляная,т</t>
  </si>
  <si>
    <t xml:space="preserve">Олеум, кислота серная,тыс.т</t>
  </si>
  <si>
    <t xml:space="preserve">Гидроксид натрия (сода каустическая),тыс.т</t>
  </si>
  <si>
    <t xml:space="preserve">Галогениды металлов,т</t>
  </si>
  <si>
    <t xml:space="preserve">Гипохлориты, хлораты и перхлораты,т</t>
  </si>
  <si>
    <t xml:space="preserve">Пероксид водорода (перекись водорода),т</t>
  </si>
  <si>
    <t xml:space="preserve">Углеводороды ациклические,т</t>
  </si>
  <si>
    <t xml:space="preserve">Бензолы,т</t>
  </si>
  <si>
    <t xml:space="preserve">Стирол,т</t>
  </si>
  <si>
    <t xml:space="preserve">Этилбензолы,т</t>
  </si>
  <si>
    <t xml:space="preserve">Производные ациклических углеводородов хлорированные,т</t>
  </si>
  <si>
    <t xml:space="preserve">Спирт метиловый (метанол),т</t>
  </si>
  <si>
    <t xml:space="preserve">Диолы, спирты многоатомные, спирты циклические и их производные,т</t>
  </si>
  <si>
    <t xml:space="preserve">Кислоты ненасыщенные монокарбоновые, циклоалкановые, циклоалкеновые или циклотерпеновые ациклические поликарбоновые и производные этих соединений,т</t>
  </si>
  <si>
    <t xml:space="preserve">Соединения с аминной функциональной группой,т</t>
  </si>
  <si>
    <t xml:space="preserve">Соединения сераорганические и прочие соединения элементоорганические,т</t>
  </si>
  <si>
    <t xml:space="preserve">Соединения гетероциклические, не включенные в другие группировки; кислоты нуклеиновые и их соли,т</t>
  </si>
  <si>
    <t xml:space="preserve">Эфиры простые, пероксиды органические, эпоксиды, ацетали и полуацетали и их производные,т</t>
  </si>
  <si>
    <t xml:space="preserve">Производные продуктов растительного происхождения или смол,т</t>
  </si>
  <si>
    <t xml:space="preserve">Уголь древесный,т</t>
  </si>
  <si>
    <t xml:space="preserve">Кислота азотная неконцентрированная в моногидрате,т</t>
  </si>
  <si>
    <t xml:space="preserve">Аммиак,тыс.т</t>
  </si>
  <si>
    <t xml:space="preserve">Удобрения азотные минеральные или химические (в пересчете на 100% азота),тыс.т</t>
  </si>
  <si>
    <t xml:space="preserve">Пластмассы в первичных формах,т</t>
  </si>
  <si>
    <t xml:space="preserve">Материалы лакокрасочные на основе полимеров,т</t>
  </si>
  <si>
    <t xml:space="preserve">Материалы лакокрасочные и аналогичные для нанесения покрытий прочие; краски художественные и полиграфические,т</t>
  </si>
  <si>
    <t xml:space="preserve">Мыло туалетное жидкое,т</t>
  </si>
  <si>
    <t xml:space="preserve">Средства моющие,т</t>
  </si>
  <si>
    <t xml:space="preserve">Шампуни, лаки для волос, средства для завивки или распрямления волос,тыс.шт.</t>
  </si>
  <si>
    <t xml:space="preserve">тыс.шт</t>
  </si>
  <si>
    <t xml:space="preserve">Материалы смазочные,т</t>
  </si>
  <si>
    <t xml:space="preserve">Антидетонаторы; присадки к топливу и смазочным материалам и аналогичные продукты,т</t>
  </si>
  <si>
    <t xml:space="preserve">Составы для травления металлических поверхностей; флюсы; ускорители вулканизации каучука готовые, пластификаторы составные и стабилизаторы для резин и пластмасс; катализаторы, не включенные в другие группировки; алкилбензолы смешанные и алкилнафталины сме,т</t>
  </si>
  <si>
    <t xml:space="preserve">Производство лекарственных средств и материалов, применяемых в медицинских целях</t>
  </si>
  <si>
    <t xml:space="preserve">Лактоны, не включенные в другие группировки; соединения гетероциклические только с гетероатомом (атомами) азота, содержащие неконденсированное пиразольное кольцо, пиримидиновое кольцо, пиперазиновое кольцо, неконденсированное триазиновое кольцо или феноти,т</t>
  </si>
  <si>
    <t xml:space="preserve">Сульфамиды,т</t>
  </si>
  <si>
    <t xml:space="preserve">Гликозиды, алкалоиды растительного происхождения, их соли, простые и сложные эфиры и прочие производные,т</t>
  </si>
  <si>
    <t xml:space="preserve">Антибиотики,т</t>
  </si>
  <si>
    <t xml:space="preserve">Производство резиновых и пластмассовых изделий</t>
  </si>
  <si>
    <t xml:space="preserve">Рукава из вулканизированной резины, кроме твердой резины (эбонита),Километр;тысяча метров</t>
  </si>
  <si>
    <t xml:space="preserve">тыс. м</t>
  </si>
  <si>
    <t xml:space="preserve"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резины,т</t>
  </si>
  <si>
    <t xml:space="preserve">Трубы, трубки и шланги и их фитинги пластмассовые,т</t>
  </si>
  <si>
    <t xml:space="preserve">Плиты, листы, пленка и полосы (ленты) полимерные, неармированные или не комбинированные с другими материалами,т</t>
  </si>
  <si>
    <t xml:space="preserve">Плиты, листы, пленка и полосы (ленты) прочие пластмассовые непористые,т</t>
  </si>
  <si>
    <t xml:space="preserve">Мешки и сумки, включая конические, из полимеров этилена,тыс.шт.</t>
  </si>
  <si>
    <t xml:space="preserve">Коробки, ящики, корзины и аналогичные пластмассовые изделия,тыс.шт.</t>
  </si>
  <si>
    <t xml:space="preserve">Бутыли, бутылки, флаконы и аналогичные изделия из пластмасс,тыс.шт.</t>
  </si>
  <si>
    <t xml:space="preserve">Блоки дверные пластмассовые и пороги для них,Квадратный метр</t>
  </si>
  <si>
    <t xml:space="preserve">м2</t>
  </si>
  <si>
    <t xml:space="preserve">Блоки оконные пластмассовые,Квадратный метр</t>
  </si>
  <si>
    <t xml:space="preserve">Фурнитура для мебели, транспортных средств и аналогичные пластмассовые изделия; статуэтки и прочие декоративные изделия пластмассовые,т</t>
  </si>
  <si>
    <t xml:space="preserve">Производство прочей неметаллической минеральной продукции</t>
  </si>
  <si>
    <t xml:space="preserve">Кирпич керамический неогнеупорный строительный,Миллион условных кирпичей</t>
  </si>
  <si>
    <t xml:space="preserve">млн. курпич.</t>
  </si>
  <si>
    <t xml:space="preserve">Портландцемент, цемент глиноземистый, цемент шлаковый и аналогичные гидравлические цементы,тыс.т</t>
  </si>
  <si>
    <t xml:space="preserve">Плиты из цемента, бетона или искусственного камня,тыс.кв.м</t>
  </si>
  <si>
    <t xml:space="preserve">тыс.кв.м</t>
  </si>
  <si>
    <t xml:space="preserve">Блоки стеновые силикатные,Миллион условных кирпичей</t>
  </si>
  <si>
    <t xml:space="preserve">Блоки и прочие изделия сборные строительные для зданий и сооружений из цемента, бетона или искусственного камня,Тыс. куб.м</t>
  </si>
  <si>
    <t xml:space="preserve">Тыс. куб.м</t>
  </si>
  <si>
    <t xml:space="preserve">Изделия из гипса строительные,тыс.кв.м</t>
  </si>
  <si>
    <t xml:space="preserve">Бетон, готовый для заливки (товарный бетон),Тыс. куб.м</t>
  </si>
  <si>
    <t xml:space="preserve">Растворы строительные,Тыс. куб.м</t>
  </si>
  <si>
    <t xml:space="preserve">Смеси асфальтобетонные дорожные, аэродромные и асфальтобетон горячие,т</t>
  </si>
  <si>
    <t xml:space="preserve">Материалы и изделия минеральные теплоизоляционные,Тыс. куб.м</t>
  </si>
  <si>
    <t xml:space="preserve">Материалы и изделия минеральные звукоизоляционные,Тыс. куб.м</t>
  </si>
  <si>
    <t xml:space="preserve">Производство металлургическое</t>
  </si>
  <si>
    <t xml:space="preserve">Чугун зеркальный и передельный в чушках, болванках или в прочих первичных формах,тыс.т</t>
  </si>
  <si>
    <t xml:space="preserve">Ферросилиций,т</t>
  </si>
  <si>
    <t xml:space="preserve">Сталь нелегированная в слитках или в прочих первичных формах и полуфабрикаты из нелегированной стали,т</t>
  </si>
  <si>
    <t xml:space="preserve">Сталь легированная прочая в слитках или в прочих первичных формах и полуфабрикаты из прочей легированной стали,т</t>
  </si>
  <si>
    <t xml:space="preserve">Прокат листовой из нелегированных сталей, шириной не менее 600 мм, плакированный, с гальваническим или иным покрытием,т</t>
  </si>
  <si>
    <t xml:space="preserve">Профили незамкнутые холодной штамповки или гибки из нелегированных сталей,т</t>
  </si>
  <si>
    <t xml:space="preserve">Алюминий первичный,т</t>
  </si>
  <si>
    <t xml:space="preserve">Сплавы на основе первичного алюминия,т</t>
  </si>
  <si>
    <t xml:space="preserve">Алюминий вторичный и его сплавы,т</t>
  </si>
  <si>
    <t xml:space="preserve">Порошки алюминиевые и чешуйки,т</t>
  </si>
  <si>
    <t xml:space="preserve">Производство готовых металлических изделий, кроме машин и оборудования</t>
  </si>
  <si>
    <t xml:space="preserve">Конструкции и детали конструкций из черных металлов,тыс.т</t>
  </si>
  <si>
    <t xml:space="preserve">Котлы водогрейные центрального отопления для производства горячей воды или пара низкого давления,Мегаватт;тысяча киловатт</t>
  </si>
  <si>
    <t xml:space="preserve">Мегаватт</t>
  </si>
  <si>
    <t xml:space="preserve">Резервуары, цистерны, баки и аналогичные емкости (кроме емкостей для сжатых или сжиженных газов) из чугуна, стали или алюминия, вместимостью более 300 л, без механического или теплотехнического оборудования,шт</t>
  </si>
  <si>
    <t xml:space="preserve">шт</t>
  </si>
  <si>
    <t xml:space="preserve">Цистерны, бочки, барабаны, канистры, ящики и аналогичные емкости для любых веществ (кроме газов) из железа, чугуна или стали, вместимостью от 50 до 300 л, не оснащенные механическим или тепловым оборудованием,тыс.шт.</t>
  </si>
  <si>
    <t xml:space="preserve">Проволока скрученная, канаты, шнуры плетеные, стропы и аналогичные изделия из черных металлов без электрической изоляции,т</t>
  </si>
  <si>
    <t xml:space="preserve">Проволока колючая из черных металлов; проволока скрученная, канаты, ленты плетеные и аналогичные изделия из меди или алюминия без электрической изоляции,т</t>
  </si>
  <si>
    <t xml:space="preserve">Изделия крепежные и винты крепежные,т</t>
  </si>
  <si>
    <t xml:space="preserve">Производство компьютеров, электронных и оптических изделий</t>
  </si>
  <si>
    <t xml:space="preserve">Аккумуляторы свинцовые для запуска поршневых двигателей,тыс.шт.</t>
  </si>
  <si>
    <t xml:space="preserve">Проводники электрические прочие на напряжение не более 1 кВ,Километр;тысяча метров</t>
  </si>
  <si>
    <t xml:space="preserve">км (тыс.м)</t>
  </si>
  <si>
    <t xml:space="preserve">Проводники электрические прочие на напряжение более 1 кВ,Километр;тысяча метров</t>
  </si>
  <si>
    <t xml:space="preserve">Производство машин и оборудования, не включенных в другие группировки</t>
  </si>
  <si>
    <t xml:space="preserve">Насосы центробежные подачи жидкостей прочие; насосы прочие,шт</t>
  </si>
  <si>
    <t xml:space="preserve">Краны, вентили, клапаны и аналогичная арматура для трубопроводов, котлов, цистерн, баков и аналогичных емкостей,тыс.шт.</t>
  </si>
  <si>
    <t xml:space="preserve">Машины литейные для металлургического производства,т</t>
  </si>
  <si>
    <t xml:space="preserve">Станы прокатные металлургического производства,т</t>
  </si>
  <si>
    <t xml:space="preserve">Производство автотранспортных средств, прицепов и полуприцепов</t>
  </si>
  <si>
    <t xml:space="preserve">Кузова для автотранспортных средств,шт</t>
  </si>
  <si>
    <t xml:space="preserve">Прицепы и полуприцепы прочие, не включенные в другие группировки,шт</t>
  </si>
  <si>
    <t xml:space="preserve">Производство прочих транспортных средств и оборудования</t>
  </si>
  <si>
    <t xml:space="preserve">Самолеты с массой пустого снаряженного аппарата свыше 15000 кг,шт</t>
  </si>
  <si>
    <t xml:space="preserve">Производство мебели</t>
  </si>
  <si>
    <t xml:space="preserve">Мебель деревянная для офисов,Тыс.руб.</t>
  </si>
  <si>
    <t xml:space="preserve">тыс.руб.</t>
  </si>
  <si>
    <t xml:space="preserve">Столы кухонные,шт</t>
  </si>
  <si>
    <t xml:space="preserve">Матрасы, кроме матрасных основ,шт</t>
  </si>
  <si>
    <t xml:space="preserve">Кровати деревянные,шт</t>
  </si>
  <si>
    <t xml:space="preserve">Шкафы деревянные для спальни,шт</t>
  </si>
  <si>
    <t xml:space="preserve">Столы обеденные деревянные для столовой и гостиной,шт</t>
  </si>
  <si>
    <t xml:space="preserve">Столы журнальные деревянные,шт</t>
  </si>
  <si>
    <t xml:space="preserve">Шкафы деревянные для столовой и гостиной,шт</t>
  </si>
  <si>
    <t xml:space="preserve">Обеспечение электрической энергией, газом и паром; кондиционирование воздуха (раздел D)</t>
  </si>
  <si>
    <t xml:space="preserve">Электроэнергия, произведенная тепловыми электростанциями,Гигаватт-час (миллион киловатт-часов)</t>
  </si>
  <si>
    <t xml:space="preserve">ГВт.ч
 (млн.  Квт.ч.)</t>
  </si>
  <si>
    <t xml:space="preserve">Электроэнергия, произведенная гидроэлектростанциями,Гигаватт-час (миллион киловатт-часов)</t>
  </si>
  <si>
    <t xml:space="preserve">Электроэнергия,Гигаватт-час (миллион киловатт-часов)</t>
  </si>
  <si>
    <t xml:space="preserve">Энергия тепловая, отпущенная тепловыми электроцентралями (ТЭЦ),Тысяча гигакалорий</t>
  </si>
  <si>
    <t xml:space="preserve">Тысяча гигакалорий</t>
  </si>
  <si>
    <t xml:space="preserve">Энергия тепловая, отпущенная промышленными утилизационными установками,Тысяча гигакалорий</t>
  </si>
  <si>
    <t xml:space="preserve">Энергия тепловая, отпущенная котельными,Тысяча гигакалорий</t>
  </si>
  <si>
    <t xml:space="preserve">Пар и горячая вода,Тысяча гигакалорий</t>
  </si>
  <si>
    <t xml:space="preserve">Итого по промышленному производству (сумма разделов  В+C+D)</t>
  </si>
  <si>
    <t xml:space="preserve">Лесоматериалы хвойных пород,Тысяча плотных кубических метров</t>
  </si>
  <si>
    <t xml:space="preserve">тыс плотн м3</t>
  </si>
  <si>
    <t xml:space="preserve">Лесоматериалы лиственных пород, за исключением тропических пород,Тысяча плотных кубических метров</t>
  </si>
  <si>
    <t xml:space="preserve">Древесина топливная,Тысяча плотных кубических метров</t>
  </si>
  <si>
    <t xml:space="preserve">Растениеводство и животноводство</t>
  </si>
  <si>
    <t xml:space="preserve">зерно</t>
  </si>
  <si>
    <t xml:space="preserve">109,5*</t>
  </si>
  <si>
    <t xml:space="preserve">картофель</t>
  </si>
  <si>
    <t xml:space="preserve">315,2*</t>
  </si>
  <si>
    <t xml:space="preserve">овощи</t>
  </si>
  <si>
    <t xml:space="preserve">444*</t>
  </si>
  <si>
    <t xml:space="preserve">мясо</t>
  </si>
  <si>
    <t xml:space="preserve">1500*</t>
  </si>
  <si>
    <t xml:space="preserve">молоко</t>
  </si>
  <si>
    <t xml:space="preserve">296,3*</t>
  </si>
  <si>
    <t xml:space="preserve">яйца</t>
  </si>
  <si>
    <t xml:space="preserve">90,8*</t>
  </si>
  <si>
    <t xml:space="preserve">*) сопоставимая цена 1994 г. (рублей за единицу продукции)</t>
  </si>
  <si>
    <t xml:space="preserve">**) индекс производства продукции расчитывается по разделам видов экономической деятельности и в целом по промышленности, лесозаготовкам, с/х</t>
  </si>
  <si>
    <t xml:space="preserve">***) В данной форме органы местного самоуправления показывают только ту продукцию, которая производится в муниципальном образовании, остальные наименования товаров удаляются. </t>
  </si>
  <si>
    <t xml:space="preserve">Приложение 3 к отчету</t>
  </si>
  <si>
    <t xml:space="preserve">Сводный перечень инвестиционных проектов 
___________________________________________________________________
(наименование муниципального района, муниципального округа, городского округа)</t>
  </si>
  <si>
    <t xml:space="preserve">№ п/п</t>
  </si>
  <si>
    <t xml:space="preserve">Наименование 
городского (сельского) поселения и населенного пункта на территории которого реализуется (предполагается реализация) инвестпроекта</t>
  </si>
  <si>
    <t xml:space="preserve">Наименование проекта</t>
  </si>
  <si>
    <t xml:space="preserve">Инвестор</t>
  </si>
  <si>
    <t xml:space="preserve">Период реализации проекта </t>
  </si>
  <si>
    <t xml:space="preserve">Объем инвестиций, 
млн руб. </t>
  </si>
  <si>
    <t xml:space="preserve">Источники финансирования проекта</t>
  </si>
  <si>
    <t xml:space="preserve">Проектная мощность, ед. изм </t>
  </si>
  <si>
    <t xml:space="preserve">Количество ежегодно создаваемых новых рабочих мест, ед.</t>
  </si>
  <si>
    <t xml:space="preserve">Размер средней заработной платы, руб.</t>
  </si>
  <si>
    <t xml:space="preserve">Усть-Илимский муниципальный округ</t>
  </si>
  <si>
    <t xml:space="preserve">Филиал АО Группа Илим в Усть-Илимском районе</t>
  </si>
  <si>
    <t xml:space="preserve">Всего, в т.ч. по годам:</t>
  </si>
  <si>
    <t xml:space="preserve">собственные средства</t>
  </si>
  <si>
    <t xml:space="preserve">нет</t>
  </si>
  <si>
    <t xml:space="preserve">-</t>
  </si>
  <si>
    <t xml:space="preserve">Модернизация производства и инфраструктуры</t>
  </si>
  <si>
    <t xml:space="preserve">Замена форвардеров в УЛ Лидер#2</t>
  </si>
  <si>
    <t xml:space="preserve">2 ед.</t>
  </si>
  <si>
    <t xml:space="preserve">Замена ВПМ в УЛ Тушама</t>
  </si>
  <si>
    <t xml:space="preserve">1 ед.</t>
  </si>
  <si>
    <t xml:space="preserve">Замена 2-х бульдозеров в ДСО</t>
  </si>
  <si>
    <t xml:space="preserve">Замена 2-х бульдозеров в ЛЗУ</t>
  </si>
  <si>
    <t xml:space="preserve">Замена 5-ти самосвалов в ДСО</t>
  </si>
  <si>
    <t xml:space="preserve">5 ед.</t>
  </si>
  <si>
    <t xml:space="preserve">Приобретение авто. ПРМ и масломодуля</t>
  </si>
  <si>
    <t xml:space="preserve">Замена 2х ДЭС в ЛЗУ</t>
  </si>
  <si>
    <t xml:space="preserve">Замена автопогрузчиков в РММ</t>
  </si>
  <si>
    <t xml:space="preserve">Строительство Ветки 6А Ветки 5 АД К-100</t>
  </si>
  <si>
    <t xml:space="preserve">Оформление лицензий на поиск и добычу</t>
  </si>
  <si>
    <t xml:space="preserve">Cloud X  (ООО Клауд Солюшенс», ООО «Клауд Фасилитиз» </t>
  </si>
  <si>
    <t xml:space="preserve">не определены</t>
  </si>
  <si>
    <t xml:space="preserve">Строительство центра обработки данных № 1</t>
  </si>
  <si>
    <t xml:space="preserve">2026-2028</t>
  </si>
  <si>
    <t xml:space="preserve">Кол-во строящихся центров -1, кол-во серверных стоек — 2880</t>
  </si>
  <si>
    <t xml:space="preserve">Строительство центра обработки данных № 2</t>
  </si>
  <si>
    <t xml:space="preserve">2026-2030</t>
  </si>
  <si>
    <t xml:space="preserve">Строительство центра обработки данных № 3</t>
  </si>
  <si>
    <t xml:space="preserve">2026-30</t>
  </si>
  <si>
    <t xml:space="preserve">строительство электрических сетей в г. Усть-Илимске (промплощадка УИ ЛПК) и Усть-Илимском районе (р.п. Железнодорожный, мкр вокзальный)</t>
  </si>
  <si>
    <t xml:space="preserve">АО «Братская электросетевая компания»</t>
  </si>
  <si>
    <t xml:space="preserve">0,0,</t>
  </si>
  <si>
    <t xml:space="preserve">2,48 км</t>
  </si>
  <si>
    <t xml:space="preserve">ПРОЕКТ 1 Модернизация производства</t>
  </si>
  <si>
    <t xml:space="preserve">Разрез Жеронский ООО «Эн+Уголь»</t>
  </si>
  <si>
    <t xml:space="preserve">Внедрение АСУ ГТК тираж</t>
  </si>
  <si>
    <t xml:space="preserve">Собственные средства</t>
  </si>
  <si>
    <t xml:space="preserve">Автомобиль ПАРМ на шасси ГАЗ</t>
  </si>
  <si>
    <t xml:space="preserve">Модульные здания</t>
  </si>
  <si>
    <t xml:space="preserve">Автобус ПАЗ </t>
  </si>
  <si>
    <t xml:space="preserve">Приобретение внедорожника Танк</t>
  </si>
  <si>
    <t xml:space="preserve">Бортовой грузовик г/п 4,5т на шасси ГАЗ</t>
  </si>
  <si>
    <t xml:space="preserve">Комплект спутникового оборудования с ПО</t>
  </si>
  <si>
    <t xml:space="preserve">3 ед</t>
  </si>
  <si>
    <t xml:space="preserve">Машина проборазделочная на участок открытых горных работ</t>
  </si>
  <si>
    <t xml:space="preserve">Пресс (автотранспортный цех)</t>
  </si>
  <si>
    <t xml:space="preserve">Полноприводный микроавтобус</t>
  </si>
  <si>
    <t xml:space="preserve">Расходомер, 2 шт.</t>
  </si>
  <si>
    <t xml:space="preserve">Штабелер самоходный</t>
  </si>
  <si>
    <t xml:space="preserve">Съемник шкворней</t>
  </si>
  <si>
    <t xml:space="preserve">Сплит система в КПА</t>
  </si>
  <si>
    <t xml:space="preserve">Проект 2 </t>
  </si>
  <si>
    <t xml:space="preserve">Увеличение добычи до 1,3 млн тн. Угля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</si>
</sst>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.0"/>
    <numFmt numFmtId="167" formatCode="0"/>
    <numFmt numFmtId="168" formatCode="@"/>
    <numFmt numFmtId="169" formatCode="#,##0.000"/>
    <numFmt numFmtId="170" formatCode="0.000"/>
    <numFmt numFmtId="171" formatCode="#,##0"/>
    <numFmt numFmtId="172" formatCode="General"/>
    <numFmt numFmtId="173" formatCode="_-* #,##0.00_-;\-* #,##0.00_-;_-* \-??_-;_-@_-"/>
    <numFmt numFmtId="174" formatCode="_-* #,##0.0_р_._-;\-* #,##0.0_р_._-;_-* \-??_р_._-;_-@_-"/>
    <numFmt numFmtId="175" formatCode="#,##0.0"/>
  </numFmts>
  <fonts count="26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4"/>
      <name val="Times New Roman"/>
      <family val="1"/>
      <charset val="204"/>
    </font>
    <font>
      <b val="true"/>
      <i val="true"/>
      <sz val="14"/>
      <name val="Times New Roman"/>
      <family val="1"/>
      <charset val="204"/>
    </font>
    <font>
      <i val="true"/>
      <sz val="14"/>
      <name val="Times New Roman"/>
      <family val="1"/>
      <charset val="204"/>
    </font>
    <font>
      <sz val="14"/>
      <name val="Arial Cyr"/>
      <family val="0"/>
      <charset val="204"/>
    </font>
    <font>
      <b val="true"/>
      <u val="single"/>
      <sz val="14"/>
      <name val="Times New Roman"/>
      <family val="1"/>
      <charset val="204"/>
    </font>
    <font>
      <u val="single"/>
      <sz val="14"/>
      <name val="Times New Roman"/>
      <family val="1"/>
      <charset val="204"/>
    </font>
    <font>
      <sz val="10"/>
      <name val="Arial Cyr"/>
      <family val="2"/>
      <charset val="204"/>
    </font>
    <font>
      <sz val="14"/>
      <color rgb="FF000000"/>
      <name val="Times New Roman"/>
      <family val="1"/>
      <charset val="204"/>
    </font>
    <font>
      <b val="true"/>
      <sz val="14"/>
      <name val="Times New Roman"/>
      <family val="1"/>
      <charset val="1"/>
    </font>
    <font>
      <b val="true"/>
      <sz val="11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1"/>
      <name val="Calibri"/>
      <family val="2"/>
      <charset val="204"/>
    </font>
    <font>
      <sz val="12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0" tint="-0.25"/>
        <bgColor rgb="FFB2B2B2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dashed">
        <color rgb="FF808080"/>
      </top>
      <bottom style="dashed">
        <color rgb="FF808080"/>
      </bottom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808080"/>
      </left>
      <right style="thin">
        <color rgb="FF808080"/>
      </right>
      <top style="dashed">
        <color rgb="FF969696"/>
      </top>
      <bottom style="dashed">
        <color rgb="FF969696"/>
      </bottom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 style="hair"/>
      <right/>
      <top style="thin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3" fontId="18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7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0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7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1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4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7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3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7" fillId="3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7" fillId="3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3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1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2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3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3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4" fontId="19" fillId="0" borderId="1" xfId="15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17" fillId="0" borderId="3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5" fontId="17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6" fillId="0" borderId="3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4" fontId="20" fillId="0" borderId="1" xfId="15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1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0" borderId="1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0" borderId="1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70" fontId="7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70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формы 4.3-4.10 от 06.02.09 к отправке" xfId="20"/>
    <cellStyle name="Хороший 9 2" xfId="21"/>
    <cellStyle name="Excel Built-in Normal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B2B2B2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65" zoomScaleNormal="75" zoomScalePageLayoutView="65" workbookViewId="0">
      <selection pane="topLeft" activeCell="P130" activeCellId="0" sqref="P13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74.71"/>
    <col collapsed="false" customWidth="true" hidden="false" outlineLevel="0" max="2" min="2" style="1" width="15.14"/>
    <col collapsed="false" customWidth="true" hidden="false" outlineLevel="0" max="3" min="3" style="2" width="16.57"/>
    <col collapsed="false" customWidth="true" hidden="false" outlineLevel="0" max="4" min="4" style="2" width="19"/>
    <col collapsed="false" customWidth="true" hidden="false" outlineLevel="0" max="5" min="5" style="1" width="26.95"/>
    <col collapsed="false" customWidth="true" hidden="true" outlineLevel="0" max="6" min="6" style="3" width="18.79"/>
    <col collapsed="false" customWidth="true" hidden="true" outlineLevel="0" max="7" min="7" style="4" width="20.85"/>
    <col collapsed="false" customWidth="false" hidden="true" outlineLevel="0" max="8" min="8" style="1" width="9.14"/>
    <col collapsed="false" customWidth="false" hidden="false" outlineLevel="0" max="16384" min="9" style="1" width="9.14"/>
  </cols>
  <sheetData>
    <row r="1" customFormat="false" ht="36.75" hidden="false" customHeight="true" outlineLevel="0" collapsed="false">
      <c r="A1" s="5"/>
      <c r="B1" s="5"/>
      <c r="C1" s="6"/>
      <c r="D1" s="7" t="s">
        <v>0</v>
      </c>
      <c r="E1" s="7"/>
      <c r="F1" s="8"/>
      <c r="G1" s="9"/>
    </row>
    <row r="2" customFormat="false" ht="68.25" hidden="false" customHeight="true" outlineLevel="0" collapsed="false">
      <c r="A2" s="10"/>
      <c r="B2" s="10"/>
      <c r="C2" s="6"/>
      <c r="D2" s="7"/>
      <c r="E2" s="7"/>
      <c r="F2" s="8"/>
      <c r="G2" s="9"/>
    </row>
    <row r="3" customFormat="false" ht="14.25" hidden="false" customHeight="true" outlineLevel="0" collapsed="false">
      <c r="A3" s="11"/>
      <c r="B3" s="12"/>
      <c r="C3" s="13"/>
      <c r="D3" s="13"/>
      <c r="E3" s="14"/>
      <c r="F3" s="15"/>
      <c r="G3" s="9"/>
    </row>
    <row r="4" customFormat="false" ht="51" hidden="false" customHeight="true" outlineLevel="0" collapsed="false">
      <c r="A4" s="16" t="s">
        <v>1</v>
      </c>
      <c r="B4" s="16"/>
      <c r="C4" s="16"/>
      <c r="D4" s="16"/>
      <c r="E4" s="16"/>
      <c r="F4" s="15"/>
      <c r="G4" s="9"/>
    </row>
    <row r="5" customFormat="false" ht="14.25" hidden="false" customHeight="true" outlineLevel="0" collapsed="false">
      <c r="A5" s="17" t="s">
        <v>2</v>
      </c>
      <c r="B5" s="18" t="s">
        <v>3</v>
      </c>
      <c r="C5" s="19" t="s">
        <v>4</v>
      </c>
      <c r="D5" s="19" t="s">
        <v>5</v>
      </c>
      <c r="E5" s="17" t="s">
        <v>6</v>
      </c>
      <c r="F5" s="15"/>
      <c r="G5" s="9"/>
    </row>
    <row r="6" customFormat="false" ht="21" hidden="false" customHeight="true" outlineLevel="0" collapsed="false">
      <c r="A6" s="17"/>
      <c r="B6" s="18"/>
      <c r="C6" s="19"/>
      <c r="D6" s="19"/>
      <c r="E6" s="17"/>
      <c r="F6" s="15"/>
      <c r="G6" s="9"/>
    </row>
    <row r="7" customFormat="false" ht="40.5" hidden="false" customHeight="true" outlineLevel="0" collapsed="false">
      <c r="A7" s="17"/>
      <c r="B7" s="18"/>
      <c r="C7" s="19"/>
      <c r="D7" s="19"/>
      <c r="E7" s="17"/>
      <c r="F7" s="15"/>
      <c r="G7" s="9"/>
    </row>
    <row r="8" customFormat="false" ht="17.35" hidden="false" customHeight="true" outlineLevel="0" collapsed="false">
      <c r="A8" s="20" t="s">
        <v>7</v>
      </c>
      <c r="B8" s="20"/>
      <c r="C8" s="20"/>
      <c r="D8" s="20"/>
      <c r="E8" s="20"/>
      <c r="F8" s="15"/>
      <c r="G8" s="9"/>
    </row>
    <row r="9" customFormat="false" ht="32.8" hidden="false" customHeight="false" outlineLevel="0" collapsed="false">
      <c r="A9" s="21" t="s">
        <v>8</v>
      </c>
      <c r="B9" s="22" t="s">
        <v>9</v>
      </c>
      <c r="C9" s="23" t="n">
        <v>1515.8</v>
      </c>
      <c r="D9" s="23" t="n">
        <v>1873.6</v>
      </c>
      <c r="E9" s="24" t="n">
        <f aca="false">C9/D9*100</f>
        <v>80.903074295474</v>
      </c>
      <c r="F9" s="15"/>
      <c r="G9" s="9"/>
    </row>
    <row r="10" customFormat="false" ht="17.35" hidden="false" customHeight="false" outlineLevel="0" collapsed="false">
      <c r="A10" s="25" t="s">
        <v>10</v>
      </c>
      <c r="B10" s="22"/>
      <c r="C10" s="23"/>
      <c r="D10" s="23"/>
      <c r="E10" s="24"/>
      <c r="F10" s="15"/>
      <c r="G10" s="9"/>
    </row>
    <row r="11" customFormat="false" ht="32.8" hidden="false" customHeight="false" outlineLevel="0" collapsed="false">
      <c r="A11" s="26" t="s">
        <v>11</v>
      </c>
      <c r="B11" s="22" t="s">
        <v>9</v>
      </c>
      <c r="C11" s="23" t="n">
        <v>121.6</v>
      </c>
      <c r="D11" s="23" t="n">
        <v>432.7</v>
      </c>
      <c r="E11" s="24" t="n">
        <f aca="false">C11/D11*100</f>
        <v>28.1026115091287</v>
      </c>
      <c r="F11" s="15"/>
      <c r="G11" s="9"/>
    </row>
    <row r="12" customFormat="false" ht="32.8" hidden="false" customHeight="false" outlineLevel="0" collapsed="false">
      <c r="A12" s="26" t="s">
        <v>12</v>
      </c>
      <c r="B12" s="22" t="s">
        <v>9</v>
      </c>
      <c r="C12" s="23" t="s">
        <v>13</v>
      </c>
      <c r="D12" s="23" t="s">
        <v>13</v>
      </c>
      <c r="E12" s="24"/>
      <c r="F12" s="15"/>
      <c r="G12" s="9"/>
    </row>
    <row r="13" customFormat="false" ht="17.35" hidden="false" customHeight="false" outlineLevel="0" collapsed="false">
      <c r="A13" s="27" t="s">
        <v>14</v>
      </c>
      <c r="B13" s="22" t="s">
        <v>9</v>
      </c>
      <c r="C13" s="23" t="n">
        <v>121.6</v>
      </c>
      <c r="D13" s="23" t="n">
        <v>432.7</v>
      </c>
      <c r="E13" s="24" t="n">
        <f aca="false">C13/D13*100</f>
        <v>28.1026115091287</v>
      </c>
      <c r="F13" s="15"/>
      <c r="G13" s="9"/>
    </row>
    <row r="14" customFormat="false" ht="17.35" hidden="false" customHeight="false" outlineLevel="0" collapsed="false">
      <c r="A14" s="27" t="s">
        <v>15</v>
      </c>
      <c r="B14" s="22" t="s">
        <v>9</v>
      </c>
      <c r="C14" s="23"/>
      <c r="D14" s="23" t="s">
        <v>13</v>
      </c>
      <c r="E14" s="24"/>
      <c r="F14" s="15"/>
      <c r="G14" s="9"/>
    </row>
    <row r="15" customFormat="false" ht="17.35" hidden="false" customHeight="false" outlineLevel="0" collapsed="false">
      <c r="A15" s="27" t="s">
        <v>16</v>
      </c>
      <c r="B15" s="22" t="s">
        <v>9</v>
      </c>
      <c r="C15" s="23" t="n">
        <v>949.9</v>
      </c>
      <c r="D15" s="23" t="n">
        <v>750.9</v>
      </c>
      <c r="E15" s="24" t="n">
        <f aca="false">C15/D15*100</f>
        <v>126.501531495539</v>
      </c>
      <c r="F15" s="15"/>
      <c r="G15" s="9"/>
    </row>
    <row r="16" customFormat="false" ht="17.35" hidden="false" customHeight="false" outlineLevel="0" collapsed="false">
      <c r="A16" s="27" t="s">
        <v>17</v>
      </c>
      <c r="B16" s="22" t="s">
        <v>9</v>
      </c>
      <c r="C16" s="23" t="n">
        <v>179.1</v>
      </c>
      <c r="D16" s="23" t="n">
        <v>267.7</v>
      </c>
      <c r="E16" s="24" t="n">
        <f aca="false">C16/D16*100</f>
        <v>66.9032499066119</v>
      </c>
      <c r="F16" s="15"/>
      <c r="G16" s="9"/>
    </row>
    <row r="17" customFormat="false" ht="40.5" hidden="false" customHeight="true" outlineLevel="0" collapsed="false">
      <c r="A17" s="26" t="s">
        <v>18</v>
      </c>
      <c r="B17" s="22" t="s">
        <v>9</v>
      </c>
      <c r="C17" s="23" t="n">
        <v>75.9</v>
      </c>
      <c r="D17" s="23" t="n">
        <v>68.9</v>
      </c>
      <c r="E17" s="24" t="n">
        <f aca="false">C17/D17*100</f>
        <v>110.159651669086</v>
      </c>
      <c r="F17" s="15"/>
      <c r="G17" s="9"/>
    </row>
    <row r="18" customFormat="false" ht="37.5" hidden="false" customHeight="true" outlineLevel="0" collapsed="false">
      <c r="A18" s="26" t="s">
        <v>19</v>
      </c>
      <c r="B18" s="22" t="s">
        <v>9</v>
      </c>
      <c r="C18" s="23" t="s">
        <v>13</v>
      </c>
      <c r="D18" s="23" t="s">
        <v>13</v>
      </c>
      <c r="E18" s="24"/>
      <c r="F18" s="15"/>
      <c r="G18" s="9"/>
    </row>
    <row r="19" s="28" customFormat="true" ht="17.35" hidden="false" customHeight="false" outlineLevel="0" collapsed="false">
      <c r="A19" s="27" t="s">
        <v>20</v>
      </c>
      <c r="B19" s="22" t="s">
        <v>9</v>
      </c>
      <c r="C19" s="23" t="s">
        <v>13</v>
      </c>
      <c r="D19" s="23" t="s">
        <v>13</v>
      </c>
      <c r="E19" s="24"/>
      <c r="F19" s="15"/>
      <c r="G19" s="9"/>
    </row>
    <row r="20" customFormat="false" ht="33.55" hidden="false" customHeight="false" outlineLevel="0" collapsed="false">
      <c r="A20" s="26" t="s">
        <v>21</v>
      </c>
      <c r="B20" s="22" t="s">
        <v>9</v>
      </c>
      <c r="C20" s="23" t="s">
        <v>13</v>
      </c>
      <c r="D20" s="23" t="s">
        <v>13</v>
      </c>
      <c r="E20" s="24"/>
      <c r="F20" s="15"/>
      <c r="G20" s="9"/>
    </row>
    <row r="21" customFormat="false" ht="17.35" hidden="false" customHeight="false" outlineLevel="0" collapsed="false">
      <c r="A21" s="27" t="s">
        <v>22</v>
      </c>
      <c r="B21" s="22" t="s">
        <v>9</v>
      </c>
      <c r="C21" s="23" t="n">
        <v>62.2</v>
      </c>
      <c r="D21" s="23" t="n">
        <v>59.3</v>
      </c>
      <c r="E21" s="24" t="n">
        <f aca="false">C21/D21*100</f>
        <v>104.890387858347</v>
      </c>
      <c r="F21" s="15"/>
      <c r="G21" s="9"/>
    </row>
    <row r="22" customFormat="false" ht="17.35" hidden="false" customHeight="false" outlineLevel="0" collapsed="false">
      <c r="A22" s="27" t="s">
        <v>23</v>
      </c>
      <c r="B22" s="22" t="s">
        <v>9</v>
      </c>
      <c r="C22" s="23"/>
      <c r="D22" s="23" t="s">
        <v>13</v>
      </c>
      <c r="E22" s="24"/>
      <c r="F22" s="15"/>
      <c r="G22" s="9"/>
    </row>
    <row r="23" customFormat="false" ht="17.35" hidden="false" customHeight="false" outlineLevel="0" collapsed="false">
      <c r="A23" s="27" t="s">
        <v>24</v>
      </c>
      <c r="B23" s="22" t="s">
        <v>9</v>
      </c>
      <c r="C23" s="23"/>
      <c r="D23" s="23" t="s">
        <v>13</v>
      </c>
      <c r="E23" s="24"/>
      <c r="F23" s="15"/>
      <c r="G23" s="9"/>
    </row>
    <row r="24" customFormat="false" ht="48.5" hidden="false" customHeight="false" outlineLevel="0" collapsed="false">
      <c r="A24" s="21" t="s">
        <v>25</v>
      </c>
      <c r="B24" s="22" t="s">
        <v>9</v>
      </c>
      <c r="C24" s="23" t="s">
        <v>13</v>
      </c>
      <c r="D24" s="23" t="s">
        <v>13</v>
      </c>
      <c r="E24" s="24"/>
      <c r="F24" s="15"/>
      <c r="G24" s="9"/>
    </row>
    <row r="25" customFormat="false" ht="44.25" hidden="false" customHeight="true" outlineLevel="0" collapsed="false">
      <c r="A25" s="21" t="s">
        <v>26</v>
      </c>
      <c r="B25" s="22" t="s">
        <v>9</v>
      </c>
      <c r="C25" s="23" t="s">
        <v>13</v>
      </c>
      <c r="D25" s="23" t="s">
        <v>13</v>
      </c>
      <c r="E25" s="24"/>
      <c r="F25" s="15"/>
      <c r="G25" s="9"/>
    </row>
    <row r="26" customFormat="false" ht="17.35" hidden="false" customHeight="true" outlineLevel="0" collapsed="false">
      <c r="A26" s="17" t="s">
        <v>27</v>
      </c>
      <c r="B26" s="17"/>
      <c r="C26" s="17"/>
      <c r="D26" s="17"/>
      <c r="E26" s="17"/>
      <c r="F26" s="15"/>
      <c r="G26" s="9"/>
    </row>
    <row r="27" customFormat="false" ht="58.5" hidden="false" customHeight="true" outlineLevel="0" collapsed="false">
      <c r="A27" s="29" t="s">
        <v>28</v>
      </c>
      <c r="B27" s="22" t="s">
        <v>9</v>
      </c>
      <c r="C27" s="23" t="n">
        <f aca="false">C31</f>
        <v>1204.9</v>
      </c>
      <c r="D27" s="23" t="n">
        <f aca="false">D31</f>
        <v>1087.5</v>
      </c>
      <c r="E27" s="24" t="n">
        <f aca="false">C27/D27*100</f>
        <v>110.795402298851</v>
      </c>
      <c r="F27" s="15"/>
      <c r="G27" s="30"/>
    </row>
    <row r="28" customFormat="false" ht="17.35" hidden="false" customHeight="false" outlineLevel="0" collapsed="false">
      <c r="A28" s="29" t="s">
        <v>29</v>
      </c>
      <c r="B28" s="17" t="s">
        <v>30</v>
      </c>
      <c r="C28" s="23" t="n">
        <f aca="false">C32</f>
        <v>90.7</v>
      </c>
      <c r="D28" s="23" t="n">
        <f aca="false">D32</f>
        <v>109.236666666667</v>
      </c>
      <c r="E28" s="24" t="n">
        <f aca="false">C28/D28*100</f>
        <v>83.0307283879037</v>
      </c>
      <c r="F28" s="15"/>
      <c r="G28" s="9"/>
    </row>
    <row r="29" customFormat="false" ht="17.35" hidden="false" customHeight="false" outlineLevel="0" collapsed="false">
      <c r="A29" s="26" t="s">
        <v>31</v>
      </c>
      <c r="B29" s="22"/>
      <c r="C29" s="19"/>
      <c r="D29" s="23"/>
      <c r="E29" s="24"/>
      <c r="F29" s="15"/>
      <c r="G29" s="9"/>
    </row>
    <row r="30" customFormat="false" ht="17.35" hidden="false" customHeight="false" outlineLevel="0" collapsed="false">
      <c r="A30" s="31" t="s">
        <v>32</v>
      </c>
      <c r="B30" s="22"/>
      <c r="C30" s="23"/>
      <c r="D30" s="23"/>
      <c r="E30" s="24"/>
      <c r="F30" s="15"/>
      <c r="G30" s="9"/>
    </row>
    <row r="31" customFormat="false" ht="33.55" hidden="false" customHeight="false" outlineLevel="0" collapsed="false">
      <c r="A31" s="32" t="s">
        <v>33</v>
      </c>
      <c r="B31" s="22" t="s">
        <v>9</v>
      </c>
      <c r="C31" s="23" t="n">
        <f aca="false">C34+C37+C40</f>
        <v>1204.9</v>
      </c>
      <c r="D31" s="23" t="n">
        <f aca="false">D34+D37+D40</f>
        <v>1087.5</v>
      </c>
      <c r="E31" s="24" t="n">
        <f aca="false">C31/D31*100</f>
        <v>110.795402298851</v>
      </c>
      <c r="F31" s="15"/>
      <c r="G31" s="9"/>
    </row>
    <row r="32" customFormat="false" ht="17.35" hidden="false" customHeight="false" outlineLevel="0" collapsed="false">
      <c r="A32" s="32" t="s">
        <v>34</v>
      </c>
      <c r="B32" s="22" t="s">
        <v>30</v>
      </c>
      <c r="C32" s="23" t="n">
        <f aca="false">(C35+C38+C41)/3</f>
        <v>90.7</v>
      </c>
      <c r="D32" s="23" t="n">
        <f aca="false">(D35+D38+D41)/3</f>
        <v>109.236666666667</v>
      </c>
      <c r="E32" s="24" t="n">
        <f aca="false">C32/D32*100</f>
        <v>83.0307283879037</v>
      </c>
      <c r="F32" s="15"/>
      <c r="G32" s="9"/>
    </row>
    <row r="33" customFormat="false" ht="17.35" hidden="false" customHeight="false" outlineLevel="0" collapsed="false">
      <c r="A33" s="31" t="s">
        <v>35</v>
      </c>
      <c r="B33" s="22"/>
      <c r="C33" s="23"/>
      <c r="D33" s="23"/>
      <c r="E33" s="24"/>
      <c r="F33" s="15"/>
      <c r="G33" s="9"/>
    </row>
    <row r="34" s="33" customFormat="true" ht="33.55" hidden="false" customHeight="false" outlineLevel="0" collapsed="false">
      <c r="A34" s="32" t="s">
        <v>36</v>
      </c>
      <c r="B34" s="22" t="s">
        <v>9</v>
      </c>
      <c r="C34" s="23" t="n">
        <f aca="false">C15</f>
        <v>949.9</v>
      </c>
      <c r="D34" s="23" t="n">
        <v>750.9</v>
      </c>
      <c r="E34" s="24" t="n">
        <f aca="false">C34/D34*100</f>
        <v>126.501531495539</v>
      </c>
      <c r="F34" s="15"/>
      <c r="G34" s="9"/>
      <c r="H34" s="1"/>
    </row>
    <row r="35" s="33" customFormat="true" ht="17.35" hidden="false" customHeight="false" outlineLevel="0" collapsed="false">
      <c r="A35" s="32" t="s">
        <v>37</v>
      </c>
      <c r="B35" s="22" t="s">
        <v>30</v>
      </c>
      <c r="C35" s="23" t="n">
        <v>72.7</v>
      </c>
      <c r="D35" s="23" t="n">
        <v>133.97</v>
      </c>
      <c r="E35" s="24" t="n">
        <f aca="false">C35/D35*100</f>
        <v>54.2658804209898</v>
      </c>
      <c r="F35" s="15" t="s">
        <v>38</v>
      </c>
      <c r="G35" s="9"/>
      <c r="H35" s="1"/>
    </row>
    <row r="36" s="33" customFormat="true" ht="37.5" hidden="false" customHeight="true" outlineLevel="0" collapsed="false">
      <c r="A36" s="31" t="s">
        <v>39</v>
      </c>
      <c r="B36" s="22"/>
      <c r="C36" s="23"/>
      <c r="D36" s="23"/>
      <c r="E36" s="24"/>
      <c r="F36" s="15"/>
      <c r="G36" s="9"/>
      <c r="H36" s="1"/>
    </row>
    <row r="37" s="33" customFormat="true" ht="33.55" hidden="false" customHeight="false" outlineLevel="0" collapsed="false">
      <c r="A37" s="32" t="s">
        <v>36</v>
      </c>
      <c r="B37" s="22" t="s">
        <v>9</v>
      </c>
      <c r="C37" s="23" t="n">
        <f aca="false">C16</f>
        <v>179.1</v>
      </c>
      <c r="D37" s="23" t="n">
        <v>267.7</v>
      </c>
      <c r="E37" s="24" t="n">
        <f aca="false">C37/D37*100</f>
        <v>66.9032499066119</v>
      </c>
      <c r="F37" s="15"/>
      <c r="G37" s="9"/>
      <c r="H37" s="1"/>
    </row>
    <row r="38" s="33" customFormat="true" ht="17.35" hidden="false" customHeight="false" outlineLevel="0" collapsed="false">
      <c r="A38" s="32" t="s">
        <v>37</v>
      </c>
      <c r="B38" s="22" t="s">
        <v>30</v>
      </c>
      <c r="C38" s="23" t="n">
        <v>97.8</v>
      </c>
      <c r="D38" s="23" t="n">
        <v>128.21</v>
      </c>
      <c r="E38" s="24" t="n">
        <f aca="false">C38/D38*100</f>
        <v>76.2811013181499</v>
      </c>
      <c r="F38" s="15"/>
      <c r="G38" s="9"/>
      <c r="H38" s="1"/>
    </row>
    <row r="39" s="33" customFormat="true" ht="32.8" hidden="false" customHeight="false" outlineLevel="0" collapsed="false">
      <c r="A39" s="34" t="s">
        <v>40</v>
      </c>
      <c r="B39" s="22"/>
      <c r="C39" s="23"/>
      <c r="D39" s="23"/>
      <c r="E39" s="24"/>
      <c r="F39" s="15"/>
      <c r="G39" s="9"/>
      <c r="H39" s="1"/>
    </row>
    <row r="40" customFormat="false" ht="32.8" hidden="false" customHeight="false" outlineLevel="0" collapsed="false">
      <c r="A40" s="32" t="s">
        <v>41</v>
      </c>
      <c r="B40" s="22" t="s">
        <v>9</v>
      </c>
      <c r="C40" s="23" t="n">
        <f aca="false">C17</f>
        <v>75.9</v>
      </c>
      <c r="D40" s="23" t="n">
        <v>68.9</v>
      </c>
      <c r="E40" s="24" t="n">
        <f aca="false">C40/D40*100</f>
        <v>110.159651669086</v>
      </c>
      <c r="F40" s="15"/>
      <c r="G40" s="9"/>
      <c r="I40" s="33"/>
      <c r="J40" s="33"/>
    </row>
    <row r="41" customFormat="false" ht="17.35" hidden="false" customHeight="false" outlineLevel="0" collapsed="false">
      <c r="A41" s="32" t="s">
        <v>37</v>
      </c>
      <c r="B41" s="22" t="s">
        <v>30</v>
      </c>
      <c r="C41" s="23" t="n">
        <v>101.6</v>
      </c>
      <c r="D41" s="23" t="n">
        <v>65.53</v>
      </c>
      <c r="E41" s="24" t="n">
        <f aca="false">C41/D41*100</f>
        <v>155.043491530597</v>
      </c>
      <c r="F41" s="15" t="s">
        <v>42</v>
      </c>
      <c r="G41" s="9"/>
    </row>
    <row r="42" customFormat="false" ht="48.5" hidden="false" customHeight="false" outlineLevel="0" collapsed="false">
      <c r="A42" s="34" t="s">
        <v>43</v>
      </c>
      <c r="B42" s="22"/>
      <c r="C42" s="23"/>
      <c r="D42" s="23"/>
      <c r="E42" s="24"/>
      <c r="F42" s="15"/>
      <c r="G42" s="9"/>
    </row>
    <row r="43" customFormat="false" ht="33.55" hidden="false" customHeight="false" outlineLevel="0" collapsed="false">
      <c r="A43" s="32" t="s">
        <v>41</v>
      </c>
      <c r="B43" s="22" t="s">
        <v>9</v>
      </c>
      <c r="C43" s="23" t="s">
        <v>13</v>
      </c>
      <c r="D43" s="23" t="s">
        <v>13</v>
      </c>
      <c r="E43" s="24"/>
      <c r="F43" s="15"/>
      <c r="G43" s="9"/>
    </row>
    <row r="44" customFormat="false" ht="33.55" hidden="false" customHeight="false" outlineLevel="0" collapsed="false">
      <c r="A44" s="31" t="s">
        <v>44</v>
      </c>
      <c r="B44" s="35"/>
      <c r="C44" s="23"/>
      <c r="D44" s="23"/>
      <c r="E44" s="24"/>
      <c r="F44" s="15"/>
      <c r="G44" s="9"/>
    </row>
    <row r="45" customFormat="false" ht="17.35" hidden="false" customHeight="false" outlineLevel="0" collapsed="false">
      <c r="A45" s="29" t="s">
        <v>45</v>
      </c>
      <c r="B45" s="22" t="s">
        <v>9</v>
      </c>
      <c r="C45" s="23" t="s">
        <v>13</v>
      </c>
      <c r="D45" s="23" t="s">
        <v>13</v>
      </c>
      <c r="E45" s="24"/>
      <c r="F45" s="15"/>
      <c r="G45" s="9"/>
    </row>
    <row r="46" customFormat="false" ht="17.35" hidden="false" customHeight="false" outlineLevel="0" collapsed="false">
      <c r="A46" s="29" t="s">
        <v>46</v>
      </c>
      <c r="B46" s="22" t="s">
        <v>30</v>
      </c>
      <c r="C46" s="23" t="s">
        <v>13</v>
      </c>
      <c r="D46" s="23" t="s">
        <v>13</v>
      </c>
      <c r="E46" s="24"/>
      <c r="F46" s="15"/>
      <c r="G46" s="9"/>
    </row>
    <row r="47" customFormat="false" ht="17.35" hidden="false" customHeight="false" outlineLevel="0" collapsed="false">
      <c r="A47" s="31" t="s">
        <v>47</v>
      </c>
      <c r="B47" s="35"/>
      <c r="C47" s="23"/>
      <c r="D47" s="23"/>
      <c r="E47" s="24"/>
      <c r="F47" s="15"/>
      <c r="G47" s="9"/>
    </row>
    <row r="48" customFormat="false" ht="17.35" hidden="false" customHeight="false" outlineLevel="0" collapsed="false">
      <c r="A48" s="29" t="s">
        <v>48</v>
      </c>
      <c r="B48" s="22" t="s">
        <v>9</v>
      </c>
      <c r="C48" s="23" t="s">
        <v>13</v>
      </c>
      <c r="D48" s="23" t="s">
        <v>13</v>
      </c>
      <c r="E48" s="24"/>
      <c r="F48" s="15"/>
      <c r="G48" s="9"/>
    </row>
    <row r="49" customFormat="false" ht="17.35" hidden="false" customHeight="false" outlineLevel="0" collapsed="false">
      <c r="A49" s="29" t="s">
        <v>49</v>
      </c>
      <c r="B49" s="22" t="s">
        <v>50</v>
      </c>
      <c r="C49" s="23" t="n">
        <v>521</v>
      </c>
      <c r="D49" s="23" t="n">
        <v>289</v>
      </c>
      <c r="E49" s="24" t="n">
        <f aca="false">C49/D49*100</f>
        <v>180.276816608997</v>
      </c>
      <c r="F49" s="15"/>
      <c r="G49" s="9"/>
    </row>
    <row r="50" customFormat="false" ht="17.35" hidden="false" customHeight="false" outlineLevel="0" collapsed="false">
      <c r="A50" s="31" t="s">
        <v>51</v>
      </c>
      <c r="B50" s="35"/>
      <c r="C50" s="23"/>
      <c r="D50" s="23"/>
      <c r="E50" s="24"/>
      <c r="F50" s="15"/>
      <c r="G50" s="9"/>
    </row>
    <row r="51" customFormat="false" ht="17.35" hidden="false" customHeight="false" outlineLevel="0" collapsed="false">
      <c r="A51" s="29" t="s">
        <v>52</v>
      </c>
      <c r="B51" s="22" t="s">
        <v>53</v>
      </c>
      <c r="C51" s="23" t="s">
        <v>13</v>
      </c>
      <c r="D51" s="23" t="s">
        <v>13</v>
      </c>
      <c r="E51" s="24"/>
      <c r="F51" s="15"/>
      <c r="G51" s="9"/>
    </row>
    <row r="52" customFormat="false" ht="17.35" hidden="false" customHeight="false" outlineLevel="0" collapsed="false">
      <c r="A52" s="29" t="s">
        <v>54</v>
      </c>
      <c r="B52" s="22" t="s">
        <v>55</v>
      </c>
      <c r="C52" s="23" t="s">
        <v>13</v>
      </c>
      <c r="D52" s="23" t="s">
        <v>13</v>
      </c>
      <c r="E52" s="24"/>
      <c r="F52" s="15"/>
      <c r="G52" s="9"/>
    </row>
    <row r="53" customFormat="false" ht="33.55" hidden="false" customHeight="false" outlineLevel="0" collapsed="false">
      <c r="A53" s="31" t="s">
        <v>56</v>
      </c>
      <c r="B53" s="22"/>
      <c r="C53" s="23"/>
      <c r="D53" s="23"/>
      <c r="E53" s="24"/>
      <c r="F53" s="15"/>
      <c r="G53" s="9"/>
    </row>
    <row r="54" customFormat="false" ht="17.35" hidden="false" customHeight="false" outlineLevel="0" collapsed="false">
      <c r="A54" s="29" t="s">
        <v>57</v>
      </c>
      <c r="B54" s="22" t="s">
        <v>9</v>
      </c>
      <c r="C54" s="23" t="s">
        <v>13</v>
      </c>
      <c r="D54" s="23" t="s">
        <v>13</v>
      </c>
      <c r="E54" s="24"/>
      <c r="F54" s="15"/>
      <c r="G54" s="9"/>
    </row>
    <row r="55" customFormat="false" ht="17.35" hidden="false" customHeight="false" outlineLevel="0" collapsed="false">
      <c r="A55" s="29" t="s">
        <v>58</v>
      </c>
      <c r="B55" s="22" t="s">
        <v>30</v>
      </c>
      <c r="C55" s="23" t="s">
        <v>13</v>
      </c>
      <c r="D55" s="23" t="s">
        <v>13</v>
      </c>
      <c r="E55" s="24"/>
      <c r="F55" s="15"/>
      <c r="G55" s="9"/>
    </row>
    <row r="56" customFormat="false" ht="17.35" hidden="false" customHeight="false" outlineLevel="0" collapsed="false">
      <c r="A56" s="31" t="s">
        <v>59</v>
      </c>
      <c r="B56" s="35"/>
      <c r="C56" s="23"/>
      <c r="D56" s="23"/>
      <c r="E56" s="24"/>
      <c r="F56" s="15"/>
      <c r="G56" s="9"/>
    </row>
    <row r="57" customFormat="false" ht="17.35" hidden="false" customHeight="false" outlineLevel="0" collapsed="false">
      <c r="A57" s="29" t="s">
        <v>60</v>
      </c>
      <c r="B57" s="22" t="s">
        <v>61</v>
      </c>
      <c r="C57" s="23" t="n">
        <f aca="false">SUM(C60:C71)</f>
        <v>72</v>
      </c>
      <c r="D57" s="23" t="n">
        <v>65</v>
      </c>
      <c r="E57" s="24" t="n">
        <f aca="false">C57/D57*100</f>
        <v>110.769230769231</v>
      </c>
      <c r="F57" s="15" t="n">
        <f aca="false">C57+C73</f>
        <v>312</v>
      </c>
      <c r="G57" s="9" t="n">
        <f aca="false">F57*100/298</f>
        <v>104.697986577181</v>
      </c>
    </row>
    <row r="58" customFormat="false" ht="17.35" hidden="false" customHeight="false" outlineLevel="0" collapsed="false">
      <c r="A58" s="29" t="s">
        <v>62</v>
      </c>
      <c r="B58" s="22"/>
      <c r="C58" s="23"/>
      <c r="D58" s="23"/>
      <c r="E58" s="24"/>
      <c r="F58" s="15"/>
      <c r="G58" s="9" t="n">
        <f aca="false">F58*100/298</f>
        <v>0</v>
      </c>
    </row>
    <row r="59" customFormat="false" ht="32.8" hidden="false" customHeight="false" outlineLevel="0" collapsed="false">
      <c r="A59" s="29" t="s">
        <v>63</v>
      </c>
      <c r="B59" s="22" t="s">
        <v>61</v>
      </c>
      <c r="C59" s="23" t="n">
        <f aca="false">C60+C61+C62</f>
        <v>5</v>
      </c>
      <c r="D59" s="23" t="n">
        <f aca="false">D60+D61+D62</f>
        <v>5</v>
      </c>
      <c r="E59" s="24" t="n">
        <f aca="false">C59/D59*100</f>
        <v>100</v>
      </c>
      <c r="F59" s="15" t="n">
        <f aca="false">C59+C75</f>
        <v>23</v>
      </c>
      <c r="G59" s="9" t="n">
        <f aca="false">F59*100/298</f>
        <v>7.71812080536913</v>
      </c>
    </row>
    <row r="60" customFormat="false" ht="32.8" hidden="false" customHeight="false" outlineLevel="0" collapsed="false">
      <c r="A60" s="29" t="s">
        <v>12</v>
      </c>
      <c r="B60" s="22" t="s">
        <v>61</v>
      </c>
      <c r="C60" s="23" t="n">
        <v>1</v>
      </c>
      <c r="D60" s="23" t="n">
        <v>1</v>
      </c>
      <c r="E60" s="24" t="n">
        <f aca="false">C60/D60*100</f>
        <v>100</v>
      </c>
      <c r="F60" s="15" t="n">
        <f aca="false">C60+C76</f>
        <v>5</v>
      </c>
      <c r="G60" s="9" t="n">
        <f aca="false">F60*100/298</f>
        <v>1.67785234899329</v>
      </c>
    </row>
    <row r="61" customFormat="false" ht="17.35" hidden="false" customHeight="false" outlineLevel="0" collapsed="false">
      <c r="A61" s="29" t="s">
        <v>14</v>
      </c>
      <c r="B61" s="22" t="s">
        <v>61</v>
      </c>
      <c r="C61" s="23" t="n">
        <v>4</v>
      </c>
      <c r="D61" s="23" t="n">
        <v>4</v>
      </c>
      <c r="E61" s="24" t="n">
        <f aca="false">C61/D61*100</f>
        <v>100</v>
      </c>
      <c r="F61" s="15" t="n">
        <f aca="false">C61+C77</f>
        <v>16</v>
      </c>
      <c r="G61" s="9" t="n">
        <f aca="false">F61*100/298</f>
        <v>5.36912751677852</v>
      </c>
    </row>
    <row r="62" customFormat="false" ht="17.35" hidden="false" customHeight="false" outlineLevel="0" collapsed="false">
      <c r="A62" s="29" t="s">
        <v>15</v>
      </c>
      <c r="B62" s="22" t="s">
        <v>61</v>
      </c>
      <c r="C62" s="23" t="n">
        <v>0</v>
      </c>
      <c r="D62" s="23" t="n">
        <v>0</v>
      </c>
      <c r="E62" s="24"/>
      <c r="F62" s="15" t="n">
        <f aca="false">C62+C78</f>
        <v>2</v>
      </c>
      <c r="G62" s="9" t="n">
        <f aca="false">F62*100/298</f>
        <v>0.671140939597316</v>
      </c>
    </row>
    <row r="63" customFormat="false" ht="20.25" hidden="false" customHeight="true" outlineLevel="0" collapsed="false">
      <c r="A63" s="29" t="s">
        <v>16</v>
      </c>
      <c r="B63" s="22" t="s">
        <v>61</v>
      </c>
      <c r="C63" s="23" t="n">
        <v>0</v>
      </c>
      <c r="D63" s="23" t="n">
        <v>0</v>
      </c>
      <c r="E63" s="24"/>
      <c r="F63" s="15" t="n">
        <f aca="false">C63+C79</f>
        <v>0</v>
      </c>
      <c r="G63" s="9" t="n">
        <f aca="false">F63*100/298</f>
        <v>0</v>
      </c>
    </row>
    <row r="64" customFormat="false" ht="17.35" hidden="false" customHeight="false" outlineLevel="0" collapsed="false">
      <c r="A64" s="29" t="s">
        <v>17</v>
      </c>
      <c r="B64" s="22" t="s">
        <v>61</v>
      </c>
      <c r="C64" s="23" t="n">
        <v>11</v>
      </c>
      <c r="D64" s="23" t="n">
        <v>12</v>
      </c>
      <c r="E64" s="24" t="n">
        <f aca="false">C64/D64*100</f>
        <v>91.6666666666667</v>
      </c>
      <c r="F64" s="15" t="n">
        <f aca="false">C64+C80</f>
        <v>15</v>
      </c>
      <c r="G64" s="9" t="n">
        <f aca="false">F64*100/298</f>
        <v>5.03355704697987</v>
      </c>
    </row>
    <row r="65" customFormat="false" ht="33.55" hidden="false" customHeight="false" outlineLevel="0" collapsed="false">
      <c r="A65" s="29" t="s">
        <v>18</v>
      </c>
      <c r="B65" s="22" t="s">
        <v>61</v>
      </c>
      <c r="C65" s="23" t="n">
        <v>6</v>
      </c>
      <c r="D65" s="23" t="n">
        <v>6</v>
      </c>
      <c r="E65" s="24" t="n">
        <f aca="false">C65/D65*100</f>
        <v>100</v>
      </c>
      <c r="F65" s="15" t="n">
        <f aca="false">C65+C81</f>
        <v>6</v>
      </c>
      <c r="G65" s="9" t="n">
        <f aca="false">F65*100/298</f>
        <v>2.01342281879195</v>
      </c>
    </row>
    <row r="66" customFormat="false" ht="39" hidden="false" customHeight="true" outlineLevel="0" collapsed="false">
      <c r="A66" s="29" t="s">
        <v>19</v>
      </c>
      <c r="B66" s="22" t="s">
        <v>61</v>
      </c>
      <c r="C66" s="23" t="n">
        <v>1</v>
      </c>
      <c r="D66" s="23" t="n">
        <v>1</v>
      </c>
      <c r="E66" s="24" t="n">
        <f aca="false">C66/D66*100</f>
        <v>100</v>
      </c>
      <c r="F66" s="15" t="n">
        <f aca="false">C66+C82</f>
        <v>1</v>
      </c>
      <c r="G66" s="9" t="n">
        <f aca="false">F66*100/298</f>
        <v>0.335570469798658</v>
      </c>
    </row>
    <row r="67" customFormat="false" ht="17.35" hidden="false" customHeight="false" outlineLevel="0" collapsed="false">
      <c r="A67" s="29" t="s">
        <v>20</v>
      </c>
      <c r="B67" s="22" t="s">
        <v>61</v>
      </c>
      <c r="C67" s="23" t="n">
        <v>9</v>
      </c>
      <c r="D67" s="23" t="n">
        <v>9</v>
      </c>
      <c r="E67" s="24" t="n">
        <f aca="false">C67/D67*100</f>
        <v>100</v>
      </c>
      <c r="F67" s="15" t="n">
        <f aca="false">C67+C83</f>
        <v>17</v>
      </c>
      <c r="G67" s="9" t="n">
        <f aca="false">F67*100/298</f>
        <v>5.70469798657718</v>
      </c>
    </row>
    <row r="68" customFormat="false" ht="33.55" hidden="false" customHeight="false" outlineLevel="0" collapsed="false">
      <c r="A68" s="29" t="s">
        <v>21</v>
      </c>
      <c r="B68" s="22" t="s">
        <v>61</v>
      </c>
      <c r="C68" s="23" t="n">
        <v>15</v>
      </c>
      <c r="D68" s="23" t="n">
        <v>15</v>
      </c>
      <c r="E68" s="24" t="n">
        <f aca="false">C68/D68*100</f>
        <v>100</v>
      </c>
      <c r="F68" s="15" t="n">
        <f aca="false">C68+C84</f>
        <v>98</v>
      </c>
      <c r="G68" s="9" t="n">
        <f aca="false">F68*100/298</f>
        <v>32.8859060402685</v>
      </c>
    </row>
    <row r="69" customFormat="false" ht="17.35" hidden="false" customHeight="false" outlineLevel="0" collapsed="false">
      <c r="A69" s="27" t="s">
        <v>22</v>
      </c>
      <c r="B69" s="22" t="s">
        <v>61</v>
      </c>
      <c r="C69" s="23" t="n">
        <v>11</v>
      </c>
      <c r="D69" s="23" t="n">
        <v>10</v>
      </c>
      <c r="E69" s="24" t="n">
        <f aca="false">C69/D69*100</f>
        <v>110</v>
      </c>
      <c r="F69" s="15" t="n">
        <f aca="false">C69+C85</f>
        <v>58</v>
      </c>
      <c r="G69" s="9" t="n">
        <f aca="false">F69*100/298</f>
        <v>19.4630872483221</v>
      </c>
    </row>
    <row r="70" customFormat="false" ht="17.35" hidden="false" customHeight="false" outlineLevel="0" collapsed="false">
      <c r="A70" s="27" t="s">
        <v>23</v>
      </c>
      <c r="B70" s="22" t="s">
        <v>61</v>
      </c>
      <c r="C70" s="23" t="n">
        <v>0</v>
      </c>
      <c r="D70" s="23" t="n">
        <v>0</v>
      </c>
      <c r="E70" s="24"/>
      <c r="F70" s="15" t="n">
        <f aca="false">C70+C86</f>
        <v>6</v>
      </c>
      <c r="G70" s="9" t="n">
        <f aca="false">F70*100/298</f>
        <v>2.01342281879195</v>
      </c>
    </row>
    <row r="71" customFormat="false" ht="17.35" hidden="false" customHeight="false" outlineLevel="0" collapsed="false">
      <c r="A71" s="29" t="s">
        <v>24</v>
      </c>
      <c r="B71" s="22" t="s">
        <v>61</v>
      </c>
      <c r="C71" s="23" t="n">
        <v>14</v>
      </c>
      <c r="D71" s="23" t="n">
        <v>7</v>
      </c>
      <c r="E71" s="24" t="n">
        <f aca="false">C71/D71*100</f>
        <v>200</v>
      </c>
      <c r="F71" s="15" t="n">
        <f aca="false">C71+C87</f>
        <v>88</v>
      </c>
      <c r="G71" s="9" t="n">
        <f aca="false">F71*100/298</f>
        <v>29.5302013422819</v>
      </c>
    </row>
    <row r="72" customFormat="false" ht="33.55" hidden="false" customHeight="false" outlineLevel="0" collapsed="false">
      <c r="A72" s="36" t="s">
        <v>64</v>
      </c>
      <c r="B72" s="37" t="s">
        <v>30</v>
      </c>
      <c r="C72" s="23"/>
      <c r="D72" s="23"/>
      <c r="E72" s="24"/>
      <c r="F72" s="15"/>
      <c r="G72" s="9" t="n">
        <f aca="false">SUM(G60:G71)</f>
        <v>104.697986577181</v>
      </c>
    </row>
    <row r="73" customFormat="false" ht="17.35" hidden="false" customHeight="false" outlineLevel="0" collapsed="false">
      <c r="A73" s="38" t="s">
        <v>65</v>
      </c>
      <c r="B73" s="37" t="s">
        <v>61</v>
      </c>
      <c r="C73" s="23" t="n">
        <f aca="false">SUM(C76:C87)</f>
        <v>240</v>
      </c>
      <c r="D73" s="23" t="n">
        <v>177</v>
      </c>
      <c r="E73" s="24" t="n">
        <f aca="false">C73/D73*100</f>
        <v>135.593220338983</v>
      </c>
      <c r="F73" s="15"/>
      <c r="G73" s="9"/>
    </row>
    <row r="74" customFormat="false" ht="17.35" hidden="false" customHeight="false" outlineLevel="0" collapsed="false">
      <c r="A74" s="36" t="s">
        <v>62</v>
      </c>
      <c r="B74" s="37"/>
      <c r="C74" s="23"/>
      <c r="D74" s="23"/>
      <c r="E74" s="24"/>
      <c r="F74" s="15"/>
      <c r="G74" s="9"/>
    </row>
    <row r="75" customFormat="false" ht="32.8" hidden="false" customHeight="false" outlineLevel="0" collapsed="false">
      <c r="A75" s="36" t="s">
        <v>63</v>
      </c>
      <c r="B75" s="37" t="s">
        <v>61</v>
      </c>
      <c r="C75" s="23" t="n">
        <f aca="false">C76+C77+C78</f>
        <v>18</v>
      </c>
      <c r="D75" s="23" t="n">
        <f aca="false">D76+D77+D78</f>
        <v>12</v>
      </c>
      <c r="E75" s="24" t="n">
        <f aca="false">C75/D75*100</f>
        <v>150</v>
      </c>
      <c r="F75" s="15" t="n">
        <f aca="false">C75+C91</f>
        <v>30.139</v>
      </c>
      <c r="G75" s="9"/>
    </row>
    <row r="76" customFormat="false" ht="32.8" hidden="false" customHeight="false" outlineLevel="0" collapsed="false">
      <c r="A76" s="29" t="s">
        <v>12</v>
      </c>
      <c r="B76" s="22" t="s">
        <v>61</v>
      </c>
      <c r="C76" s="23" t="n">
        <v>4</v>
      </c>
      <c r="D76" s="23" t="n">
        <v>3</v>
      </c>
      <c r="E76" s="24" t="n">
        <f aca="false">C76/D76*100</f>
        <v>133.333333333333</v>
      </c>
      <c r="F76" s="15" t="n">
        <f aca="false">C76+C92</f>
        <v>4.84</v>
      </c>
      <c r="G76" s="9"/>
    </row>
    <row r="77" customFormat="false" ht="17.35" hidden="false" customHeight="false" outlineLevel="0" collapsed="false">
      <c r="A77" s="29" t="s">
        <v>14</v>
      </c>
      <c r="B77" s="22" t="s">
        <v>61</v>
      </c>
      <c r="C77" s="23" t="n">
        <v>12</v>
      </c>
      <c r="D77" s="23" t="n">
        <v>8</v>
      </c>
      <c r="E77" s="24" t="n">
        <f aca="false">C77/D77*100</f>
        <v>150</v>
      </c>
      <c r="F77" s="15" t="n">
        <f aca="false">C77+C93</f>
        <v>18.831</v>
      </c>
      <c r="G77" s="9"/>
    </row>
    <row r="78" customFormat="false" ht="17.35" hidden="false" customHeight="false" outlineLevel="0" collapsed="false">
      <c r="A78" s="29" t="s">
        <v>15</v>
      </c>
      <c r="B78" s="22" t="s">
        <v>61</v>
      </c>
      <c r="C78" s="23" t="n">
        <v>2</v>
      </c>
      <c r="D78" s="23" t="n">
        <v>1</v>
      </c>
      <c r="E78" s="24" t="n">
        <f aca="false">C78/D78*100</f>
        <v>200</v>
      </c>
      <c r="F78" s="15" t="n">
        <f aca="false">C78+C94</f>
        <v>2</v>
      </c>
      <c r="G78" s="9"/>
    </row>
    <row r="79" customFormat="false" ht="17.35" hidden="false" customHeight="false" outlineLevel="0" collapsed="false">
      <c r="A79" s="29" t="s">
        <v>16</v>
      </c>
      <c r="B79" s="22" t="s">
        <v>61</v>
      </c>
      <c r="C79" s="23" t="n">
        <v>0</v>
      </c>
      <c r="D79" s="23" t="n">
        <v>0</v>
      </c>
      <c r="E79" s="24"/>
      <c r="F79" s="15" t="n">
        <f aca="false">C79+C95</f>
        <v>2.851</v>
      </c>
      <c r="G79" s="9"/>
    </row>
    <row r="80" customFormat="false" ht="17.35" hidden="false" customHeight="false" outlineLevel="0" collapsed="false">
      <c r="A80" s="29" t="s">
        <v>17</v>
      </c>
      <c r="B80" s="22" t="s">
        <v>61</v>
      </c>
      <c r="C80" s="23" t="n">
        <v>4</v>
      </c>
      <c r="D80" s="23" t="n">
        <v>3</v>
      </c>
      <c r="E80" s="24" t="n">
        <f aca="false">C80/D80*100</f>
        <v>133.333333333333</v>
      </c>
      <c r="F80" s="15" t="n">
        <f aca="false">C80+C96</f>
        <v>4.06</v>
      </c>
      <c r="G80" s="9"/>
    </row>
    <row r="81" customFormat="false" ht="33.55" hidden="false" customHeight="false" outlineLevel="0" collapsed="false">
      <c r="A81" s="29" t="s">
        <v>18</v>
      </c>
      <c r="B81" s="22" t="s">
        <v>61</v>
      </c>
      <c r="C81" s="23" t="n">
        <v>0</v>
      </c>
      <c r="D81" s="23" t="n">
        <v>0</v>
      </c>
      <c r="E81" s="24"/>
      <c r="F81" s="15" t="n">
        <f aca="false">C81+C97</f>
        <v>2.79</v>
      </c>
      <c r="G81" s="9"/>
    </row>
    <row r="82" customFormat="false" ht="47.25" hidden="false" customHeight="true" outlineLevel="0" collapsed="false">
      <c r="A82" s="29" t="s">
        <v>19</v>
      </c>
      <c r="B82" s="22" t="s">
        <v>61</v>
      </c>
      <c r="C82" s="23" t="n">
        <v>0</v>
      </c>
      <c r="D82" s="23" t="n">
        <v>0</v>
      </c>
      <c r="E82" s="24"/>
      <c r="F82" s="15" t="n">
        <f aca="false">C82+C98</f>
        <v>0.001</v>
      </c>
      <c r="G82" s="9"/>
    </row>
    <row r="83" customFormat="false" ht="17.35" hidden="false" customHeight="false" outlineLevel="0" collapsed="false">
      <c r="A83" s="29" t="s">
        <v>20</v>
      </c>
      <c r="B83" s="22" t="s">
        <v>61</v>
      </c>
      <c r="C83" s="23" t="n">
        <v>8</v>
      </c>
      <c r="D83" s="23" t="n">
        <v>7</v>
      </c>
      <c r="E83" s="24" t="n">
        <f aca="false">C83/D83*100</f>
        <v>114.285714285714</v>
      </c>
      <c r="F83" s="15" t="n">
        <f aca="false">C83+C99</f>
        <v>8.426</v>
      </c>
      <c r="G83" s="9"/>
    </row>
    <row r="84" customFormat="false" ht="33.55" hidden="false" customHeight="false" outlineLevel="0" collapsed="false">
      <c r="A84" s="29" t="s">
        <v>21</v>
      </c>
      <c r="B84" s="22" t="s">
        <v>61</v>
      </c>
      <c r="C84" s="23" t="n">
        <v>83</v>
      </c>
      <c r="D84" s="23" t="n">
        <v>66</v>
      </c>
      <c r="E84" s="24" t="n">
        <f aca="false">C84/D84*100</f>
        <v>125.757575757576</v>
      </c>
      <c r="F84" s="15" t="n">
        <f aca="false">C84+C100</f>
        <v>83.582</v>
      </c>
      <c r="G84" s="9"/>
    </row>
    <row r="85" customFormat="false" ht="17.35" hidden="false" customHeight="false" outlineLevel="0" collapsed="false">
      <c r="A85" s="27" t="s">
        <v>22</v>
      </c>
      <c r="B85" s="22" t="s">
        <v>61</v>
      </c>
      <c r="C85" s="23" t="n">
        <v>47</v>
      </c>
      <c r="D85" s="23" t="n">
        <v>50</v>
      </c>
      <c r="E85" s="24" t="n">
        <f aca="false">C85/D85*100</f>
        <v>94</v>
      </c>
      <c r="F85" s="15" t="n">
        <f aca="false">C85+C101</f>
        <v>47.193</v>
      </c>
      <c r="G85" s="9"/>
    </row>
    <row r="86" customFormat="false" ht="17.35" hidden="false" customHeight="false" outlineLevel="0" collapsed="false">
      <c r="A86" s="27" t="s">
        <v>23</v>
      </c>
      <c r="B86" s="22" t="s">
        <v>61</v>
      </c>
      <c r="C86" s="23" t="n">
        <v>6</v>
      </c>
      <c r="D86" s="23" t="n">
        <v>2</v>
      </c>
      <c r="E86" s="24" t="n">
        <f aca="false">C86/D86*100</f>
        <v>300</v>
      </c>
      <c r="F86" s="15" t="n">
        <f aca="false">C86+C102</f>
        <v>6.008</v>
      </c>
      <c r="G86" s="9"/>
    </row>
    <row r="87" customFormat="false" ht="17.35" hidden="false" customHeight="false" outlineLevel="0" collapsed="false">
      <c r="A87" s="29" t="s">
        <v>24</v>
      </c>
      <c r="B87" s="22" t="s">
        <v>61</v>
      </c>
      <c r="C87" s="23" t="n">
        <v>74</v>
      </c>
      <c r="D87" s="23" t="n">
        <v>38</v>
      </c>
      <c r="E87" s="24" t="n">
        <f aca="false">C87/D87*100</f>
        <v>194.736842105263</v>
      </c>
      <c r="F87" s="15" t="n">
        <f aca="false">C87+C103</f>
        <v>74.104</v>
      </c>
      <c r="G87" s="9"/>
    </row>
    <row r="88" customFormat="false" ht="33.55" hidden="false" customHeight="false" outlineLevel="0" collapsed="false">
      <c r="A88" s="21" t="s">
        <v>66</v>
      </c>
      <c r="B88" s="22" t="s">
        <v>9</v>
      </c>
      <c r="C88" s="23" t="s">
        <v>13</v>
      </c>
      <c r="D88" s="23" t="n">
        <v>182.389</v>
      </c>
      <c r="E88" s="24"/>
      <c r="F88" s="15"/>
      <c r="G88" s="9"/>
    </row>
    <row r="89" customFormat="false" ht="17.35" hidden="false" customHeight="false" outlineLevel="0" collapsed="false">
      <c r="A89" s="26" t="s">
        <v>67</v>
      </c>
      <c r="B89" s="22" t="s">
        <v>9</v>
      </c>
      <c r="C89" s="23" t="s">
        <v>13</v>
      </c>
      <c r="D89" s="23" t="n">
        <v>0.515</v>
      </c>
      <c r="E89" s="24"/>
      <c r="F89" s="15"/>
      <c r="G89" s="9"/>
    </row>
    <row r="90" customFormat="false" ht="17.35" hidden="false" customHeight="true" outlineLevel="0" collapsed="false">
      <c r="A90" s="17" t="s">
        <v>68</v>
      </c>
      <c r="B90" s="17"/>
      <c r="C90" s="17"/>
      <c r="D90" s="17"/>
      <c r="E90" s="17" t="e">
        <f aca="false">C90/D90*100</f>
        <v>#DIV/0!</v>
      </c>
      <c r="F90" s="15"/>
      <c r="G90" s="9"/>
    </row>
    <row r="91" customFormat="false" ht="17.35" hidden="false" customHeight="false" outlineLevel="0" collapsed="false">
      <c r="A91" s="21" t="s">
        <v>69</v>
      </c>
      <c r="B91" s="22" t="s">
        <v>70</v>
      </c>
      <c r="C91" s="23" t="n">
        <v>12.139</v>
      </c>
      <c r="D91" s="23" t="n">
        <v>12.7</v>
      </c>
      <c r="E91" s="24" t="n">
        <f aca="false">C91/D91*100</f>
        <v>95.5826771653543</v>
      </c>
      <c r="F91" s="15"/>
      <c r="G91" s="9"/>
    </row>
    <row r="92" customFormat="false" ht="33.55" hidden="false" customHeight="false" outlineLevel="0" collapsed="false">
      <c r="A92" s="21" t="s">
        <v>71</v>
      </c>
      <c r="B92" s="22" t="s">
        <v>30</v>
      </c>
      <c r="C92" s="23" t="n">
        <v>0.84</v>
      </c>
      <c r="D92" s="23" t="n">
        <v>0.88</v>
      </c>
      <c r="E92" s="24" t="n">
        <f aca="false">C92/D92*100</f>
        <v>95.4545454545455</v>
      </c>
      <c r="F92" s="15"/>
      <c r="G92" s="9"/>
    </row>
    <row r="93" customFormat="false" ht="37.3" hidden="false" customHeight="true" outlineLevel="0" collapsed="false">
      <c r="A93" s="21" t="s">
        <v>72</v>
      </c>
      <c r="B93" s="22" t="s">
        <v>70</v>
      </c>
      <c r="C93" s="39" t="n">
        <v>6.831</v>
      </c>
      <c r="D93" s="40" t="n">
        <v>6.82</v>
      </c>
      <c r="E93" s="24" t="n">
        <f aca="false">C93/D93*100</f>
        <v>100.161290322581</v>
      </c>
      <c r="F93" s="15"/>
      <c r="G93" s="9"/>
    </row>
    <row r="94" customFormat="false" ht="17.35" hidden="false" customHeight="false" outlineLevel="0" collapsed="false">
      <c r="A94" s="21" t="s">
        <v>31</v>
      </c>
      <c r="B94" s="22"/>
      <c r="C94" s="23"/>
      <c r="D94" s="40"/>
      <c r="E94" s="24"/>
      <c r="F94" s="15"/>
      <c r="G94" s="9"/>
    </row>
    <row r="95" customFormat="false" ht="32.8" hidden="false" customHeight="false" outlineLevel="0" collapsed="false">
      <c r="A95" s="41" t="s">
        <v>63</v>
      </c>
      <c r="B95" s="22" t="s">
        <v>70</v>
      </c>
      <c r="C95" s="42" t="n">
        <f aca="false">C96+C97+C98</f>
        <v>2.851</v>
      </c>
      <c r="D95" s="42" t="n">
        <f aca="false">D96+D97+D98</f>
        <v>2.912</v>
      </c>
      <c r="E95" s="24" t="n">
        <f aca="false">C95/D95*100</f>
        <v>97.9052197802198</v>
      </c>
      <c r="F95" s="15"/>
      <c r="G95" s="9"/>
    </row>
    <row r="96" customFormat="false" ht="32.8" hidden="false" customHeight="false" outlineLevel="0" collapsed="false">
      <c r="A96" s="26" t="s">
        <v>12</v>
      </c>
      <c r="B96" s="22" t="s">
        <v>70</v>
      </c>
      <c r="C96" s="43" t="n">
        <v>0.06</v>
      </c>
      <c r="D96" s="43" t="n">
        <v>0.06</v>
      </c>
      <c r="E96" s="24" t="n">
        <f aca="false">C96/D96*100</f>
        <v>100</v>
      </c>
      <c r="F96" s="15"/>
      <c r="G96" s="9"/>
    </row>
    <row r="97" customFormat="false" ht="17.35" hidden="false" customHeight="false" outlineLevel="0" collapsed="false">
      <c r="A97" s="44" t="s">
        <v>14</v>
      </c>
      <c r="B97" s="22" t="s">
        <v>70</v>
      </c>
      <c r="C97" s="43" t="n">
        <v>2.79</v>
      </c>
      <c r="D97" s="43" t="n">
        <v>2.851</v>
      </c>
      <c r="E97" s="24" t="n">
        <f aca="false">C97/D97*100</f>
        <v>97.8603998596984</v>
      </c>
      <c r="F97" s="15"/>
      <c r="G97" s="9"/>
    </row>
    <row r="98" customFormat="false" ht="17.35" hidden="false" customHeight="false" outlineLevel="0" collapsed="false">
      <c r="A98" s="44" t="s">
        <v>15</v>
      </c>
      <c r="B98" s="22" t="s">
        <v>70</v>
      </c>
      <c r="C98" s="43" t="n">
        <v>0.001</v>
      </c>
      <c r="D98" s="43" t="n">
        <v>0.001</v>
      </c>
      <c r="E98" s="24" t="n">
        <f aca="false">C98/D98*100</f>
        <v>100</v>
      </c>
      <c r="F98" s="15"/>
      <c r="G98" s="9"/>
    </row>
    <row r="99" customFormat="false" ht="17.35" hidden="false" customHeight="false" outlineLevel="0" collapsed="false">
      <c r="A99" s="44" t="s">
        <v>16</v>
      </c>
      <c r="B99" s="22" t="s">
        <v>70</v>
      </c>
      <c r="C99" s="43" t="n">
        <v>0.426</v>
      </c>
      <c r="D99" s="43" t="n">
        <v>0.304</v>
      </c>
      <c r="E99" s="24" t="n">
        <f aca="false">C99/D99*100</f>
        <v>140.131578947368</v>
      </c>
      <c r="F99" s="15"/>
      <c r="G99" s="9"/>
    </row>
    <row r="100" customFormat="false" ht="17.35" hidden="false" customHeight="false" outlineLevel="0" collapsed="false">
      <c r="A100" s="44" t="s">
        <v>17</v>
      </c>
      <c r="B100" s="22" t="s">
        <v>70</v>
      </c>
      <c r="C100" s="43" t="n">
        <v>0.582</v>
      </c>
      <c r="D100" s="43" t="n">
        <v>0.587</v>
      </c>
      <c r="E100" s="24" t="n">
        <f aca="false">C100/D100*100</f>
        <v>99.1482112436116</v>
      </c>
      <c r="F100" s="15"/>
      <c r="G100" s="9"/>
    </row>
    <row r="101" customFormat="false" ht="33.55" hidden="false" customHeight="false" outlineLevel="0" collapsed="false">
      <c r="A101" s="26" t="s">
        <v>18</v>
      </c>
      <c r="B101" s="22" t="s">
        <v>70</v>
      </c>
      <c r="C101" s="45" t="n">
        <v>0.193</v>
      </c>
      <c r="D101" s="46" t="n">
        <v>0.097</v>
      </c>
      <c r="E101" s="24" t="n">
        <f aca="false">C101/D101*100</f>
        <v>198.969072164948</v>
      </c>
      <c r="F101" s="15"/>
      <c r="G101" s="9"/>
    </row>
    <row r="102" customFormat="false" ht="17.35" hidden="false" customHeight="false" outlineLevel="0" collapsed="false">
      <c r="A102" s="44" t="s">
        <v>19</v>
      </c>
      <c r="B102" s="22" t="s">
        <v>70</v>
      </c>
      <c r="C102" s="43" t="n">
        <v>0.008</v>
      </c>
      <c r="D102" s="43" t="n">
        <v>0.008</v>
      </c>
      <c r="E102" s="24"/>
      <c r="F102" s="15"/>
      <c r="G102" s="9"/>
    </row>
    <row r="103" customFormat="false" ht="17.35" hidden="false" customHeight="false" outlineLevel="0" collapsed="false">
      <c r="A103" s="44" t="s">
        <v>20</v>
      </c>
      <c r="B103" s="22" t="s">
        <v>70</v>
      </c>
      <c r="C103" s="43" t="n">
        <v>0.104</v>
      </c>
      <c r="D103" s="43" t="n">
        <v>0.104</v>
      </c>
      <c r="E103" s="24" t="n">
        <f aca="false">C103/D103*100</f>
        <v>100</v>
      </c>
      <c r="F103" s="15"/>
      <c r="G103" s="9"/>
    </row>
    <row r="104" customFormat="false" ht="33.55" hidden="false" customHeight="false" outlineLevel="0" collapsed="false">
      <c r="A104" s="26" t="s">
        <v>21</v>
      </c>
      <c r="B104" s="22" t="s">
        <v>70</v>
      </c>
      <c r="C104" s="43" t="n">
        <v>0.181</v>
      </c>
      <c r="D104" s="43" t="n">
        <v>0.181</v>
      </c>
      <c r="E104" s="24" t="n">
        <f aca="false">C104/D104*100</f>
        <v>100</v>
      </c>
      <c r="F104" s="15"/>
      <c r="G104" s="9"/>
    </row>
    <row r="105" customFormat="false" ht="17.35" hidden="false" customHeight="false" outlineLevel="0" collapsed="false">
      <c r="A105" s="27" t="s">
        <v>22</v>
      </c>
      <c r="B105" s="22" t="s">
        <v>70</v>
      </c>
      <c r="C105" s="45" t="n">
        <v>0.138</v>
      </c>
      <c r="D105" s="46" t="n">
        <v>0.89</v>
      </c>
      <c r="E105" s="24" t="n">
        <f aca="false">C105/D105*100</f>
        <v>15.5056179775281</v>
      </c>
      <c r="F105" s="15"/>
      <c r="G105" s="9"/>
    </row>
    <row r="106" customFormat="false" ht="17.35" hidden="false" customHeight="false" outlineLevel="0" collapsed="false">
      <c r="A106" s="27" t="s">
        <v>23</v>
      </c>
      <c r="B106" s="22" t="s">
        <v>70</v>
      </c>
      <c r="C106" s="43" t="n">
        <v>0.004</v>
      </c>
      <c r="D106" s="43" t="n">
        <v>0.004</v>
      </c>
      <c r="E106" s="24"/>
      <c r="F106" s="15"/>
      <c r="G106" s="9"/>
    </row>
    <row r="107" customFormat="false" ht="33.55" hidden="false" customHeight="false" outlineLevel="0" collapsed="false">
      <c r="A107" s="26" t="s">
        <v>73</v>
      </c>
      <c r="B107" s="22" t="s">
        <v>70</v>
      </c>
      <c r="C107" s="42" t="n">
        <v>0.204</v>
      </c>
      <c r="D107" s="42" t="n">
        <v>0.204</v>
      </c>
      <c r="E107" s="24" t="n">
        <f aca="false">C107/D107*100</f>
        <v>100</v>
      </c>
      <c r="F107" s="15"/>
      <c r="G107" s="9"/>
    </row>
    <row r="108" customFormat="false" ht="17.35" hidden="false" customHeight="false" outlineLevel="0" collapsed="false">
      <c r="A108" s="44" t="s">
        <v>74</v>
      </c>
      <c r="B108" s="22" t="s">
        <v>70</v>
      </c>
      <c r="C108" s="45" t="n">
        <v>0.597</v>
      </c>
      <c r="D108" s="46" t="n">
        <v>0.658</v>
      </c>
      <c r="E108" s="24" t="n">
        <f aca="false">C108/D108*100</f>
        <v>90.7294832826748</v>
      </c>
      <c r="F108" s="15"/>
      <c r="G108" s="9"/>
    </row>
    <row r="109" customFormat="false" ht="17.35" hidden="false" customHeight="false" outlineLevel="0" collapsed="false">
      <c r="A109" s="44" t="s">
        <v>75</v>
      </c>
      <c r="B109" s="22" t="s">
        <v>70</v>
      </c>
      <c r="C109" s="43" t="n">
        <v>0.063</v>
      </c>
      <c r="D109" s="43" t="n">
        <v>0.063</v>
      </c>
      <c r="E109" s="24" t="n">
        <f aca="false">C109/D109*100</f>
        <v>100</v>
      </c>
      <c r="F109" s="15"/>
      <c r="G109" s="9"/>
    </row>
    <row r="110" s="48" customFormat="true" ht="17.35" hidden="false" customHeight="false" outlineLevel="0" collapsed="false">
      <c r="A110" s="44" t="s">
        <v>24</v>
      </c>
      <c r="B110" s="22" t="s">
        <v>70</v>
      </c>
      <c r="C110" s="47" t="s">
        <v>13</v>
      </c>
      <c r="D110" s="40" t="s">
        <v>13</v>
      </c>
      <c r="E110" s="24"/>
      <c r="F110" s="15"/>
      <c r="G110" s="9"/>
      <c r="H110" s="1"/>
      <c r="I110" s="1"/>
      <c r="J110" s="1"/>
    </row>
    <row r="111" s="55" customFormat="true" ht="54.75" hidden="false" customHeight="true" outlineLevel="0" collapsed="false">
      <c r="A111" s="49" t="s">
        <v>76</v>
      </c>
      <c r="B111" s="50" t="s">
        <v>70</v>
      </c>
      <c r="C111" s="51" t="n">
        <v>0.014</v>
      </c>
      <c r="D111" s="51" t="n">
        <v>0.092</v>
      </c>
      <c r="E111" s="52" t="n">
        <f aca="false">C111/D111*100</f>
        <v>15.2173913043478</v>
      </c>
      <c r="F111" s="53"/>
      <c r="G111" s="54"/>
      <c r="J111" s="55" t="n">
        <v>0.125</v>
      </c>
    </row>
    <row r="112" s="55" customFormat="true" ht="17.35" hidden="false" customHeight="false" outlineLevel="0" collapsed="false">
      <c r="A112" s="56" t="s">
        <v>77</v>
      </c>
      <c r="B112" s="50"/>
      <c r="C112" s="57"/>
      <c r="D112" s="57"/>
      <c r="E112" s="52"/>
      <c r="F112" s="53"/>
      <c r="G112" s="54"/>
    </row>
    <row r="113" s="55" customFormat="true" ht="33.55" hidden="false" customHeight="false" outlineLevel="0" collapsed="false">
      <c r="A113" s="58" t="s">
        <v>78</v>
      </c>
      <c r="B113" s="50" t="s">
        <v>70</v>
      </c>
      <c r="C113" s="57" t="n">
        <f aca="false">C114+C115</f>
        <v>0.058</v>
      </c>
      <c r="D113" s="57" t="n">
        <f aca="false">D114+D115</f>
        <v>0.056</v>
      </c>
      <c r="E113" s="52" t="n">
        <f aca="false">C113/D113*100</f>
        <v>103.571428571429</v>
      </c>
      <c r="F113" s="53"/>
      <c r="G113" s="54"/>
    </row>
    <row r="114" s="55" customFormat="true" ht="17.35" hidden="false" customHeight="false" outlineLevel="0" collapsed="false">
      <c r="A114" s="59" t="s">
        <v>79</v>
      </c>
      <c r="B114" s="50" t="s">
        <v>70</v>
      </c>
      <c r="C114" s="57" t="n">
        <v>0.019</v>
      </c>
      <c r="D114" s="57" t="n">
        <v>0.013</v>
      </c>
      <c r="E114" s="52" t="n">
        <f aca="false">C114/D114*100</f>
        <v>146.153846153846</v>
      </c>
      <c r="F114" s="53"/>
      <c r="G114" s="54"/>
    </row>
    <row r="115" s="55" customFormat="true" ht="17.35" hidden="false" customHeight="false" outlineLevel="0" collapsed="false">
      <c r="A115" s="59" t="s">
        <v>80</v>
      </c>
      <c r="B115" s="50" t="s">
        <v>70</v>
      </c>
      <c r="C115" s="57" t="n">
        <v>0.039</v>
      </c>
      <c r="D115" s="57" t="n">
        <v>0.043</v>
      </c>
      <c r="E115" s="52" t="n">
        <f aca="false">C115/D115*100</f>
        <v>90.6976744186047</v>
      </c>
      <c r="F115" s="53"/>
      <c r="G115" s="54"/>
    </row>
    <row r="116" customFormat="false" ht="33.55" hidden="false" customHeight="false" outlineLevel="0" collapsed="false">
      <c r="A116" s="38" t="s">
        <v>81</v>
      </c>
      <c r="B116" s="22" t="s">
        <v>82</v>
      </c>
      <c r="C116" s="23" t="n">
        <v>130480.7</v>
      </c>
      <c r="D116" s="23" t="n">
        <v>100369.3</v>
      </c>
      <c r="E116" s="24" t="n">
        <f aca="false">C116/D116*100</f>
        <v>130.000607755559</v>
      </c>
      <c r="F116" s="15" t="s">
        <v>83</v>
      </c>
      <c r="G116" s="9"/>
    </row>
    <row r="117" customFormat="false" ht="17.35" hidden="false" customHeight="false" outlineLevel="0" collapsed="false">
      <c r="A117" s="21" t="s">
        <v>31</v>
      </c>
      <c r="B117" s="22"/>
      <c r="C117" s="23"/>
      <c r="D117" s="23"/>
      <c r="E117" s="24"/>
      <c r="F117" s="15"/>
      <c r="G117" s="9"/>
    </row>
    <row r="118" customFormat="false" ht="32.8" hidden="false" customHeight="false" outlineLevel="0" collapsed="false">
      <c r="A118" s="41" t="s">
        <v>63</v>
      </c>
      <c r="B118" s="22" t="s">
        <v>82</v>
      </c>
      <c r="C118" s="23" t="n">
        <v>162021.5</v>
      </c>
      <c r="D118" s="23" t="n">
        <v>123862.3</v>
      </c>
      <c r="E118" s="24" t="n">
        <f aca="false">C118/D118*100</f>
        <v>130.807759907575</v>
      </c>
      <c r="F118" s="15"/>
      <c r="G118" s="9"/>
    </row>
    <row r="119" customFormat="false" ht="32.8" hidden="false" customHeight="false" outlineLevel="0" collapsed="false">
      <c r="A119" s="26" t="s">
        <v>12</v>
      </c>
      <c r="B119" s="22" t="s">
        <v>82</v>
      </c>
      <c r="C119" s="23"/>
      <c r="D119" s="23" t="s">
        <v>13</v>
      </c>
      <c r="E119" s="24"/>
      <c r="F119" s="15"/>
      <c r="G119" s="9"/>
    </row>
    <row r="120" customFormat="false" ht="17.35" hidden="false" customHeight="false" outlineLevel="0" collapsed="false">
      <c r="A120" s="44" t="s">
        <v>14</v>
      </c>
      <c r="B120" s="22" t="s">
        <v>82</v>
      </c>
      <c r="C120" s="23" t="n">
        <v>162021.5</v>
      </c>
      <c r="D120" s="23" t="n">
        <v>134503</v>
      </c>
      <c r="E120" s="24" t="n">
        <f aca="false">C120/D120*100</f>
        <v>120.459394957733</v>
      </c>
      <c r="F120" s="15"/>
      <c r="G120" s="9"/>
    </row>
    <row r="121" customFormat="false" ht="17.35" hidden="false" customHeight="false" outlineLevel="0" collapsed="false">
      <c r="A121" s="44" t="s">
        <v>15</v>
      </c>
      <c r="B121" s="22" t="s">
        <v>82</v>
      </c>
      <c r="C121" s="23"/>
      <c r="D121" s="23" t="s">
        <v>13</v>
      </c>
      <c r="E121" s="24"/>
      <c r="F121" s="15"/>
      <c r="G121" s="9"/>
    </row>
    <row r="122" customFormat="false" ht="17.35" hidden="false" customHeight="false" outlineLevel="0" collapsed="false">
      <c r="A122" s="44" t="s">
        <v>16</v>
      </c>
      <c r="B122" s="22" t="s">
        <v>82</v>
      </c>
      <c r="C122" s="23" t="n">
        <v>136256.56</v>
      </c>
      <c r="D122" s="23" t="n">
        <v>86562</v>
      </c>
      <c r="E122" s="24" t="n">
        <f aca="false">C122/D122*100</f>
        <v>157.409209583882</v>
      </c>
      <c r="F122" s="15" t="s">
        <v>38</v>
      </c>
      <c r="G122" s="9"/>
    </row>
    <row r="123" customFormat="false" ht="17.35" hidden="false" customHeight="false" outlineLevel="0" collapsed="false">
      <c r="A123" s="44" t="s">
        <v>17</v>
      </c>
      <c r="B123" s="22" t="s">
        <v>82</v>
      </c>
      <c r="C123" s="23" t="s">
        <v>13</v>
      </c>
      <c r="D123" s="23" t="s">
        <v>13</v>
      </c>
      <c r="E123" s="24"/>
      <c r="F123" s="15"/>
      <c r="G123" s="9"/>
    </row>
    <row r="124" customFormat="false" ht="33.55" hidden="false" customHeight="false" outlineLevel="0" collapsed="false">
      <c r="A124" s="60" t="s">
        <v>18</v>
      </c>
      <c r="B124" s="22" t="s">
        <v>82</v>
      </c>
      <c r="C124" s="23" t="n">
        <v>96573.2</v>
      </c>
      <c r="D124" s="23" t="n">
        <v>70147.3</v>
      </c>
      <c r="E124" s="24" t="n">
        <f aca="false">C124/D124*100</f>
        <v>137.672013035427</v>
      </c>
      <c r="F124" s="15"/>
      <c r="G124" s="9"/>
    </row>
    <row r="125" customFormat="false" ht="17.35" hidden="false" customHeight="false" outlineLevel="0" collapsed="false">
      <c r="A125" s="44" t="s">
        <v>19</v>
      </c>
      <c r="B125" s="22" t="s">
        <v>82</v>
      </c>
      <c r="C125" s="23" t="s">
        <v>13</v>
      </c>
      <c r="D125" s="23" t="n">
        <v>47802.2</v>
      </c>
      <c r="E125" s="24"/>
      <c r="F125" s="15"/>
      <c r="G125" s="9"/>
    </row>
    <row r="126" customFormat="false" ht="17.35" hidden="false" customHeight="false" outlineLevel="0" collapsed="false">
      <c r="A126" s="26" t="s">
        <v>20</v>
      </c>
      <c r="B126" s="22" t="s">
        <v>82</v>
      </c>
      <c r="C126" s="23" t="s">
        <v>13</v>
      </c>
      <c r="D126" s="23" t="s">
        <v>13</v>
      </c>
      <c r="E126" s="24"/>
      <c r="F126" s="15"/>
      <c r="G126" s="9"/>
    </row>
    <row r="127" customFormat="false" ht="33.55" hidden="false" customHeight="false" outlineLevel="0" collapsed="false">
      <c r="A127" s="41" t="s">
        <v>21</v>
      </c>
      <c r="B127" s="22" t="s">
        <v>82</v>
      </c>
      <c r="C127" s="23" t="s">
        <v>13</v>
      </c>
      <c r="D127" s="23" t="s">
        <v>13</v>
      </c>
      <c r="E127" s="24"/>
      <c r="F127" s="15"/>
      <c r="G127" s="9"/>
    </row>
    <row r="128" customFormat="false" ht="17.35" hidden="false" customHeight="false" outlineLevel="0" collapsed="false">
      <c r="A128" s="27" t="s">
        <v>22</v>
      </c>
      <c r="B128" s="22" t="s">
        <v>82</v>
      </c>
      <c r="C128" s="23" t="n">
        <v>127226.3</v>
      </c>
      <c r="D128" s="23" t="n">
        <v>109371</v>
      </c>
      <c r="E128" s="24" t="n">
        <f aca="false">C128/D128*100</f>
        <v>116.325442759049</v>
      </c>
      <c r="F128" s="15"/>
      <c r="G128" s="9"/>
    </row>
    <row r="129" customFormat="false" ht="17.35" hidden="false" customHeight="false" outlineLevel="0" collapsed="false">
      <c r="A129" s="27" t="s">
        <v>23</v>
      </c>
      <c r="B129" s="22" t="s">
        <v>82</v>
      </c>
      <c r="C129" s="23"/>
      <c r="D129" s="23" t="s">
        <v>13</v>
      </c>
      <c r="E129" s="24"/>
      <c r="F129" s="15"/>
      <c r="G129" s="9"/>
    </row>
    <row r="130" customFormat="false" ht="32.8" hidden="false" customHeight="false" outlineLevel="0" collapsed="false">
      <c r="A130" s="41" t="s">
        <v>73</v>
      </c>
      <c r="B130" s="22" t="s">
        <v>82</v>
      </c>
      <c r="C130" s="23" t="n">
        <v>82499.2</v>
      </c>
      <c r="D130" s="23" t="n">
        <v>80374</v>
      </c>
      <c r="E130" s="24" t="n">
        <f aca="false">C130/D130*100</f>
        <v>102.644138651803</v>
      </c>
      <c r="F130" s="15"/>
      <c r="G130" s="9"/>
    </row>
    <row r="131" customFormat="false" ht="17.35" hidden="false" customHeight="false" outlineLevel="0" collapsed="false">
      <c r="A131" s="41" t="s">
        <v>74</v>
      </c>
      <c r="B131" s="22" t="s">
        <v>82</v>
      </c>
      <c r="C131" s="23" t="n">
        <v>75003.4</v>
      </c>
      <c r="D131" s="23" t="n">
        <v>69922.6</v>
      </c>
      <c r="E131" s="24" t="n">
        <f aca="false">C131/D131*100</f>
        <v>107.266320188323</v>
      </c>
      <c r="F131" s="15" t="s">
        <v>84</v>
      </c>
      <c r="G131" s="9"/>
    </row>
    <row r="132" customFormat="false" ht="17.35" hidden="false" customHeight="false" outlineLevel="0" collapsed="false">
      <c r="A132" s="44" t="s">
        <v>75</v>
      </c>
      <c r="B132" s="22" t="s">
        <v>82</v>
      </c>
      <c r="C132" s="23"/>
      <c r="D132" s="23"/>
      <c r="E132" s="24"/>
      <c r="F132" s="15"/>
      <c r="G132" s="9"/>
    </row>
    <row r="133" customFormat="false" ht="17.35" hidden="false" customHeight="false" outlineLevel="0" collapsed="false">
      <c r="A133" s="44" t="s">
        <v>24</v>
      </c>
      <c r="B133" s="22" t="s">
        <v>82</v>
      </c>
      <c r="C133" s="23"/>
      <c r="D133" s="23" t="s">
        <v>13</v>
      </c>
      <c r="E133" s="24"/>
      <c r="F133" s="15"/>
      <c r="G133" s="9"/>
    </row>
    <row r="134" s="55" customFormat="true" ht="58.5" hidden="false" customHeight="true" outlineLevel="0" collapsed="false">
      <c r="A134" s="49" t="s">
        <v>85</v>
      </c>
      <c r="B134" s="50" t="s">
        <v>82</v>
      </c>
      <c r="C134" s="57" t="n">
        <v>73248.76</v>
      </c>
      <c r="D134" s="57" t="n">
        <v>66451.9</v>
      </c>
      <c r="E134" s="52" t="n">
        <f aca="false">C134/D134*100</f>
        <v>110.228240276049</v>
      </c>
      <c r="F134" s="53"/>
      <c r="G134" s="54"/>
    </row>
    <row r="135" s="55" customFormat="true" ht="17.35" hidden="false" customHeight="false" outlineLevel="0" collapsed="false">
      <c r="A135" s="56" t="s">
        <v>86</v>
      </c>
      <c r="B135" s="50"/>
      <c r="C135" s="57"/>
      <c r="D135" s="57"/>
      <c r="E135" s="52"/>
      <c r="F135" s="53"/>
      <c r="G135" s="54"/>
    </row>
    <row r="136" s="55" customFormat="true" ht="32.8" hidden="false" customHeight="false" outlineLevel="0" collapsed="false">
      <c r="A136" s="61" t="s">
        <v>78</v>
      </c>
      <c r="B136" s="50" t="s">
        <v>82</v>
      </c>
      <c r="C136" s="57" t="n">
        <f aca="false">(C137+C138)/2</f>
        <v>75438.12</v>
      </c>
      <c r="D136" s="57" t="n">
        <f aca="false">(D137+D138)/2</f>
        <v>66032.6</v>
      </c>
      <c r="E136" s="52" t="n">
        <f aca="false">C136/D136*100</f>
        <v>114.243752328395</v>
      </c>
      <c r="F136" s="53"/>
      <c r="G136" s="54"/>
    </row>
    <row r="137" s="55" customFormat="true" ht="17.35" hidden="false" customHeight="false" outlineLevel="0" collapsed="false">
      <c r="A137" s="62" t="s">
        <v>79</v>
      </c>
      <c r="B137" s="50" t="s">
        <v>82</v>
      </c>
      <c r="C137" s="57" t="n">
        <v>70914.93</v>
      </c>
      <c r="D137" s="57" t="n">
        <v>50100.8</v>
      </c>
      <c r="E137" s="52" t="n">
        <f aca="false">C137/D137*100</f>
        <v>141.544506275349</v>
      </c>
      <c r="F137" s="53"/>
      <c r="G137" s="54"/>
    </row>
    <row r="138" s="55" customFormat="true" ht="17.35" hidden="false" customHeight="false" outlineLevel="0" collapsed="false">
      <c r="A138" s="63" t="s">
        <v>87</v>
      </c>
      <c r="B138" s="50" t="s">
        <v>82</v>
      </c>
      <c r="C138" s="57" t="n">
        <v>79961.31</v>
      </c>
      <c r="D138" s="57" t="n">
        <v>81964.4</v>
      </c>
      <c r="E138" s="52" t="n">
        <f aca="false">C138/D138*100</f>
        <v>97.5561463269419</v>
      </c>
      <c r="F138" s="53"/>
      <c r="G138" s="54"/>
    </row>
    <row r="139" customFormat="false" ht="42.75" hidden="false" customHeight="true" outlineLevel="0" collapsed="false">
      <c r="A139" s="64" t="s">
        <v>88</v>
      </c>
      <c r="B139" s="22" t="s">
        <v>9</v>
      </c>
      <c r="C139" s="23" t="s">
        <v>13</v>
      </c>
      <c r="D139" s="23" t="s">
        <v>13</v>
      </c>
      <c r="E139" s="24"/>
      <c r="F139" s="15"/>
      <c r="G139" s="9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0">
    <mergeCell ref="D1:E2"/>
    <mergeCell ref="A4:E4"/>
    <mergeCell ref="A5:A7"/>
    <mergeCell ref="B5:B7"/>
    <mergeCell ref="C5:C7"/>
    <mergeCell ref="D5:D7"/>
    <mergeCell ref="E5:E7"/>
    <mergeCell ref="A8:E8"/>
    <mergeCell ref="A26:E26"/>
    <mergeCell ref="A90:E90"/>
  </mergeCells>
  <printOptions headings="false" gridLines="false" gridLinesSet="true" horizontalCentered="true" verticalCentered="false"/>
  <pageMargins left="0.39375" right="0.39375" top="0.196527777777778" bottom="0.196527777777778" header="0.511811023622047" footer="0.511811023622047"/>
  <pageSetup paperSize="9" scale="6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46" man="true" max="16383" min="0"/>
    <brk id="99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57"/>
  <sheetViews>
    <sheetView showFormulas="false" showGridLines="true" showRowColHeaders="true" showZeros="true" rightToLeft="false" tabSelected="false" showOutlineSymbols="true" defaultGridColor="true" view="pageBreakPreview" topLeftCell="A131" colorId="64" zoomScale="65" zoomScaleNormal="75" zoomScalePageLayoutView="65" workbookViewId="0">
      <selection pane="topLeft" activeCell="A26" activeCellId="0" sqref="A26"/>
    </sheetView>
  </sheetViews>
  <sheetFormatPr defaultColWidth="9.1484375" defaultRowHeight="18.75" zeroHeight="false" outlineLevelRow="0" outlineLevelCol="0"/>
  <cols>
    <col collapsed="false" customWidth="true" hidden="false" outlineLevel="0" max="1" min="1" style="14" width="34.57"/>
    <col collapsed="false" customWidth="true" hidden="false" outlineLevel="0" max="2" min="2" style="14" width="20.14"/>
    <col collapsed="false" customWidth="true" hidden="false" outlineLevel="0" max="3" min="3" style="14" width="14.86"/>
    <col collapsed="false" customWidth="true" hidden="false" outlineLevel="0" max="4" min="4" style="14" width="21.84"/>
    <col collapsed="false" customWidth="true" hidden="false" outlineLevel="0" max="5" min="5" style="14" width="14.86"/>
    <col collapsed="false" customWidth="true" hidden="false" outlineLevel="0" max="6" min="6" style="14" width="21.84"/>
    <col collapsed="false" customWidth="true" hidden="false" outlineLevel="0" max="7" min="7" style="14" width="14.86"/>
    <col collapsed="false" customWidth="true" hidden="false" outlineLevel="0" max="8" min="8" style="14" width="21.84"/>
    <col collapsed="false" customWidth="true" hidden="false" outlineLevel="0" max="9" min="9" style="14" width="14.86"/>
    <col collapsed="false" customWidth="true" hidden="false" outlineLevel="0" max="10" min="10" style="14" width="21.84"/>
    <col collapsed="false" customWidth="true" hidden="false" outlineLevel="0" max="11" min="11" style="14" width="14.86"/>
    <col collapsed="false" customWidth="true" hidden="false" outlineLevel="0" max="12" min="12" style="14" width="21.84"/>
    <col collapsed="false" customWidth="false" hidden="false" outlineLevel="0" max="16384" min="13" style="14" width="9.14"/>
  </cols>
  <sheetData>
    <row r="1" customFormat="false" ht="33.75" hidden="false" customHeight="true" outlineLevel="0" collapsed="false">
      <c r="K1" s="16" t="s">
        <v>89</v>
      </c>
      <c r="L1" s="16"/>
    </row>
    <row r="2" customFormat="false" ht="34.5" hidden="false" customHeight="true" outlineLevel="0" collapsed="false">
      <c r="A2" s="65" t="s">
        <v>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customFormat="false" ht="34.5" hidden="false" customHeight="true" outlineLevel="0" collapsed="false">
      <c r="A3" s="65" t="s">
        <v>91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5" customFormat="false" ht="18.75" hidden="false" customHeight="true" outlineLevel="0" collapsed="false">
      <c r="A5" s="66"/>
      <c r="B5" s="67" t="s">
        <v>92</v>
      </c>
      <c r="C5" s="68" t="s">
        <v>93</v>
      </c>
      <c r="D5" s="68"/>
      <c r="E5" s="68"/>
      <c r="F5" s="68"/>
      <c r="G5" s="69" t="s">
        <v>94</v>
      </c>
      <c r="H5" s="69"/>
      <c r="I5" s="69"/>
      <c r="J5" s="69"/>
      <c r="K5" s="69"/>
      <c r="L5" s="69"/>
      <c r="M5" s="70"/>
      <c r="N5" s="70"/>
    </row>
    <row r="6" customFormat="false" ht="76.5" hidden="false" customHeight="true" outlineLevel="0" collapsed="false">
      <c r="A6" s="71"/>
      <c r="B6" s="67"/>
      <c r="C6" s="72" t="s">
        <v>95</v>
      </c>
      <c r="D6" s="72"/>
      <c r="E6" s="72" t="s">
        <v>96</v>
      </c>
      <c r="F6" s="72"/>
      <c r="G6" s="72" t="s">
        <v>97</v>
      </c>
      <c r="H6" s="72"/>
      <c r="I6" s="72" t="s">
        <v>98</v>
      </c>
      <c r="J6" s="72"/>
      <c r="K6" s="72" t="s">
        <v>99</v>
      </c>
      <c r="L6" s="72"/>
      <c r="M6" s="70"/>
    </row>
    <row r="7" customFormat="false" ht="117" hidden="false" customHeight="true" outlineLevel="0" collapsed="false">
      <c r="A7" s="71"/>
      <c r="B7" s="67"/>
      <c r="C7" s="73" t="s">
        <v>100</v>
      </c>
      <c r="D7" s="73" t="s">
        <v>101</v>
      </c>
      <c r="E7" s="74" t="s">
        <v>100</v>
      </c>
      <c r="F7" s="73" t="s">
        <v>102</v>
      </c>
      <c r="G7" s="74" t="s">
        <v>100</v>
      </c>
      <c r="H7" s="74" t="s">
        <v>101</v>
      </c>
      <c r="I7" s="74" t="s">
        <v>100</v>
      </c>
      <c r="J7" s="74" t="s">
        <v>101</v>
      </c>
      <c r="K7" s="74" t="s">
        <v>100</v>
      </c>
      <c r="L7" s="74" t="s">
        <v>101</v>
      </c>
      <c r="M7" s="70"/>
      <c r="N7" s="70"/>
    </row>
    <row r="8" customFormat="false" ht="105.75" hidden="false" customHeight="true" outlineLevel="0" collapsed="false">
      <c r="A8" s="75" t="s">
        <v>103</v>
      </c>
      <c r="B8" s="76"/>
      <c r="C8" s="77"/>
      <c r="D8" s="77"/>
      <c r="E8" s="77"/>
      <c r="F8" s="77"/>
      <c r="G8" s="77"/>
      <c r="H8" s="77"/>
      <c r="I8" s="77"/>
      <c r="J8" s="77"/>
      <c r="K8" s="78"/>
      <c r="L8" s="78"/>
      <c r="M8" s="70"/>
      <c r="N8" s="70"/>
    </row>
    <row r="9" customFormat="false" ht="99.75" hidden="false" customHeight="true" outlineLevel="0" collapsed="false">
      <c r="A9" s="79" t="s">
        <v>104</v>
      </c>
      <c r="B9" s="80"/>
      <c r="C9" s="81"/>
      <c r="D9" s="81"/>
      <c r="E9" s="82"/>
      <c r="F9" s="81"/>
      <c r="G9" s="82"/>
      <c r="H9" s="82"/>
      <c r="I9" s="82"/>
      <c r="J9" s="82"/>
      <c r="K9" s="83"/>
      <c r="L9" s="83"/>
      <c r="M9" s="70"/>
      <c r="N9" s="70"/>
    </row>
    <row r="10" customFormat="false" ht="18.75" hidden="false" customHeight="false" outlineLevel="0" collapsed="false">
      <c r="A10" s="84" t="s">
        <v>105</v>
      </c>
      <c r="B10" s="85"/>
      <c r="C10" s="81"/>
      <c r="D10" s="81"/>
      <c r="E10" s="82"/>
      <c r="F10" s="81"/>
      <c r="G10" s="82"/>
      <c r="H10" s="82"/>
      <c r="I10" s="82"/>
      <c r="J10" s="82"/>
      <c r="K10" s="83"/>
      <c r="L10" s="83"/>
      <c r="M10" s="70"/>
      <c r="N10" s="70"/>
    </row>
    <row r="11" customFormat="false" ht="18.75" hidden="false" customHeight="false" outlineLevel="0" collapsed="false">
      <c r="A11" s="84"/>
      <c r="B11" s="85"/>
      <c r="C11" s="81"/>
      <c r="D11" s="81"/>
      <c r="E11" s="82"/>
      <c r="F11" s="81"/>
      <c r="G11" s="82"/>
      <c r="H11" s="82"/>
      <c r="I11" s="82"/>
      <c r="J11" s="82"/>
      <c r="K11" s="83"/>
      <c r="L11" s="83"/>
      <c r="M11" s="70"/>
      <c r="N11" s="70"/>
    </row>
    <row r="12" customFormat="false" ht="18.75" hidden="false" customHeight="false" outlineLevel="0" collapsed="false">
      <c r="A12" s="84"/>
      <c r="B12" s="85"/>
      <c r="C12" s="81"/>
      <c r="D12" s="81"/>
      <c r="E12" s="82"/>
      <c r="F12" s="81"/>
      <c r="G12" s="82"/>
      <c r="H12" s="82"/>
      <c r="I12" s="82"/>
      <c r="J12" s="82"/>
      <c r="K12" s="83"/>
      <c r="L12" s="83"/>
      <c r="M12" s="70"/>
      <c r="N12" s="70"/>
    </row>
    <row r="13" customFormat="false" ht="37.5" hidden="false" customHeight="true" outlineLevel="0" collapsed="false">
      <c r="A13" s="79" t="s">
        <v>106</v>
      </c>
      <c r="B13" s="80"/>
      <c r="C13" s="81"/>
      <c r="D13" s="81"/>
      <c r="E13" s="82"/>
      <c r="F13" s="81"/>
      <c r="G13" s="82"/>
      <c r="H13" s="82"/>
      <c r="I13" s="82"/>
      <c r="J13" s="82"/>
      <c r="K13" s="83"/>
      <c r="L13" s="83"/>
      <c r="M13" s="70"/>
      <c r="N13" s="70"/>
    </row>
    <row r="14" customFormat="false" ht="15.75" hidden="false" customHeight="true" outlineLevel="0" collapsed="false">
      <c r="A14" s="84" t="s">
        <v>105</v>
      </c>
      <c r="B14" s="85"/>
      <c r="C14" s="81"/>
      <c r="D14" s="81"/>
      <c r="E14" s="82"/>
      <c r="F14" s="81"/>
      <c r="G14" s="82"/>
      <c r="H14" s="82"/>
      <c r="I14" s="82"/>
      <c r="J14" s="82"/>
      <c r="K14" s="83"/>
      <c r="L14" s="83"/>
      <c r="M14" s="70"/>
      <c r="N14" s="70"/>
    </row>
    <row r="15" customFormat="false" ht="11.25" hidden="false" customHeight="true" outlineLevel="0" collapsed="false">
      <c r="A15" s="86"/>
      <c r="B15" s="87"/>
      <c r="C15" s="81"/>
      <c r="D15" s="81"/>
      <c r="E15" s="82"/>
      <c r="F15" s="81"/>
      <c r="G15" s="82"/>
      <c r="H15" s="82"/>
      <c r="I15" s="82"/>
      <c r="J15" s="82"/>
      <c r="K15" s="83"/>
      <c r="L15" s="83"/>
      <c r="M15" s="70"/>
      <c r="N15" s="70"/>
    </row>
    <row r="16" customFormat="false" ht="15.75" hidden="false" customHeight="true" outlineLevel="0" collapsed="false">
      <c r="A16" s="84"/>
      <c r="B16" s="85"/>
      <c r="C16" s="81"/>
      <c r="D16" s="81"/>
      <c r="E16" s="82"/>
      <c r="F16" s="81"/>
      <c r="G16" s="82"/>
      <c r="H16" s="82"/>
      <c r="I16" s="82"/>
      <c r="J16" s="82"/>
      <c r="K16" s="83"/>
      <c r="L16" s="83"/>
      <c r="M16" s="70"/>
      <c r="N16" s="70"/>
    </row>
    <row r="17" customFormat="false" ht="39" hidden="false" customHeight="false" outlineLevel="0" collapsed="false">
      <c r="A17" s="79" t="s">
        <v>107</v>
      </c>
      <c r="B17" s="85"/>
      <c r="C17" s="81"/>
      <c r="D17" s="81"/>
      <c r="E17" s="82"/>
      <c r="F17" s="81"/>
      <c r="G17" s="82"/>
      <c r="H17" s="82"/>
      <c r="I17" s="82"/>
      <c r="J17" s="82"/>
      <c r="K17" s="83"/>
      <c r="L17" s="83"/>
      <c r="M17" s="70"/>
      <c r="N17" s="70"/>
    </row>
    <row r="18" customFormat="false" ht="18.75" hidden="false" customHeight="false" outlineLevel="0" collapsed="false">
      <c r="A18" s="84" t="s">
        <v>105</v>
      </c>
      <c r="B18" s="85"/>
      <c r="C18" s="81"/>
      <c r="D18" s="81"/>
      <c r="E18" s="82"/>
      <c r="F18" s="81"/>
      <c r="G18" s="82"/>
      <c r="H18" s="82"/>
      <c r="I18" s="82"/>
      <c r="J18" s="82"/>
      <c r="K18" s="83"/>
      <c r="L18" s="83"/>
      <c r="M18" s="70"/>
      <c r="N18" s="70"/>
    </row>
    <row r="19" customFormat="false" ht="20.25" hidden="false" customHeight="true" outlineLevel="0" collapsed="false">
      <c r="A19" s="86"/>
      <c r="B19" s="87"/>
      <c r="C19" s="81"/>
      <c r="D19" s="81"/>
      <c r="E19" s="82"/>
      <c r="F19" s="81"/>
      <c r="G19" s="82"/>
      <c r="H19" s="82"/>
      <c r="I19" s="82"/>
      <c r="J19" s="82"/>
      <c r="K19" s="83"/>
      <c r="L19" s="83"/>
      <c r="M19" s="70"/>
      <c r="N19" s="70"/>
    </row>
    <row r="20" customFormat="false" ht="15.75" hidden="false" customHeight="true" outlineLevel="0" collapsed="false">
      <c r="A20" s="84"/>
      <c r="B20" s="85"/>
      <c r="C20" s="81"/>
      <c r="D20" s="81"/>
      <c r="E20" s="82"/>
      <c r="F20" s="81"/>
      <c r="G20" s="82"/>
      <c r="H20" s="82"/>
      <c r="I20" s="82"/>
      <c r="J20" s="82"/>
      <c r="K20" s="83"/>
      <c r="L20" s="83"/>
      <c r="M20" s="70"/>
      <c r="N20" s="70"/>
    </row>
    <row r="21" customFormat="false" ht="43.5" hidden="false" customHeight="true" outlineLevel="0" collapsed="false">
      <c r="A21" s="88" t="s">
        <v>108</v>
      </c>
      <c r="B21" s="85"/>
      <c r="C21" s="81"/>
      <c r="D21" s="81"/>
      <c r="E21" s="82"/>
      <c r="F21" s="81"/>
      <c r="G21" s="82"/>
      <c r="H21" s="82"/>
      <c r="I21" s="82"/>
      <c r="J21" s="82"/>
      <c r="K21" s="83"/>
      <c r="L21" s="83"/>
      <c r="M21" s="70"/>
      <c r="N21" s="70"/>
    </row>
    <row r="22" customFormat="false" ht="18.75" hidden="false" customHeight="false" outlineLevel="0" collapsed="false">
      <c r="A22" s="84" t="s">
        <v>109</v>
      </c>
      <c r="B22" s="85"/>
      <c r="C22" s="81"/>
      <c r="D22" s="81"/>
      <c r="E22" s="82"/>
      <c r="F22" s="81"/>
      <c r="G22" s="82"/>
      <c r="H22" s="82"/>
      <c r="I22" s="82"/>
      <c r="J22" s="82"/>
      <c r="K22" s="83"/>
      <c r="L22" s="83"/>
      <c r="M22" s="70"/>
      <c r="N22" s="70"/>
    </row>
    <row r="23" customFormat="false" ht="19.5" hidden="false" customHeight="false" outlineLevel="0" collapsed="false">
      <c r="A23" s="79" t="s">
        <v>110</v>
      </c>
      <c r="B23" s="87"/>
      <c r="C23" s="81"/>
      <c r="D23" s="81"/>
      <c r="E23" s="82"/>
      <c r="F23" s="81"/>
      <c r="G23" s="82"/>
      <c r="H23" s="82"/>
      <c r="I23" s="82"/>
      <c r="J23" s="82"/>
      <c r="K23" s="83"/>
      <c r="L23" s="83"/>
      <c r="M23" s="70"/>
      <c r="N23" s="70"/>
    </row>
    <row r="24" customFormat="false" ht="15.75" hidden="false" customHeight="true" outlineLevel="0" collapsed="false">
      <c r="A24" s="84" t="s">
        <v>105</v>
      </c>
      <c r="B24" s="85"/>
      <c r="C24" s="81"/>
      <c r="D24" s="81"/>
      <c r="E24" s="82"/>
      <c r="F24" s="81"/>
      <c r="G24" s="82"/>
      <c r="H24" s="82"/>
      <c r="I24" s="82"/>
      <c r="J24" s="82"/>
      <c r="K24" s="83"/>
      <c r="L24" s="83"/>
      <c r="M24" s="70"/>
      <c r="N24" s="70"/>
    </row>
    <row r="25" customFormat="false" ht="48.5" hidden="false" customHeight="false" outlineLevel="0" collapsed="false">
      <c r="A25" s="84" t="s">
        <v>111</v>
      </c>
      <c r="B25" s="89" t="s">
        <v>112</v>
      </c>
      <c r="C25" s="89" t="n">
        <v>865622</v>
      </c>
      <c r="D25" s="89" t="n">
        <v>682747</v>
      </c>
      <c r="E25" s="89" t="n">
        <v>639160</v>
      </c>
      <c r="F25" s="89" t="n">
        <v>206130</v>
      </c>
      <c r="G25" s="90" t="n">
        <v>426.6</v>
      </c>
      <c r="H25" s="90" t="n">
        <v>351.7</v>
      </c>
      <c r="I25" s="90" t="n">
        <v>136256.56</v>
      </c>
      <c r="J25" s="90" t="n">
        <v>127342.39</v>
      </c>
      <c r="K25" s="91" t="n">
        <v>174.38</v>
      </c>
      <c r="L25" s="91" t="n">
        <v>134.36</v>
      </c>
      <c r="M25" s="70"/>
      <c r="N25" s="70"/>
    </row>
    <row r="26" customFormat="false" ht="18.75" hidden="false" customHeight="false" outlineLevel="0" collapsed="false">
      <c r="A26" s="84"/>
      <c r="B26" s="85"/>
      <c r="C26" s="81"/>
      <c r="D26" s="81"/>
      <c r="E26" s="82"/>
      <c r="F26" s="81"/>
      <c r="G26" s="82"/>
      <c r="H26" s="82"/>
      <c r="I26" s="82"/>
      <c r="J26" s="82"/>
      <c r="K26" s="83"/>
      <c r="L26" s="83"/>
      <c r="M26" s="70"/>
      <c r="N26" s="70"/>
    </row>
    <row r="27" customFormat="false" ht="39" hidden="false" customHeight="false" outlineLevel="0" collapsed="false">
      <c r="A27" s="79" t="s">
        <v>113</v>
      </c>
      <c r="B27" s="87"/>
      <c r="C27" s="81"/>
      <c r="D27" s="81"/>
      <c r="E27" s="82"/>
      <c r="F27" s="81"/>
      <c r="G27" s="82"/>
      <c r="H27" s="82"/>
      <c r="I27" s="82"/>
      <c r="J27" s="82"/>
      <c r="K27" s="83"/>
      <c r="L27" s="83"/>
      <c r="M27" s="70"/>
      <c r="N27" s="70"/>
    </row>
    <row r="28" customFormat="false" ht="15.75" hidden="false" customHeight="true" outlineLevel="0" collapsed="false">
      <c r="A28" s="84" t="s">
        <v>105</v>
      </c>
      <c r="B28" s="85"/>
      <c r="C28" s="81"/>
      <c r="D28" s="81"/>
      <c r="E28" s="82"/>
      <c r="F28" s="81"/>
      <c r="G28" s="82"/>
      <c r="H28" s="82"/>
      <c r="I28" s="82"/>
      <c r="J28" s="82"/>
      <c r="K28" s="83"/>
      <c r="L28" s="83"/>
      <c r="M28" s="70"/>
      <c r="N28" s="70"/>
    </row>
    <row r="29" customFormat="false" ht="18.75" hidden="false" customHeight="false" outlineLevel="0" collapsed="false">
      <c r="A29" s="84"/>
      <c r="B29" s="85"/>
      <c r="C29" s="81"/>
      <c r="D29" s="81"/>
      <c r="E29" s="82"/>
      <c r="F29" s="81"/>
      <c r="G29" s="82"/>
      <c r="H29" s="82"/>
      <c r="I29" s="82"/>
      <c r="J29" s="82"/>
      <c r="K29" s="83"/>
      <c r="L29" s="83"/>
      <c r="M29" s="70"/>
      <c r="N29" s="70"/>
    </row>
    <row r="30" customFormat="false" ht="18.75" hidden="false" customHeight="false" outlineLevel="0" collapsed="false">
      <c r="A30" s="84"/>
      <c r="B30" s="85"/>
      <c r="C30" s="81"/>
      <c r="D30" s="81"/>
      <c r="E30" s="82"/>
      <c r="F30" s="81"/>
      <c r="G30" s="82"/>
      <c r="H30" s="82"/>
      <c r="I30" s="82"/>
      <c r="J30" s="82"/>
      <c r="K30" s="83"/>
      <c r="L30" s="83"/>
      <c r="M30" s="70"/>
      <c r="N30" s="70"/>
    </row>
    <row r="31" customFormat="false" ht="39" hidden="false" customHeight="false" outlineLevel="0" collapsed="false">
      <c r="A31" s="92" t="s">
        <v>114</v>
      </c>
      <c r="B31" s="93"/>
      <c r="C31" s="81"/>
      <c r="D31" s="81"/>
      <c r="E31" s="82"/>
      <c r="F31" s="81"/>
      <c r="G31" s="82"/>
      <c r="H31" s="82"/>
      <c r="I31" s="82"/>
      <c r="J31" s="82"/>
      <c r="K31" s="83"/>
      <c r="L31" s="83"/>
      <c r="M31" s="70"/>
      <c r="N31" s="70"/>
    </row>
    <row r="32" customFormat="false" ht="15.75" hidden="false" customHeight="true" outlineLevel="0" collapsed="false">
      <c r="A32" s="84" t="s">
        <v>105</v>
      </c>
      <c r="B32" s="85"/>
      <c r="C32" s="81"/>
      <c r="D32" s="81"/>
      <c r="E32" s="82"/>
      <c r="F32" s="81"/>
      <c r="G32" s="82"/>
      <c r="H32" s="82"/>
      <c r="I32" s="82"/>
      <c r="J32" s="82"/>
      <c r="K32" s="83"/>
      <c r="L32" s="83"/>
      <c r="M32" s="70"/>
      <c r="N32" s="70"/>
    </row>
    <row r="33" customFormat="false" ht="18.75" hidden="false" customHeight="false" outlineLevel="0" collapsed="false">
      <c r="A33" s="84"/>
      <c r="B33" s="85"/>
      <c r="C33" s="81"/>
      <c r="D33" s="81"/>
      <c r="E33" s="82"/>
      <c r="F33" s="81"/>
      <c r="G33" s="82"/>
      <c r="H33" s="82"/>
      <c r="I33" s="82"/>
      <c r="J33" s="82"/>
      <c r="K33" s="83"/>
      <c r="L33" s="83"/>
      <c r="M33" s="70"/>
      <c r="N33" s="70"/>
    </row>
    <row r="34" customFormat="false" ht="18.75" hidden="false" customHeight="false" outlineLevel="0" collapsed="false">
      <c r="A34" s="84"/>
      <c r="B34" s="85"/>
      <c r="C34" s="81"/>
      <c r="D34" s="81"/>
      <c r="E34" s="82"/>
      <c r="F34" s="81"/>
      <c r="G34" s="82"/>
      <c r="H34" s="82"/>
      <c r="I34" s="82"/>
      <c r="J34" s="82"/>
      <c r="K34" s="83"/>
      <c r="L34" s="83"/>
      <c r="M34" s="70"/>
      <c r="N34" s="70"/>
    </row>
    <row r="35" customFormat="false" ht="33.75" hidden="false" customHeight="true" outlineLevel="0" collapsed="false">
      <c r="A35" s="79" t="s">
        <v>115</v>
      </c>
      <c r="B35" s="87"/>
      <c r="C35" s="81"/>
      <c r="D35" s="81"/>
      <c r="E35" s="82"/>
      <c r="F35" s="81"/>
      <c r="G35" s="82"/>
      <c r="H35" s="82"/>
      <c r="I35" s="82"/>
      <c r="J35" s="82"/>
      <c r="K35" s="83"/>
      <c r="L35" s="83"/>
      <c r="M35" s="70"/>
      <c r="N35" s="70"/>
    </row>
    <row r="36" customFormat="false" ht="15.75" hidden="false" customHeight="true" outlineLevel="0" collapsed="false">
      <c r="A36" s="84" t="s">
        <v>105</v>
      </c>
      <c r="B36" s="85"/>
      <c r="C36" s="81"/>
      <c r="D36" s="81"/>
      <c r="E36" s="82"/>
      <c r="F36" s="81"/>
      <c r="G36" s="82"/>
      <c r="H36" s="82"/>
      <c r="I36" s="82"/>
      <c r="J36" s="82"/>
      <c r="K36" s="83"/>
      <c r="L36" s="83"/>
      <c r="M36" s="70"/>
      <c r="N36" s="70"/>
    </row>
    <row r="37" customFormat="false" ht="18.75" hidden="false" customHeight="false" outlineLevel="0" collapsed="false">
      <c r="A37" s="84"/>
      <c r="B37" s="85"/>
      <c r="C37" s="81"/>
      <c r="D37" s="81"/>
      <c r="E37" s="82"/>
      <c r="F37" s="81"/>
      <c r="G37" s="82"/>
      <c r="H37" s="82"/>
      <c r="I37" s="82"/>
      <c r="J37" s="82"/>
      <c r="K37" s="83"/>
      <c r="L37" s="83"/>
      <c r="M37" s="70"/>
      <c r="N37" s="70"/>
    </row>
    <row r="38" customFormat="false" ht="18.75" hidden="false" customHeight="false" outlineLevel="0" collapsed="false">
      <c r="A38" s="84"/>
      <c r="B38" s="85"/>
      <c r="C38" s="81"/>
      <c r="D38" s="81"/>
      <c r="E38" s="82"/>
      <c r="F38" s="81"/>
      <c r="G38" s="82"/>
      <c r="H38" s="82"/>
      <c r="I38" s="82"/>
      <c r="J38" s="82"/>
      <c r="K38" s="83"/>
      <c r="L38" s="83"/>
      <c r="M38" s="70"/>
      <c r="N38" s="70"/>
    </row>
    <row r="39" customFormat="false" ht="58.5" hidden="false" customHeight="false" outlineLevel="0" collapsed="false">
      <c r="A39" s="79" t="s">
        <v>116</v>
      </c>
      <c r="B39" s="87"/>
      <c r="C39" s="81"/>
      <c r="D39" s="81"/>
      <c r="E39" s="82"/>
      <c r="F39" s="81"/>
      <c r="G39" s="82"/>
      <c r="H39" s="82"/>
      <c r="I39" s="82"/>
      <c r="J39" s="82"/>
      <c r="K39" s="83"/>
      <c r="L39" s="83"/>
      <c r="M39" s="70"/>
      <c r="N39" s="70"/>
    </row>
    <row r="40" customFormat="false" ht="15.75" hidden="false" customHeight="true" outlineLevel="0" collapsed="false">
      <c r="A40" s="84" t="s">
        <v>105</v>
      </c>
      <c r="B40" s="85"/>
      <c r="C40" s="81"/>
      <c r="D40" s="81"/>
      <c r="E40" s="82"/>
      <c r="F40" s="81"/>
      <c r="G40" s="82"/>
      <c r="H40" s="82"/>
      <c r="I40" s="82"/>
      <c r="J40" s="82"/>
      <c r="K40" s="83"/>
      <c r="L40" s="83"/>
      <c r="M40" s="70"/>
      <c r="N40" s="70"/>
    </row>
    <row r="41" customFormat="false" ht="18.75" hidden="false" customHeight="false" outlineLevel="0" collapsed="false">
      <c r="A41" s="84"/>
      <c r="B41" s="85"/>
      <c r="C41" s="81"/>
      <c r="D41" s="81"/>
      <c r="E41" s="82"/>
      <c r="F41" s="81"/>
      <c r="G41" s="82"/>
      <c r="H41" s="82"/>
      <c r="I41" s="82"/>
      <c r="J41" s="82"/>
      <c r="K41" s="83"/>
      <c r="L41" s="83"/>
      <c r="M41" s="70"/>
      <c r="N41" s="70"/>
    </row>
    <row r="42" customFormat="false" ht="18.75" hidden="false" customHeight="false" outlineLevel="0" collapsed="false">
      <c r="A42" s="84"/>
      <c r="B42" s="85"/>
      <c r="C42" s="81"/>
      <c r="D42" s="81"/>
      <c r="E42" s="82"/>
      <c r="F42" s="81"/>
      <c r="G42" s="82"/>
      <c r="H42" s="82"/>
      <c r="I42" s="82"/>
      <c r="J42" s="82"/>
      <c r="K42" s="83"/>
      <c r="L42" s="83"/>
      <c r="M42" s="70"/>
      <c r="N42" s="70"/>
    </row>
    <row r="43" customFormat="false" ht="37.5" hidden="false" customHeight="false" outlineLevel="0" collapsed="false">
      <c r="A43" s="94" t="s">
        <v>117</v>
      </c>
      <c r="B43" s="87"/>
      <c r="C43" s="81"/>
      <c r="D43" s="81"/>
      <c r="E43" s="82"/>
      <c r="F43" s="81"/>
      <c r="G43" s="82"/>
      <c r="H43" s="82"/>
      <c r="I43" s="82"/>
      <c r="J43" s="82"/>
      <c r="K43" s="83"/>
      <c r="L43" s="83"/>
      <c r="M43" s="70"/>
      <c r="N43" s="70"/>
    </row>
    <row r="44" customFormat="false" ht="15.75" hidden="false" customHeight="true" outlineLevel="0" collapsed="false">
      <c r="A44" s="84" t="s">
        <v>109</v>
      </c>
      <c r="B44" s="85"/>
      <c r="C44" s="81"/>
      <c r="D44" s="81"/>
      <c r="E44" s="82"/>
      <c r="F44" s="81"/>
      <c r="G44" s="82"/>
      <c r="H44" s="82"/>
      <c r="I44" s="82"/>
      <c r="J44" s="82"/>
      <c r="K44" s="83"/>
      <c r="L44" s="83"/>
      <c r="M44" s="70"/>
      <c r="N44" s="70"/>
    </row>
    <row r="45" customFormat="false" ht="39" hidden="false" customHeight="false" outlineLevel="0" collapsed="false">
      <c r="A45" s="79" t="s">
        <v>118</v>
      </c>
      <c r="B45" s="85"/>
      <c r="C45" s="81"/>
      <c r="D45" s="81"/>
      <c r="E45" s="82"/>
      <c r="F45" s="81"/>
      <c r="G45" s="82"/>
      <c r="H45" s="82"/>
      <c r="I45" s="82"/>
      <c r="J45" s="82"/>
      <c r="K45" s="83"/>
      <c r="L45" s="83"/>
      <c r="M45" s="70"/>
      <c r="N45" s="70"/>
    </row>
    <row r="46" customFormat="false" ht="18.75" hidden="false" customHeight="false" outlineLevel="0" collapsed="false">
      <c r="A46" s="84" t="s">
        <v>105</v>
      </c>
      <c r="B46" s="85"/>
      <c r="C46" s="81"/>
      <c r="D46" s="81"/>
      <c r="E46" s="82"/>
      <c r="F46" s="81"/>
      <c r="G46" s="82"/>
      <c r="H46" s="82"/>
      <c r="I46" s="82"/>
      <c r="J46" s="82"/>
      <c r="K46" s="83"/>
      <c r="L46" s="83"/>
      <c r="M46" s="70"/>
      <c r="N46" s="70"/>
    </row>
    <row r="47" customFormat="false" ht="22.5" hidden="false" customHeight="true" outlineLevel="0" collapsed="false">
      <c r="A47" s="86"/>
      <c r="B47" s="87"/>
      <c r="C47" s="81"/>
      <c r="D47" s="81"/>
      <c r="E47" s="82"/>
      <c r="F47" s="81"/>
      <c r="G47" s="82"/>
      <c r="H47" s="82"/>
      <c r="I47" s="82"/>
      <c r="J47" s="82"/>
      <c r="K47" s="83"/>
      <c r="L47" s="83"/>
      <c r="M47" s="70"/>
      <c r="N47" s="70"/>
    </row>
    <row r="48" customFormat="false" ht="15.75" hidden="false" customHeight="true" outlineLevel="0" collapsed="false">
      <c r="A48" s="84"/>
      <c r="B48" s="85"/>
      <c r="C48" s="81"/>
      <c r="D48" s="81"/>
      <c r="E48" s="82"/>
      <c r="F48" s="81"/>
      <c r="G48" s="82"/>
      <c r="H48" s="82"/>
      <c r="I48" s="82"/>
      <c r="J48" s="82"/>
      <c r="K48" s="83"/>
      <c r="L48" s="83"/>
      <c r="M48" s="70"/>
      <c r="N48" s="70"/>
    </row>
    <row r="49" customFormat="false" ht="39" hidden="false" customHeight="false" outlineLevel="0" collapsed="false">
      <c r="A49" s="79" t="s">
        <v>119</v>
      </c>
      <c r="B49" s="85"/>
      <c r="C49" s="81"/>
      <c r="D49" s="81"/>
      <c r="E49" s="82"/>
      <c r="F49" s="81"/>
      <c r="G49" s="82"/>
      <c r="H49" s="82"/>
      <c r="I49" s="82"/>
      <c r="J49" s="82"/>
      <c r="K49" s="83"/>
      <c r="L49" s="83"/>
      <c r="M49" s="70"/>
      <c r="N49" s="70"/>
    </row>
    <row r="50" customFormat="false" ht="18.75" hidden="false" customHeight="false" outlineLevel="0" collapsed="false">
      <c r="A50" s="84" t="s">
        <v>105</v>
      </c>
      <c r="B50" s="85"/>
      <c r="C50" s="81"/>
      <c r="D50" s="81"/>
      <c r="E50" s="82"/>
      <c r="F50" s="81"/>
      <c r="G50" s="82"/>
      <c r="H50" s="82"/>
      <c r="I50" s="82"/>
      <c r="J50" s="82"/>
      <c r="K50" s="83"/>
      <c r="L50" s="83"/>
      <c r="M50" s="70"/>
      <c r="N50" s="70"/>
    </row>
    <row r="51" customFormat="false" ht="14.25" hidden="false" customHeight="true" outlineLevel="0" collapsed="false">
      <c r="A51" s="86"/>
      <c r="B51" s="87"/>
      <c r="C51" s="85"/>
      <c r="D51" s="85"/>
      <c r="E51" s="82"/>
      <c r="F51" s="85"/>
      <c r="G51" s="82"/>
      <c r="H51" s="82"/>
      <c r="I51" s="82"/>
      <c r="J51" s="82"/>
      <c r="K51" s="83"/>
      <c r="L51" s="83"/>
      <c r="M51" s="95"/>
      <c r="N51" s="95"/>
    </row>
    <row r="52" customFormat="false" ht="15.75" hidden="false" customHeight="true" outlineLevel="0" collapsed="false">
      <c r="A52" s="84"/>
      <c r="B52" s="85"/>
      <c r="C52" s="81"/>
      <c r="D52" s="81"/>
      <c r="E52" s="82"/>
      <c r="F52" s="81"/>
      <c r="G52" s="82"/>
      <c r="H52" s="82"/>
      <c r="I52" s="82"/>
      <c r="J52" s="82"/>
      <c r="K52" s="83"/>
      <c r="L52" s="83"/>
      <c r="M52" s="95"/>
      <c r="N52" s="95"/>
    </row>
    <row r="53" customFormat="false" ht="58.5" hidden="false" customHeight="false" outlineLevel="0" collapsed="false">
      <c r="A53" s="79" t="s">
        <v>120</v>
      </c>
      <c r="B53" s="85"/>
      <c r="C53" s="81"/>
      <c r="D53" s="81"/>
      <c r="E53" s="82"/>
      <c r="F53" s="81"/>
      <c r="G53" s="82"/>
      <c r="H53" s="82"/>
      <c r="I53" s="82"/>
      <c r="J53" s="82"/>
      <c r="K53" s="83"/>
      <c r="L53" s="83"/>
      <c r="M53" s="95"/>
      <c r="N53" s="95"/>
    </row>
    <row r="54" s="96" customFormat="true" ht="18.75" hidden="false" customHeight="false" outlineLevel="0" collapsed="false">
      <c r="A54" s="84" t="s">
        <v>105</v>
      </c>
      <c r="B54" s="85"/>
      <c r="C54" s="81"/>
      <c r="D54" s="81"/>
      <c r="E54" s="82"/>
      <c r="F54" s="81"/>
      <c r="G54" s="82"/>
      <c r="H54" s="82"/>
      <c r="I54" s="82"/>
      <c r="J54" s="82"/>
      <c r="K54" s="83"/>
      <c r="L54" s="83"/>
      <c r="M54" s="70"/>
      <c r="N54" s="70"/>
    </row>
    <row r="55" customFormat="false" ht="14.25" hidden="false" customHeight="true" outlineLevel="0" collapsed="false">
      <c r="A55" s="86"/>
      <c r="B55" s="87"/>
      <c r="C55" s="81"/>
      <c r="D55" s="81"/>
      <c r="E55" s="82"/>
      <c r="F55" s="81"/>
      <c r="G55" s="82"/>
      <c r="H55" s="82"/>
      <c r="I55" s="82"/>
      <c r="J55" s="82"/>
      <c r="K55" s="83"/>
      <c r="L55" s="83"/>
      <c r="M55" s="70"/>
      <c r="N55" s="70"/>
    </row>
    <row r="56" customFormat="false" ht="15.75" hidden="false" customHeight="true" outlineLevel="0" collapsed="false">
      <c r="A56" s="84"/>
      <c r="B56" s="85"/>
      <c r="C56" s="81"/>
      <c r="D56" s="81"/>
      <c r="E56" s="82"/>
      <c r="F56" s="81"/>
      <c r="G56" s="82"/>
      <c r="H56" s="82"/>
      <c r="I56" s="82"/>
      <c r="J56" s="82"/>
      <c r="K56" s="83"/>
      <c r="L56" s="83"/>
      <c r="M56" s="70"/>
      <c r="N56" s="70"/>
    </row>
    <row r="57" customFormat="false" ht="39" hidden="false" customHeight="false" outlineLevel="0" collapsed="false">
      <c r="A57" s="79" t="s">
        <v>121</v>
      </c>
      <c r="B57" s="85"/>
      <c r="C57" s="81"/>
      <c r="D57" s="81"/>
      <c r="E57" s="82"/>
      <c r="F57" s="81"/>
      <c r="G57" s="82"/>
      <c r="H57" s="82"/>
      <c r="I57" s="82"/>
      <c r="J57" s="82"/>
      <c r="K57" s="83"/>
      <c r="L57" s="83"/>
      <c r="M57" s="70"/>
      <c r="N57" s="70"/>
    </row>
    <row r="58" customFormat="false" ht="18.75" hidden="false" customHeight="false" outlineLevel="0" collapsed="false">
      <c r="A58" s="84" t="s">
        <v>105</v>
      </c>
      <c r="B58" s="85"/>
      <c r="C58" s="81"/>
      <c r="D58" s="81"/>
      <c r="E58" s="82"/>
      <c r="F58" s="81"/>
      <c r="G58" s="82"/>
      <c r="H58" s="82"/>
      <c r="I58" s="82"/>
      <c r="J58" s="82"/>
      <c r="K58" s="83"/>
      <c r="L58" s="83"/>
      <c r="M58" s="70"/>
      <c r="N58" s="70"/>
    </row>
    <row r="59" customFormat="false" ht="24" hidden="false" customHeight="true" outlineLevel="0" collapsed="false">
      <c r="A59" s="86"/>
      <c r="B59" s="87"/>
      <c r="C59" s="81"/>
      <c r="D59" s="81"/>
      <c r="E59" s="82"/>
      <c r="F59" s="81"/>
      <c r="G59" s="82"/>
      <c r="H59" s="82"/>
      <c r="I59" s="82"/>
      <c r="J59" s="82"/>
      <c r="K59" s="83"/>
      <c r="L59" s="83"/>
      <c r="M59" s="70"/>
      <c r="N59" s="70"/>
    </row>
    <row r="60" customFormat="false" ht="15.75" hidden="false" customHeight="true" outlineLevel="0" collapsed="false">
      <c r="A60" s="84"/>
      <c r="B60" s="85"/>
      <c r="C60" s="81"/>
      <c r="D60" s="81"/>
      <c r="E60" s="82"/>
      <c r="F60" s="81"/>
      <c r="G60" s="82"/>
      <c r="H60" s="82"/>
      <c r="I60" s="82"/>
      <c r="J60" s="82"/>
      <c r="K60" s="83"/>
      <c r="L60" s="83"/>
      <c r="M60" s="70"/>
      <c r="N60" s="70"/>
    </row>
    <row r="61" customFormat="false" ht="78" hidden="false" customHeight="false" outlineLevel="0" collapsed="false">
      <c r="A61" s="79" t="s">
        <v>122</v>
      </c>
      <c r="B61" s="85"/>
      <c r="C61" s="81"/>
      <c r="D61" s="81"/>
      <c r="E61" s="82"/>
      <c r="F61" s="81"/>
      <c r="G61" s="82"/>
      <c r="H61" s="82"/>
      <c r="I61" s="82"/>
      <c r="J61" s="82"/>
      <c r="K61" s="83"/>
      <c r="L61" s="83"/>
      <c r="M61" s="70"/>
      <c r="N61" s="70"/>
    </row>
    <row r="62" customFormat="false" ht="18.75" hidden="false" customHeight="false" outlineLevel="0" collapsed="false">
      <c r="A62" s="84" t="s">
        <v>105</v>
      </c>
      <c r="B62" s="85"/>
      <c r="C62" s="81"/>
      <c r="D62" s="81"/>
      <c r="E62" s="82"/>
      <c r="F62" s="81"/>
      <c r="G62" s="82"/>
      <c r="H62" s="82"/>
      <c r="I62" s="82"/>
      <c r="J62" s="82"/>
      <c r="K62" s="83"/>
      <c r="L62" s="83"/>
      <c r="M62" s="70"/>
      <c r="N62" s="70"/>
    </row>
    <row r="63" customFormat="false" ht="15" hidden="false" customHeight="true" outlineLevel="0" collapsed="false">
      <c r="A63" s="86"/>
      <c r="B63" s="87"/>
      <c r="C63" s="81"/>
      <c r="D63" s="81"/>
      <c r="E63" s="82"/>
      <c r="F63" s="81"/>
      <c r="G63" s="82"/>
      <c r="H63" s="82"/>
      <c r="I63" s="82"/>
      <c r="J63" s="82"/>
      <c r="K63" s="83"/>
      <c r="L63" s="83"/>
      <c r="M63" s="70"/>
      <c r="N63" s="70"/>
    </row>
    <row r="64" customFormat="false" ht="15.75" hidden="false" customHeight="true" outlineLevel="0" collapsed="false">
      <c r="A64" s="84"/>
      <c r="B64" s="85"/>
      <c r="C64" s="81"/>
      <c r="D64" s="81"/>
      <c r="E64" s="82"/>
      <c r="F64" s="81"/>
      <c r="G64" s="82"/>
      <c r="H64" s="82"/>
      <c r="I64" s="82"/>
      <c r="J64" s="82"/>
      <c r="K64" s="83"/>
      <c r="L64" s="83"/>
      <c r="M64" s="70"/>
      <c r="N64" s="70"/>
    </row>
    <row r="65" customFormat="false" ht="34.5" hidden="false" customHeight="true" outlineLevel="0" collapsed="false">
      <c r="A65" s="79" t="s">
        <v>123</v>
      </c>
      <c r="B65" s="85"/>
      <c r="C65" s="81"/>
      <c r="D65" s="81"/>
      <c r="E65" s="82"/>
      <c r="F65" s="81"/>
      <c r="G65" s="82"/>
      <c r="H65" s="82"/>
      <c r="I65" s="82"/>
      <c r="J65" s="82"/>
      <c r="K65" s="83"/>
      <c r="L65" s="83"/>
      <c r="M65" s="70"/>
      <c r="N65" s="70"/>
    </row>
    <row r="66" customFormat="false" ht="18.75" hidden="false" customHeight="false" outlineLevel="0" collapsed="false">
      <c r="A66" s="84" t="s">
        <v>105</v>
      </c>
      <c r="B66" s="85"/>
      <c r="C66" s="81"/>
      <c r="D66" s="81"/>
      <c r="E66" s="82"/>
      <c r="F66" s="81"/>
      <c r="G66" s="82"/>
      <c r="H66" s="82"/>
      <c r="I66" s="82"/>
      <c r="J66" s="82"/>
      <c r="K66" s="83"/>
      <c r="L66" s="83"/>
      <c r="M66" s="70"/>
      <c r="N66" s="70"/>
    </row>
    <row r="67" customFormat="false" ht="18.75" hidden="false" customHeight="false" outlineLevel="0" collapsed="false">
      <c r="A67" s="86"/>
      <c r="B67" s="87"/>
      <c r="C67" s="81"/>
      <c r="D67" s="81"/>
      <c r="E67" s="82"/>
      <c r="F67" s="81"/>
      <c r="G67" s="82"/>
      <c r="H67" s="82"/>
      <c r="I67" s="82"/>
      <c r="J67" s="82"/>
      <c r="K67" s="83"/>
      <c r="L67" s="83"/>
      <c r="M67" s="70"/>
      <c r="N67" s="70"/>
    </row>
    <row r="68" customFormat="false" ht="15.75" hidden="false" customHeight="true" outlineLevel="0" collapsed="false">
      <c r="A68" s="84"/>
      <c r="B68" s="85"/>
      <c r="C68" s="81"/>
      <c r="D68" s="81"/>
      <c r="E68" s="82"/>
      <c r="F68" s="81"/>
      <c r="G68" s="82"/>
      <c r="H68" s="82"/>
      <c r="I68" s="82"/>
      <c r="J68" s="82"/>
      <c r="K68" s="83"/>
      <c r="L68" s="83"/>
      <c r="M68" s="70"/>
      <c r="N68" s="70"/>
    </row>
    <row r="69" customFormat="false" ht="78" hidden="false" customHeight="false" outlineLevel="0" collapsed="false">
      <c r="A69" s="79" t="s">
        <v>124</v>
      </c>
      <c r="B69" s="85"/>
      <c r="C69" s="81"/>
      <c r="D69" s="81"/>
      <c r="E69" s="82"/>
      <c r="F69" s="81"/>
      <c r="G69" s="82"/>
      <c r="H69" s="82"/>
      <c r="I69" s="82"/>
      <c r="J69" s="82"/>
      <c r="K69" s="83"/>
      <c r="L69" s="83"/>
      <c r="M69" s="70"/>
      <c r="N69" s="70"/>
    </row>
    <row r="70" customFormat="false" ht="18.75" hidden="false" customHeight="false" outlineLevel="0" collapsed="false">
      <c r="A70" s="84" t="s">
        <v>105</v>
      </c>
      <c r="B70" s="85"/>
      <c r="C70" s="81"/>
      <c r="D70" s="81"/>
      <c r="E70" s="82"/>
      <c r="F70" s="81"/>
      <c r="G70" s="82"/>
      <c r="H70" s="82"/>
      <c r="I70" s="82"/>
      <c r="J70" s="82"/>
      <c r="K70" s="83"/>
      <c r="L70" s="83"/>
      <c r="M70" s="70"/>
      <c r="N70" s="70"/>
    </row>
    <row r="71" customFormat="false" ht="18.75" hidden="false" customHeight="false" outlineLevel="0" collapsed="false">
      <c r="A71" s="94"/>
      <c r="B71" s="80"/>
      <c r="C71" s="81"/>
      <c r="D71" s="81"/>
      <c r="E71" s="82"/>
      <c r="F71" s="81"/>
      <c r="G71" s="82"/>
      <c r="H71" s="82"/>
      <c r="I71" s="82"/>
      <c r="J71" s="82"/>
      <c r="K71" s="83"/>
      <c r="L71" s="83"/>
      <c r="M71" s="70"/>
      <c r="N71" s="70"/>
    </row>
    <row r="72" customFormat="false" ht="15.75" hidden="false" customHeight="true" outlineLevel="0" collapsed="false">
      <c r="A72" s="97"/>
      <c r="B72" s="82"/>
      <c r="C72" s="81"/>
      <c r="D72" s="81"/>
      <c r="E72" s="82"/>
      <c r="F72" s="81"/>
      <c r="G72" s="82"/>
      <c r="H72" s="82"/>
      <c r="I72" s="82"/>
      <c r="J72" s="82"/>
      <c r="K72" s="83"/>
      <c r="L72" s="83"/>
      <c r="M72" s="70"/>
      <c r="N72" s="70"/>
    </row>
    <row r="73" customFormat="false" ht="39" hidden="false" customHeight="false" outlineLevel="0" collapsed="false">
      <c r="A73" s="79" t="s">
        <v>125</v>
      </c>
      <c r="B73" s="85"/>
      <c r="C73" s="81"/>
      <c r="D73" s="81"/>
      <c r="E73" s="82"/>
      <c r="F73" s="81"/>
      <c r="G73" s="82"/>
      <c r="H73" s="82"/>
      <c r="I73" s="82"/>
      <c r="J73" s="82"/>
      <c r="K73" s="83"/>
      <c r="L73" s="83"/>
      <c r="M73" s="70"/>
      <c r="N73" s="70"/>
    </row>
    <row r="74" customFormat="false" ht="18.75" hidden="false" customHeight="false" outlineLevel="0" collapsed="false">
      <c r="A74" s="84" t="s">
        <v>105</v>
      </c>
      <c r="B74" s="85"/>
      <c r="C74" s="81"/>
      <c r="D74" s="81"/>
      <c r="E74" s="82"/>
      <c r="F74" s="81"/>
      <c r="G74" s="82"/>
      <c r="H74" s="82"/>
      <c r="I74" s="82"/>
      <c r="J74" s="82"/>
      <c r="K74" s="83"/>
      <c r="L74" s="83"/>
      <c r="M74" s="70"/>
      <c r="N74" s="70"/>
    </row>
    <row r="75" customFormat="false" ht="15.75" hidden="false" customHeight="true" outlineLevel="0" collapsed="false">
      <c r="A75" s="94"/>
      <c r="B75" s="80"/>
      <c r="C75" s="81"/>
      <c r="D75" s="81"/>
      <c r="E75" s="82"/>
      <c r="F75" s="81"/>
      <c r="G75" s="82"/>
      <c r="H75" s="82"/>
      <c r="I75" s="82"/>
      <c r="J75" s="82"/>
      <c r="K75" s="83"/>
      <c r="L75" s="83"/>
      <c r="M75" s="70"/>
      <c r="N75" s="70"/>
    </row>
    <row r="76" customFormat="false" ht="15.75" hidden="false" customHeight="true" outlineLevel="0" collapsed="false">
      <c r="A76" s="84"/>
      <c r="B76" s="85"/>
      <c r="C76" s="81"/>
      <c r="D76" s="81"/>
      <c r="E76" s="82"/>
      <c r="F76" s="81"/>
      <c r="G76" s="82"/>
      <c r="H76" s="82"/>
      <c r="I76" s="82"/>
      <c r="J76" s="82"/>
      <c r="K76" s="83"/>
      <c r="L76" s="83"/>
      <c r="M76" s="70"/>
      <c r="N76" s="70"/>
    </row>
    <row r="77" customFormat="false" ht="78" hidden="false" customHeight="false" outlineLevel="0" collapsed="false">
      <c r="A77" s="79" t="s">
        <v>126</v>
      </c>
      <c r="B77" s="85"/>
      <c r="C77" s="81"/>
      <c r="D77" s="81"/>
      <c r="E77" s="82"/>
      <c r="F77" s="81"/>
      <c r="G77" s="82"/>
      <c r="H77" s="82"/>
      <c r="I77" s="82"/>
      <c r="J77" s="82"/>
      <c r="K77" s="83"/>
      <c r="L77" s="83"/>
      <c r="M77" s="70"/>
      <c r="N77" s="70"/>
    </row>
    <row r="78" customFormat="false" ht="18.75" hidden="false" customHeight="false" outlineLevel="0" collapsed="false">
      <c r="A78" s="84" t="s">
        <v>105</v>
      </c>
      <c r="B78" s="85"/>
      <c r="C78" s="81"/>
      <c r="D78" s="81"/>
      <c r="E78" s="82"/>
      <c r="F78" s="81"/>
      <c r="G78" s="82"/>
      <c r="H78" s="82"/>
      <c r="I78" s="82"/>
      <c r="J78" s="82"/>
      <c r="K78" s="83"/>
      <c r="L78" s="83"/>
      <c r="M78" s="70"/>
      <c r="N78" s="70"/>
    </row>
    <row r="79" customFormat="false" ht="15.75" hidden="false" customHeight="true" outlineLevel="0" collapsed="false">
      <c r="A79" s="94"/>
      <c r="B79" s="80"/>
      <c r="C79" s="81"/>
      <c r="D79" s="81"/>
      <c r="E79" s="82"/>
      <c r="F79" s="81"/>
      <c r="G79" s="82"/>
      <c r="H79" s="82"/>
      <c r="I79" s="82"/>
      <c r="J79" s="82"/>
      <c r="K79" s="83"/>
      <c r="L79" s="83"/>
      <c r="M79" s="70"/>
      <c r="N79" s="70"/>
    </row>
    <row r="80" customFormat="false" ht="15.75" hidden="false" customHeight="true" outlineLevel="0" collapsed="false">
      <c r="A80" s="84"/>
      <c r="B80" s="85"/>
      <c r="C80" s="81"/>
      <c r="D80" s="81"/>
      <c r="E80" s="82"/>
      <c r="F80" s="81"/>
      <c r="G80" s="82"/>
      <c r="H80" s="82"/>
      <c r="I80" s="82"/>
      <c r="J80" s="82"/>
      <c r="K80" s="83"/>
      <c r="L80" s="83"/>
      <c r="M80" s="70"/>
      <c r="N80" s="70"/>
    </row>
    <row r="81" customFormat="false" ht="97.5" hidden="false" customHeight="false" outlineLevel="0" collapsed="false">
      <c r="A81" s="79" t="s">
        <v>127</v>
      </c>
      <c r="B81" s="85"/>
      <c r="C81" s="81"/>
      <c r="D81" s="81"/>
      <c r="E81" s="82"/>
      <c r="F81" s="81"/>
      <c r="G81" s="82"/>
      <c r="H81" s="82"/>
      <c r="I81" s="82"/>
      <c r="J81" s="82"/>
      <c r="K81" s="83"/>
      <c r="L81" s="83"/>
      <c r="M81" s="70"/>
      <c r="N81" s="70"/>
    </row>
    <row r="82" customFormat="false" ht="18.75" hidden="false" customHeight="false" outlineLevel="0" collapsed="false">
      <c r="A82" s="84" t="s">
        <v>105</v>
      </c>
      <c r="B82" s="85"/>
      <c r="C82" s="81"/>
      <c r="D82" s="81"/>
      <c r="E82" s="82"/>
      <c r="F82" s="81"/>
      <c r="G82" s="82"/>
      <c r="H82" s="82"/>
      <c r="I82" s="82"/>
      <c r="J82" s="82"/>
      <c r="K82" s="83"/>
      <c r="L82" s="83"/>
      <c r="M82" s="70"/>
      <c r="N82" s="70"/>
    </row>
    <row r="83" customFormat="false" ht="15.75" hidden="false" customHeight="true" outlineLevel="0" collapsed="false">
      <c r="A83" s="94"/>
      <c r="B83" s="80"/>
      <c r="C83" s="81"/>
      <c r="D83" s="81"/>
      <c r="E83" s="82"/>
      <c r="F83" s="81"/>
      <c r="G83" s="82"/>
      <c r="H83" s="82"/>
      <c r="I83" s="82"/>
      <c r="J83" s="82"/>
      <c r="K83" s="83"/>
      <c r="L83" s="83"/>
      <c r="M83" s="70"/>
      <c r="N83" s="70"/>
    </row>
    <row r="84" customFormat="false" ht="15.75" hidden="false" customHeight="true" outlineLevel="0" collapsed="false">
      <c r="A84" s="84"/>
      <c r="B84" s="85"/>
      <c r="C84" s="81"/>
      <c r="D84" s="81"/>
      <c r="E84" s="82"/>
      <c r="F84" s="81"/>
      <c r="G84" s="82"/>
      <c r="H84" s="82"/>
      <c r="I84" s="82"/>
      <c r="J84" s="82"/>
      <c r="K84" s="83"/>
      <c r="L84" s="83"/>
      <c r="M84" s="70"/>
      <c r="N84" s="70"/>
    </row>
    <row r="85" customFormat="false" ht="58.5" hidden="false" customHeight="false" outlineLevel="0" collapsed="false">
      <c r="A85" s="79" t="s">
        <v>128</v>
      </c>
      <c r="B85" s="85"/>
      <c r="C85" s="81"/>
      <c r="D85" s="81"/>
      <c r="E85" s="82"/>
      <c r="F85" s="81"/>
      <c r="G85" s="82"/>
      <c r="H85" s="82"/>
      <c r="I85" s="82"/>
      <c r="J85" s="82"/>
      <c r="K85" s="83"/>
      <c r="L85" s="83"/>
      <c r="M85" s="70"/>
      <c r="N85" s="70"/>
    </row>
    <row r="86" customFormat="false" ht="18.75" hidden="false" customHeight="false" outlineLevel="0" collapsed="false">
      <c r="A86" s="84" t="s">
        <v>105</v>
      </c>
      <c r="B86" s="85"/>
      <c r="C86" s="81"/>
      <c r="D86" s="81"/>
      <c r="E86" s="82"/>
      <c r="F86" s="81"/>
      <c r="G86" s="82"/>
      <c r="H86" s="82"/>
      <c r="I86" s="82"/>
      <c r="J86" s="82"/>
      <c r="K86" s="83"/>
      <c r="L86" s="83"/>
      <c r="M86" s="70"/>
      <c r="N86" s="70"/>
    </row>
    <row r="87" customFormat="false" ht="49.5" hidden="false" customHeight="true" outlineLevel="0" collapsed="false">
      <c r="A87" s="94"/>
      <c r="B87" s="80"/>
      <c r="C87" s="81"/>
      <c r="D87" s="81"/>
      <c r="E87" s="82"/>
      <c r="F87" s="81"/>
      <c r="G87" s="82"/>
      <c r="H87" s="82"/>
      <c r="I87" s="82"/>
      <c r="J87" s="82"/>
      <c r="K87" s="83"/>
      <c r="L87" s="83"/>
      <c r="M87" s="70"/>
      <c r="N87" s="70"/>
    </row>
    <row r="88" customFormat="false" ht="15.75" hidden="false" customHeight="true" outlineLevel="0" collapsed="false">
      <c r="A88" s="84"/>
      <c r="B88" s="85"/>
      <c r="C88" s="81"/>
      <c r="D88" s="81"/>
      <c r="E88" s="82"/>
      <c r="F88" s="81"/>
      <c r="G88" s="82"/>
      <c r="H88" s="82"/>
      <c r="I88" s="82"/>
      <c r="J88" s="82"/>
      <c r="K88" s="83"/>
      <c r="L88" s="83"/>
      <c r="M88" s="70"/>
      <c r="N88" s="70"/>
    </row>
    <row r="89" customFormat="false" ht="51" hidden="false" customHeight="true" outlineLevel="0" collapsed="false">
      <c r="A89" s="79" t="s">
        <v>129</v>
      </c>
      <c r="B89" s="85"/>
      <c r="C89" s="81"/>
      <c r="D89" s="81"/>
      <c r="E89" s="82"/>
      <c r="F89" s="81"/>
      <c r="G89" s="82"/>
      <c r="H89" s="82"/>
      <c r="I89" s="82"/>
      <c r="J89" s="82"/>
      <c r="K89" s="83"/>
      <c r="L89" s="83"/>
      <c r="M89" s="70"/>
      <c r="N89" s="70"/>
    </row>
    <row r="90" customFormat="false" ht="18.75" hidden="false" customHeight="false" outlineLevel="0" collapsed="false">
      <c r="A90" s="84" t="s">
        <v>105</v>
      </c>
      <c r="B90" s="85"/>
      <c r="C90" s="81"/>
      <c r="D90" s="81"/>
      <c r="E90" s="82"/>
      <c r="F90" s="81"/>
      <c r="G90" s="82"/>
      <c r="H90" s="82"/>
      <c r="I90" s="82"/>
      <c r="J90" s="82"/>
      <c r="K90" s="83"/>
      <c r="L90" s="83"/>
      <c r="M90" s="70"/>
      <c r="N90" s="70"/>
    </row>
    <row r="91" customFormat="false" ht="12.75" hidden="false" customHeight="true" outlineLevel="0" collapsed="false">
      <c r="A91" s="94"/>
      <c r="B91" s="80"/>
      <c r="C91" s="81"/>
      <c r="D91" s="81"/>
      <c r="E91" s="82"/>
      <c r="F91" s="81"/>
      <c r="G91" s="82"/>
      <c r="H91" s="82"/>
      <c r="I91" s="82"/>
      <c r="J91" s="82"/>
      <c r="K91" s="83"/>
      <c r="L91" s="83"/>
      <c r="M91" s="70"/>
      <c r="N91" s="70"/>
    </row>
    <row r="92" customFormat="false" ht="12.75" hidden="false" customHeight="true" outlineLevel="0" collapsed="false">
      <c r="A92" s="84"/>
      <c r="B92" s="85"/>
      <c r="C92" s="81"/>
      <c r="D92" s="81"/>
      <c r="E92" s="82"/>
      <c r="F92" s="81"/>
      <c r="G92" s="82"/>
      <c r="H92" s="82"/>
      <c r="I92" s="82"/>
      <c r="J92" s="82"/>
      <c r="K92" s="83"/>
      <c r="L92" s="83"/>
      <c r="M92" s="70"/>
      <c r="N92" s="70"/>
    </row>
    <row r="93" customFormat="false" ht="39" hidden="false" customHeight="false" outlineLevel="0" collapsed="false">
      <c r="A93" s="79" t="s">
        <v>130</v>
      </c>
      <c r="B93" s="85"/>
      <c r="C93" s="81"/>
      <c r="D93" s="81"/>
      <c r="E93" s="82"/>
      <c r="F93" s="81"/>
      <c r="G93" s="82"/>
      <c r="H93" s="82"/>
      <c r="I93" s="82"/>
      <c r="J93" s="82"/>
      <c r="K93" s="83"/>
      <c r="L93" s="83"/>
      <c r="M93" s="70"/>
      <c r="N93" s="70"/>
    </row>
    <row r="94" customFormat="false" ht="18.75" hidden="false" customHeight="false" outlineLevel="0" collapsed="false">
      <c r="A94" s="84" t="s">
        <v>105</v>
      </c>
      <c r="B94" s="85"/>
      <c r="C94" s="81"/>
      <c r="D94" s="81"/>
      <c r="E94" s="82"/>
      <c r="F94" s="81"/>
      <c r="G94" s="82"/>
      <c r="H94" s="82"/>
      <c r="I94" s="82"/>
      <c r="J94" s="82"/>
      <c r="K94" s="83"/>
      <c r="L94" s="83"/>
      <c r="M94" s="70"/>
      <c r="N94" s="70"/>
    </row>
    <row r="95" customFormat="false" ht="12.75" hidden="false" customHeight="true" outlineLevel="0" collapsed="false">
      <c r="A95" s="94"/>
      <c r="B95" s="80"/>
      <c r="C95" s="81"/>
      <c r="D95" s="81"/>
      <c r="E95" s="82"/>
      <c r="F95" s="81"/>
      <c r="G95" s="82"/>
      <c r="H95" s="82"/>
      <c r="I95" s="82"/>
      <c r="J95" s="82"/>
      <c r="K95" s="83"/>
      <c r="L95" s="83"/>
      <c r="M95" s="70"/>
      <c r="N95" s="70"/>
    </row>
    <row r="96" customFormat="false" ht="12.75" hidden="false" customHeight="true" outlineLevel="0" collapsed="false">
      <c r="A96" s="84"/>
      <c r="B96" s="85"/>
      <c r="C96" s="81"/>
      <c r="D96" s="81"/>
      <c r="E96" s="82"/>
      <c r="F96" s="81"/>
      <c r="G96" s="82"/>
      <c r="H96" s="82"/>
      <c r="I96" s="82"/>
      <c r="J96" s="82"/>
      <c r="K96" s="83"/>
      <c r="L96" s="83"/>
      <c r="M96" s="70"/>
      <c r="N96" s="70"/>
    </row>
    <row r="97" customFormat="false" ht="57" hidden="false" customHeight="true" outlineLevel="0" collapsed="false">
      <c r="A97" s="79" t="s">
        <v>131</v>
      </c>
      <c r="B97" s="85"/>
      <c r="C97" s="81"/>
      <c r="D97" s="81"/>
      <c r="E97" s="82"/>
      <c r="F97" s="81"/>
      <c r="G97" s="82"/>
      <c r="H97" s="82"/>
      <c r="I97" s="82"/>
      <c r="J97" s="82"/>
      <c r="K97" s="83"/>
      <c r="L97" s="83"/>
      <c r="M97" s="70"/>
      <c r="N97" s="70"/>
    </row>
    <row r="98" customFormat="false" ht="18.75" hidden="false" customHeight="false" outlineLevel="0" collapsed="false">
      <c r="A98" s="84" t="s">
        <v>105</v>
      </c>
      <c r="B98" s="80"/>
      <c r="C98" s="81"/>
      <c r="D98" s="81"/>
      <c r="E98" s="82"/>
      <c r="F98" s="81"/>
      <c r="G98" s="82"/>
      <c r="H98" s="82"/>
      <c r="I98" s="82"/>
      <c r="J98" s="82"/>
      <c r="K98" s="83"/>
      <c r="L98" s="83"/>
      <c r="M98" s="70"/>
      <c r="N98" s="70"/>
    </row>
    <row r="99" customFormat="false" ht="18.75" hidden="false" customHeight="false" outlineLevel="0" collapsed="false">
      <c r="A99" s="84"/>
      <c r="B99" s="85"/>
      <c r="C99" s="81"/>
      <c r="D99" s="81"/>
      <c r="E99" s="82"/>
      <c r="F99" s="81"/>
      <c r="G99" s="82"/>
      <c r="H99" s="82"/>
      <c r="I99" s="82"/>
      <c r="J99" s="82"/>
      <c r="K99" s="83"/>
      <c r="L99" s="83"/>
      <c r="M99" s="70"/>
      <c r="N99" s="70"/>
    </row>
    <row r="100" customFormat="false" ht="18.75" hidden="false" customHeight="false" outlineLevel="0" collapsed="false">
      <c r="A100" s="84"/>
      <c r="B100" s="85"/>
      <c r="C100" s="81"/>
      <c r="D100" s="81"/>
      <c r="E100" s="82"/>
      <c r="F100" s="81"/>
      <c r="G100" s="82"/>
      <c r="H100" s="82"/>
      <c r="I100" s="82"/>
      <c r="J100" s="82"/>
      <c r="K100" s="83"/>
      <c r="L100" s="83"/>
      <c r="M100" s="70"/>
      <c r="N100" s="70"/>
    </row>
    <row r="101" customFormat="false" ht="78" hidden="false" customHeight="false" outlineLevel="0" collapsed="false">
      <c r="A101" s="79" t="s">
        <v>132</v>
      </c>
      <c r="B101" s="85"/>
      <c r="C101" s="81"/>
      <c r="D101" s="81"/>
      <c r="E101" s="82"/>
      <c r="F101" s="81"/>
      <c r="G101" s="82"/>
      <c r="H101" s="82"/>
      <c r="I101" s="82"/>
      <c r="J101" s="82"/>
      <c r="K101" s="83"/>
      <c r="L101" s="83"/>
      <c r="M101" s="70"/>
      <c r="N101" s="70"/>
    </row>
    <row r="102" customFormat="false" ht="27" hidden="false" customHeight="true" outlineLevel="0" collapsed="false">
      <c r="A102" s="84" t="s">
        <v>105</v>
      </c>
      <c r="B102" s="98"/>
      <c r="C102" s="81"/>
      <c r="D102" s="81"/>
      <c r="E102" s="82"/>
      <c r="F102" s="81"/>
      <c r="G102" s="82"/>
      <c r="H102" s="82"/>
      <c r="I102" s="82"/>
      <c r="J102" s="82"/>
      <c r="K102" s="83"/>
      <c r="L102" s="83"/>
      <c r="M102" s="70"/>
      <c r="N102" s="70"/>
    </row>
    <row r="103" customFormat="false" ht="21" hidden="false" customHeight="true" outlineLevel="0" collapsed="false">
      <c r="A103" s="84"/>
      <c r="B103" s="85"/>
      <c r="C103" s="81"/>
      <c r="D103" s="81"/>
      <c r="E103" s="82"/>
      <c r="F103" s="81"/>
      <c r="G103" s="82"/>
      <c r="H103" s="82"/>
      <c r="I103" s="82"/>
      <c r="J103" s="82"/>
      <c r="K103" s="83"/>
      <c r="L103" s="83"/>
      <c r="M103" s="70"/>
      <c r="N103" s="70"/>
    </row>
    <row r="104" customFormat="false" ht="18.75" hidden="false" customHeight="false" outlineLevel="0" collapsed="false">
      <c r="A104" s="88"/>
      <c r="B104" s="98"/>
      <c r="C104" s="81"/>
      <c r="D104" s="81"/>
      <c r="E104" s="82"/>
      <c r="F104" s="81"/>
      <c r="G104" s="82"/>
      <c r="H104" s="82"/>
      <c r="I104" s="82"/>
      <c r="J104" s="82"/>
      <c r="K104" s="83"/>
      <c r="L104" s="83"/>
      <c r="M104" s="70"/>
      <c r="N104" s="70"/>
    </row>
    <row r="105" customFormat="false" ht="58.5" hidden="false" customHeight="false" outlineLevel="0" collapsed="false">
      <c r="A105" s="79" t="s">
        <v>133</v>
      </c>
      <c r="B105" s="85"/>
      <c r="C105" s="81"/>
      <c r="D105" s="81"/>
      <c r="E105" s="82"/>
      <c r="F105" s="81"/>
      <c r="G105" s="82"/>
      <c r="H105" s="82"/>
      <c r="I105" s="82"/>
      <c r="J105" s="82"/>
      <c r="K105" s="83"/>
      <c r="L105" s="83"/>
      <c r="M105" s="99"/>
      <c r="N105" s="99"/>
    </row>
    <row r="106" customFormat="false" ht="21.75" hidden="false" customHeight="true" outlineLevel="0" collapsed="false">
      <c r="A106" s="84" t="s">
        <v>105</v>
      </c>
      <c r="B106" s="98"/>
      <c r="C106" s="81"/>
      <c r="D106" s="81"/>
      <c r="E106" s="82"/>
      <c r="F106" s="81"/>
      <c r="G106" s="82"/>
      <c r="H106" s="82"/>
      <c r="I106" s="82"/>
      <c r="J106" s="82"/>
      <c r="K106" s="83"/>
      <c r="L106" s="83"/>
      <c r="M106" s="99"/>
      <c r="N106" s="99"/>
    </row>
    <row r="107" customFormat="false" ht="18.75" hidden="false" customHeight="false" outlineLevel="0" collapsed="false">
      <c r="A107" s="84"/>
      <c r="B107" s="85"/>
      <c r="C107" s="81"/>
      <c r="D107" s="81"/>
      <c r="E107" s="82"/>
      <c r="F107" s="81"/>
      <c r="G107" s="82"/>
      <c r="H107" s="82"/>
      <c r="I107" s="82"/>
      <c r="J107" s="82"/>
      <c r="K107" s="83"/>
      <c r="L107" s="83"/>
      <c r="M107" s="70"/>
      <c r="N107" s="70"/>
    </row>
    <row r="108" customFormat="false" ht="18.75" hidden="false" customHeight="false" outlineLevel="0" collapsed="false">
      <c r="A108" s="88"/>
      <c r="B108" s="98"/>
      <c r="C108" s="81"/>
      <c r="D108" s="81"/>
      <c r="E108" s="82"/>
      <c r="F108" s="81"/>
      <c r="G108" s="82"/>
      <c r="H108" s="82"/>
      <c r="I108" s="82"/>
      <c r="J108" s="82"/>
      <c r="K108" s="83"/>
      <c r="L108" s="83"/>
      <c r="M108" s="70"/>
      <c r="N108" s="70"/>
    </row>
    <row r="109" s="100" customFormat="true" ht="78" hidden="false" customHeight="false" outlineLevel="0" collapsed="false">
      <c r="A109" s="79" t="s">
        <v>134</v>
      </c>
      <c r="B109" s="81"/>
      <c r="C109" s="81"/>
      <c r="D109" s="81"/>
      <c r="E109" s="82"/>
      <c r="F109" s="81"/>
      <c r="G109" s="82"/>
      <c r="H109" s="82"/>
      <c r="I109" s="82"/>
      <c r="J109" s="82"/>
      <c r="K109" s="83"/>
      <c r="L109" s="83"/>
      <c r="M109" s="70"/>
      <c r="N109" s="70"/>
    </row>
    <row r="110" customFormat="false" ht="18.75" hidden="false" customHeight="false" outlineLevel="0" collapsed="false">
      <c r="A110" s="84" t="s">
        <v>105</v>
      </c>
      <c r="B110" s="81"/>
      <c r="C110" s="81"/>
      <c r="D110" s="81"/>
      <c r="E110" s="82"/>
      <c r="F110" s="81"/>
      <c r="G110" s="82"/>
      <c r="H110" s="82"/>
      <c r="I110" s="82"/>
      <c r="J110" s="82"/>
      <c r="K110" s="83"/>
      <c r="L110" s="83"/>
      <c r="M110" s="70"/>
      <c r="N110" s="70"/>
    </row>
    <row r="111" s="100" customFormat="true" ht="18.75" hidden="false" customHeight="false" outlineLevel="0" collapsed="false">
      <c r="A111" s="101"/>
      <c r="B111" s="81"/>
      <c r="C111" s="81"/>
      <c r="D111" s="81"/>
      <c r="E111" s="82"/>
      <c r="F111" s="81"/>
      <c r="G111" s="82"/>
      <c r="H111" s="82"/>
      <c r="I111" s="82"/>
      <c r="J111" s="82"/>
      <c r="K111" s="83"/>
      <c r="L111" s="83"/>
      <c r="M111" s="70"/>
      <c r="N111" s="70"/>
    </row>
    <row r="112" customFormat="false" ht="18.75" hidden="false" customHeight="false" outlineLevel="0" collapsed="false">
      <c r="A112" s="101"/>
      <c r="B112" s="81"/>
      <c r="C112" s="81"/>
      <c r="D112" s="81"/>
      <c r="E112" s="82"/>
      <c r="F112" s="81"/>
      <c r="G112" s="82"/>
      <c r="H112" s="82"/>
      <c r="I112" s="82"/>
      <c r="J112" s="82"/>
      <c r="K112" s="83"/>
      <c r="L112" s="83"/>
      <c r="M112" s="70"/>
      <c r="N112" s="70"/>
    </row>
    <row r="113" s="100" customFormat="true" ht="58.5" hidden="false" customHeight="false" outlineLevel="0" collapsed="false">
      <c r="A113" s="79" t="s">
        <v>135</v>
      </c>
      <c r="B113" s="81"/>
      <c r="C113" s="81"/>
      <c r="D113" s="81"/>
      <c r="E113" s="82"/>
      <c r="F113" s="81"/>
      <c r="G113" s="82"/>
      <c r="H113" s="82"/>
      <c r="I113" s="82"/>
      <c r="J113" s="82"/>
      <c r="K113" s="83"/>
      <c r="L113" s="83"/>
      <c r="M113" s="70"/>
      <c r="N113" s="70"/>
    </row>
    <row r="114" s="100" customFormat="true" ht="18.75" hidden="false" customHeight="false" outlineLevel="0" collapsed="false">
      <c r="A114" s="84" t="s">
        <v>105</v>
      </c>
      <c r="B114" s="81"/>
      <c r="C114" s="81"/>
      <c r="D114" s="81"/>
      <c r="E114" s="82"/>
      <c r="F114" s="81"/>
      <c r="G114" s="82"/>
      <c r="H114" s="82"/>
      <c r="I114" s="82"/>
      <c r="J114" s="82"/>
      <c r="K114" s="83"/>
      <c r="L114" s="83"/>
      <c r="M114" s="70"/>
      <c r="N114" s="70"/>
    </row>
    <row r="115" customFormat="false" ht="18.75" hidden="false" customHeight="false" outlineLevel="0" collapsed="false">
      <c r="A115" s="101"/>
      <c r="B115" s="81"/>
      <c r="C115" s="81"/>
      <c r="D115" s="81"/>
      <c r="E115" s="82"/>
      <c r="F115" s="81"/>
      <c r="G115" s="82"/>
      <c r="H115" s="82"/>
      <c r="I115" s="82"/>
      <c r="J115" s="82"/>
      <c r="K115" s="83"/>
      <c r="L115" s="83"/>
      <c r="M115" s="70"/>
      <c r="N115" s="70"/>
    </row>
    <row r="116" customFormat="false" ht="18.75" hidden="false" customHeight="false" outlineLevel="0" collapsed="false">
      <c r="A116" s="101"/>
      <c r="B116" s="81"/>
      <c r="C116" s="81"/>
      <c r="D116" s="81"/>
      <c r="E116" s="82"/>
      <c r="F116" s="81"/>
      <c r="G116" s="82"/>
      <c r="H116" s="82"/>
      <c r="I116" s="82"/>
      <c r="J116" s="82"/>
      <c r="K116" s="83"/>
      <c r="L116" s="83"/>
      <c r="M116" s="70"/>
      <c r="N116" s="70"/>
    </row>
    <row r="117" customFormat="false" ht="58.5" hidden="false" customHeight="false" outlineLevel="0" collapsed="false">
      <c r="A117" s="79" t="s">
        <v>136</v>
      </c>
      <c r="B117" s="81"/>
      <c r="C117" s="81"/>
      <c r="D117" s="81"/>
      <c r="E117" s="82"/>
      <c r="F117" s="81"/>
      <c r="G117" s="82"/>
      <c r="H117" s="82"/>
      <c r="I117" s="82"/>
      <c r="J117" s="82"/>
      <c r="K117" s="83"/>
      <c r="L117" s="83"/>
      <c r="M117" s="70"/>
      <c r="N117" s="70"/>
    </row>
    <row r="118" customFormat="false" ht="17.25" hidden="false" customHeight="true" outlineLevel="0" collapsed="false">
      <c r="A118" s="101"/>
      <c r="B118" s="81"/>
      <c r="C118" s="81"/>
      <c r="D118" s="81"/>
      <c r="E118" s="82"/>
      <c r="F118" s="81"/>
      <c r="G118" s="82"/>
      <c r="H118" s="82"/>
      <c r="I118" s="82"/>
      <c r="J118" s="82"/>
      <c r="K118" s="83"/>
      <c r="L118" s="83"/>
      <c r="M118" s="70"/>
      <c r="N118" s="70"/>
    </row>
    <row r="119" customFormat="false" ht="18.75" hidden="false" customHeight="false" outlineLevel="0" collapsed="false">
      <c r="A119" s="102"/>
      <c r="B119" s="81"/>
      <c r="C119" s="81"/>
      <c r="D119" s="81"/>
      <c r="E119" s="82"/>
      <c r="F119" s="81"/>
      <c r="G119" s="82"/>
      <c r="H119" s="82"/>
      <c r="I119" s="82"/>
      <c r="J119" s="82"/>
      <c r="K119" s="83"/>
      <c r="L119" s="83"/>
    </row>
    <row r="120" customFormat="false" ht="18.75" hidden="false" customHeight="false" outlineLevel="0" collapsed="false">
      <c r="A120" s="102"/>
      <c r="B120" s="81"/>
      <c r="C120" s="81"/>
      <c r="D120" s="81"/>
      <c r="E120" s="82"/>
      <c r="F120" s="81"/>
      <c r="G120" s="82"/>
      <c r="H120" s="82"/>
      <c r="I120" s="82"/>
      <c r="J120" s="82"/>
      <c r="K120" s="83"/>
      <c r="L120" s="83"/>
    </row>
    <row r="121" customFormat="false" ht="39" hidden="false" customHeight="false" outlineLevel="0" collapsed="false">
      <c r="A121" s="79" t="s">
        <v>137</v>
      </c>
      <c r="B121" s="81"/>
      <c r="C121" s="81"/>
      <c r="D121" s="81"/>
      <c r="E121" s="82"/>
      <c r="F121" s="81"/>
      <c r="G121" s="82"/>
      <c r="H121" s="82"/>
      <c r="I121" s="82"/>
      <c r="J121" s="82"/>
      <c r="K121" s="83"/>
      <c r="L121" s="83"/>
    </row>
    <row r="122" customFormat="false" ht="18.75" hidden="false" customHeight="false" outlineLevel="0" collapsed="false">
      <c r="A122" s="102"/>
      <c r="B122" s="81"/>
      <c r="C122" s="81"/>
      <c r="D122" s="81"/>
      <c r="E122" s="82"/>
      <c r="F122" s="81"/>
      <c r="G122" s="82"/>
      <c r="H122" s="82"/>
      <c r="I122" s="82"/>
      <c r="J122" s="82"/>
      <c r="K122" s="83"/>
      <c r="L122" s="83"/>
    </row>
    <row r="123" customFormat="false" ht="18.75" hidden="false" customHeight="false" outlineLevel="0" collapsed="false">
      <c r="A123" s="102"/>
      <c r="B123" s="81"/>
      <c r="C123" s="81"/>
      <c r="D123" s="81"/>
      <c r="E123" s="82"/>
      <c r="F123" s="81"/>
      <c r="G123" s="82"/>
      <c r="H123" s="82"/>
      <c r="I123" s="82"/>
      <c r="J123" s="82"/>
      <c r="K123" s="83"/>
      <c r="L123" s="83"/>
    </row>
    <row r="124" customFormat="false" ht="18.75" hidden="false" customHeight="false" outlineLevel="0" collapsed="false">
      <c r="A124" s="102"/>
      <c r="B124" s="81"/>
      <c r="C124" s="81"/>
      <c r="D124" s="81"/>
      <c r="E124" s="82"/>
      <c r="F124" s="81"/>
      <c r="G124" s="82"/>
      <c r="H124" s="82"/>
      <c r="I124" s="82"/>
      <c r="J124" s="82"/>
      <c r="K124" s="83"/>
      <c r="L124" s="83"/>
    </row>
    <row r="125" customFormat="false" ht="93.75" hidden="false" customHeight="false" outlineLevel="0" collapsed="false">
      <c r="A125" s="103" t="s">
        <v>40</v>
      </c>
      <c r="B125" s="104"/>
      <c r="C125" s="104"/>
      <c r="D125" s="104"/>
      <c r="E125" s="90"/>
      <c r="F125" s="104"/>
      <c r="G125" s="90"/>
      <c r="H125" s="90"/>
      <c r="I125" s="90"/>
      <c r="J125" s="90"/>
      <c r="K125" s="91"/>
      <c r="L125" s="91"/>
      <c r="M125" s="100"/>
      <c r="N125" s="100"/>
    </row>
    <row r="126" customFormat="false" ht="18.75" hidden="false" customHeight="false" outlineLevel="0" collapsed="false">
      <c r="A126" s="102" t="s">
        <v>105</v>
      </c>
      <c r="B126" s="81"/>
      <c r="C126" s="81"/>
      <c r="D126" s="81"/>
      <c r="E126" s="82"/>
      <c r="F126" s="81"/>
      <c r="G126" s="82"/>
      <c r="H126" s="82"/>
      <c r="I126" s="82"/>
      <c r="J126" s="82"/>
      <c r="K126" s="83"/>
      <c r="L126" s="83"/>
    </row>
    <row r="127" customFormat="false" ht="48.5" hidden="false" customHeight="false" outlineLevel="0" collapsed="false">
      <c r="A127" s="105" t="s">
        <v>138</v>
      </c>
      <c r="B127" s="106"/>
      <c r="C127" s="107" t="n">
        <v>44.8</v>
      </c>
      <c r="D127" s="107" t="n">
        <v>41.4</v>
      </c>
      <c r="E127" s="107" t="n">
        <v>-4.1</v>
      </c>
      <c r="F127" s="107" t="n">
        <v>3.05</v>
      </c>
      <c r="G127" s="108" t="n">
        <v>94</v>
      </c>
      <c r="H127" s="108" t="n">
        <v>76</v>
      </c>
      <c r="I127" s="109" t="n">
        <v>81400</v>
      </c>
      <c r="J127" s="109" t="n">
        <v>74432</v>
      </c>
      <c r="K127" s="109" t="n">
        <v>23</v>
      </c>
      <c r="L127" s="109" t="n">
        <v>17</v>
      </c>
      <c r="M127" s="100"/>
      <c r="N127" s="100"/>
    </row>
    <row r="128" customFormat="false" ht="18.75" hidden="false" customHeight="false" outlineLevel="0" collapsed="false">
      <c r="A128" s="102"/>
      <c r="B128" s="81"/>
      <c r="C128" s="81"/>
      <c r="D128" s="81"/>
      <c r="E128" s="82"/>
      <c r="F128" s="81"/>
      <c r="G128" s="82"/>
      <c r="H128" s="82"/>
      <c r="I128" s="82"/>
      <c r="J128" s="82"/>
      <c r="K128" s="83"/>
      <c r="L128" s="83"/>
    </row>
    <row r="129" customFormat="false" ht="144" hidden="false" customHeight="true" outlineLevel="0" collapsed="false">
      <c r="A129" s="103" t="s">
        <v>43</v>
      </c>
      <c r="B129" s="104"/>
      <c r="C129" s="104"/>
      <c r="D129" s="104"/>
      <c r="E129" s="90"/>
      <c r="F129" s="104"/>
      <c r="G129" s="90"/>
      <c r="H129" s="90"/>
      <c r="I129" s="90"/>
      <c r="J129" s="90"/>
      <c r="K129" s="91"/>
      <c r="L129" s="91"/>
      <c r="M129" s="100"/>
      <c r="N129" s="100"/>
    </row>
    <row r="130" customFormat="false" ht="18.75" hidden="false" customHeight="false" outlineLevel="0" collapsed="false">
      <c r="A130" s="102" t="s">
        <v>105</v>
      </c>
      <c r="B130" s="81"/>
      <c r="C130" s="81"/>
      <c r="D130" s="81"/>
      <c r="E130" s="82"/>
      <c r="F130" s="81"/>
      <c r="G130" s="82"/>
      <c r="H130" s="82"/>
      <c r="I130" s="82"/>
      <c r="J130" s="82"/>
      <c r="K130" s="83"/>
      <c r="L130" s="83"/>
    </row>
    <row r="131" customFormat="false" ht="18.75" hidden="false" customHeight="false" outlineLevel="0" collapsed="false">
      <c r="A131" s="110" t="s">
        <v>138</v>
      </c>
      <c r="B131" s="104"/>
      <c r="C131" s="104" t="n">
        <v>5.4</v>
      </c>
      <c r="D131" s="104" t="n">
        <v>4.2</v>
      </c>
      <c r="E131" s="90" t="n">
        <v>-3.05</v>
      </c>
      <c r="F131" s="104" t="n">
        <v>-2.04</v>
      </c>
      <c r="G131" s="90" t="n">
        <v>26</v>
      </c>
      <c r="H131" s="90" t="n">
        <v>38</v>
      </c>
      <c r="I131" s="90" t="n">
        <v>85996</v>
      </c>
      <c r="J131" s="90" t="n">
        <v>62955</v>
      </c>
      <c r="K131" s="91" t="n">
        <v>6.7</v>
      </c>
      <c r="L131" s="91" t="n">
        <v>7.2</v>
      </c>
      <c r="M131" s="100"/>
      <c r="N131" s="100"/>
    </row>
    <row r="132" customFormat="false" ht="18.75" hidden="false" customHeight="false" outlineLevel="0" collapsed="false">
      <c r="A132" s="102"/>
      <c r="B132" s="81"/>
      <c r="C132" s="81"/>
      <c r="D132" s="81"/>
      <c r="E132" s="82"/>
      <c r="F132" s="81"/>
      <c r="G132" s="82"/>
      <c r="H132" s="82"/>
      <c r="I132" s="82"/>
      <c r="J132" s="82"/>
      <c r="K132" s="83"/>
      <c r="L132" s="83"/>
    </row>
    <row r="133" customFormat="false" ht="18.75" hidden="false" customHeight="false" outlineLevel="0" collapsed="false">
      <c r="A133" s="94" t="s">
        <v>139</v>
      </c>
      <c r="B133" s="81"/>
      <c r="C133" s="81"/>
      <c r="D133" s="81"/>
      <c r="E133" s="82"/>
      <c r="F133" s="81"/>
      <c r="G133" s="82"/>
      <c r="H133" s="82"/>
      <c r="I133" s="82"/>
      <c r="J133" s="82"/>
      <c r="K133" s="83"/>
      <c r="L133" s="83"/>
    </row>
    <row r="134" customFormat="false" ht="18.75" hidden="false" customHeight="false" outlineLevel="0" collapsed="false">
      <c r="A134" s="101" t="s">
        <v>105</v>
      </c>
      <c r="B134" s="81"/>
      <c r="C134" s="81"/>
      <c r="D134" s="81"/>
      <c r="E134" s="82"/>
      <c r="F134" s="81"/>
      <c r="G134" s="82"/>
      <c r="H134" s="82"/>
      <c r="I134" s="82"/>
      <c r="J134" s="82"/>
      <c r="K134" s="83"/>
      <c r="L134" s="83"/>
    </row>
    <row r="135" customFormat="false" ht="18.75" hidden="false" customHeight="false" outlineLevel="0" collapsed="false">
      <c r="A135" s="102"/>
      <c r="B135" s="81"/>
      <c r="C135" s="81"/>
      <c r="D135" s="81"/>
      <c r="E135" s="82"/>
      <c r="F135" s="81"/>
      <c r="G135" s="82"/>
      <c r="H135" s="82"/>
      <c r="I135" s="82"/>
      <c r="J135" s="82"/>
      <c r="K135" s="83"/>
      <c r="L135" s="83"/>
    </row>
    <row r="136" customFormat="false" ht="18.75" hidden="false" customHeight="false" outlineLevel="0" collapsed="false">
      <c r="A136" s="102"/>
      <c r="B136" s="81"/>
      <c r="C136" s="81"/>
      <c r="D136" s="81"/>
      <c r="E136" s="82"/>
      <c r="F136" s="81"/>
      <c r="G136" s="82"/>
      <c r="H136" s="82"/>
      <c r="I136" s="82"/>
      <c r="J136" s="82"/>
      <c r="K136" s="83"/>
      <c r="L136" s="83"/>
    </row>
    <row r="137" customFormat="false" ht="93.75" hidden="false" customHeight="false" outlineLevel="0" collapsed="false">
      <c r="A137" s="94" t="s">
        <v>140</v>
      </c>
      <c r="B137" s="81"/>
      <c r="C137" s="81"/>
      <c r="D137" s="81"/>
      <c r="E137" s="82"/>
      <c r="F137" s="81"/>
      <c r="G137" s="82"/>
      <c r="H137" s="82"/>
      <c r="I137" s="82"/>
      <c r="J137" s="82"/>
      <c r="K137" s="83"/>
      <c r="L137" s="83"/>
    </row>
    <row r="138" customFormat="false" ht="18.75" hidden="false" customHeight="false" outlineLevel="0" collapsed="false">
      <c r="A138" s="101" t="s">
        <v>105</v>
      </c>
      <c r="B138" s="81"/>
      <c r="C138" s="81"/>
      <c r="D138" s="81"/>
      <c r="E138" s="82"/>
      <c r="F138" s="81"/>
      <c r="G138" s="82"/>
      <c r="H138" s="82"/>
      <c r="I138" s="82"/>
      <c r="J138" s="82"/>
      <c r="K138" s="83"/>
      <c r="L138" s="83"/>
    </row>
    <row r="139" customFormat="false" ht="18.75" hidden="false" customHeight="false" outlineLevel="0" collapsed="false">
      <c r="A139" s="102"/>
      <c r="B139" s="81"/>
      <c r="C139" s="81"/>
      <c r="D139" s="81"/>
      <c r="E139" s="82"/>
      <c r="F139" s="81"/>
      <c r="G139" s="82"/>
      <c r="H139" s="82"/>
      <c r="I139" s="82"/>
      <c r="J139" s="82"/>
      <c r="K139" s="83"/>
      <c r="L139" s="83"/>
    </row>
    <row r="140" customFormat="false" ht="18.75" hidden="false" customHeight="false" outlineLevel="0" collapsed="false">
      <c r="A140" s="102"/>
      <c r="B140" s="81"/>
      <c r="C140" s="81"/>
      <c r="D140" s="81"/>
      <c r="E140" s="82"/>
      <c r="F140" s="81"/>
      <c r="G140" s="82"/>
      <c r="H140" s="82"/>
      <c r="I140" s="82"/>
      <c r="J140" s="82"/>
      <c r="K140" s="83"/>
      <c r="L140" s="83"/>
    </row>
    <row r="141" customFormat="false" ht="37.5" hidden="false" customHeight="false" outlineLevel="0" collapsed="false">
      <c r="A141" s="94" t="s">
        <v>141</v>
      </c>
      <c r="B141" s="81"/>
      <c r="C141" s="81"/>
      <c r="D141" s="81"/>
      <c r="E141" s="82"/>
      <c r="F141" s="81"/>
      <c r="G141" s="82"/>
      <c r="H141" s="82"/>
      <c r="I141" s="82"/>
      <c r="J141" s="82"/>
      <c r="K141" s="83"/>
      <c r="L141" s="83"/>
    </row>
    <row r="142" customFormat="false" ht="18.75" hidden="false" customHeight="false" outlineLevel="0" collapsed="false">
      <c r="A142" s="101" t="s">
        <v>105</v>
      </c>
      <c r="B142" s="81"/>
      <c r="C142" s="81"/>
      <c r="D142" s="81"/>
      <c r="E142" s="82"/>
      <c r="F142" s="81"/>
      <c r="G142" s="82"/>
      <c r="H142" s="82"/>
      <c r="I142" s="82"/>
      <c r="J142" s="82"/>
      <c r="K142" s="83"/>
      <c r="L142" s="83"/>
    </row>
    <row r="143" customFormat="false" ht="18.75" hidden="false" customHeight="false" outlineLevel="0" collapsed="false">
      <c r="A143" s="102"/>
      <c r="B143" s="81"/>
      <c r="C143" s="81"/>
      <c r="D143" s="81"/>
      <c r="E143" s="82"/>
      <c r="F143" s="81"/>
      <c r="G143" s="82"/>
      <c r="H143" s="82"/>
      <c r="I143" s="82"/>
      <c r="J143" s="82"/>
      <c r="K143" s="83"/>
      <c r="L143" s="83"/>
    </row>
    <row r="144" customFormat="false" ht="18.75" hidden="false" customHeight="false" outlineLevel="0" collapsed="false">
      <c r="A144" s="102"/>
      <c r="B144" s="81"/>
      <c r="C144" s="81"/>
      <c r="D144" s="81"/>
      <c r="E144" s="82"/>
      <c r="F144" s="81"/>
      <c r="G144" s="82"/>
      <c r="H144" s="82"/>
      <c r="I144" s="82"/>
      <c r="J144" s="82"/>
      <c r="K144" s="83"/>
      <c r="L144" s="83"/>
    </row>
    <row r="145" customFormat="false" ht="84" hidden="false" customHeight="true" outlineLevel="0" collapsed="false">
      <c r="A145" s="94" t="s">
        <v>142</v>
      </c>
      <c r="B145" s="81"/>
      <c r="C145" s="81"/>
      <c r="D145" s="81"/>
      <c r="E145" s="82"/>
      <c r="F145" s="81"/>
      <c r="G145" s="82"/>
      <c r="H145" s="82"/>
      <c r="I145" s="82"/>
      <c r="J145" s="82"/>
      <c r="K145" s="83"/>
      <c r="L145" s="83"/>
    </row>
    <row r="146" customFormat="false" ht="18.75" hidden="false" customHeight="false" outlineLevel="0" collapsed="false">
      <c r="A146" s="101" t="s">
        <v>105</v>
      </c>
      <c r="B146" s="81"/>
      <c r="C146" s="81"/>
      <c r="D146" s="81"/>
      <c r="E146" s="82"/>
      <c r="F146" s="81"/>
      <c r="G146" s="82"/>
      <c r="H146" s="82"/>
      <c r="I146" s="82"/>
      <c r="J146" s="82"/>
      <c r="K146" s="83"/>
      <c r="L146" s="83"/>
    </row>
    <row r="147" customFormat="false" ht="18.75" hidden="false" customHeight="false" outlineLevel="0" collapsed="false">
      <c r="A147" s="102"/>
      <c r="B147" s="81"/>
      <c r="C147" s="81"/>
      <c r="D147" s="81"/>
      <c r="E147" s="82"/>
      <c r="F147" s="81"/>
      <c r="G147" s="82"/>
      <c r="H147" s="82"/>
      <c r="I147" s="82"/>
      <c r="J147" s="82"/>
      <c r="K147" s="83"/>
      <c r="L147" s="83"/>
    </row>
    <row r="148" customFormat="false" ht="18.75" hidden="false" customHeight="false" outlineLevel="0" collapsed="false">
      <c r="A148" s="102"/>
      <c r="B148" s="81"/>
      <c r="C148" s="81"/>
      <c r="D148" s="81"/>
      <c r="E148" s="82"/>
      <c r="F148" s="81"/>
      <c r="G148" s="82"/>
      <c r="H148" s="82"/>
      <c r="I148" s="82"/>
      <c r="J148" s="82"/>
      <c r="K148" s="83"/>
      <c r="L148" s="83"/>
    </row>
    <row r="149" customFormat="false" ht="56.25" hidden="false" customHeight="false" outlineLevel="0" collapsed="false">
      <c r="A149" s="94" t="s">
        <v>143</v>
      </c>
      <c r="B149" s="81"/>
      <c r="C149" s="81"/>
      <c r="D149" s="81"/>
      <c r="E149" s="82"/>
      <c r="F149" s="81"/>
      <c r="G149" s="82"/>
      <c r="H149" s="82"/>
      <c r="I149" s="82"/>
      <c r="J149" s="82"/>
      <c r="K149" s="83"/>
      <c r="L149" s="83"/>
    </row>
    <row r="150" customFormat="false" ht="18.75" hidden="false" customHeight="false" outlineLevel="0" collapsed="false">
      <c r="A150" s="101" t="s">
        <v>105</v>
      </c>
      <c r="B150" s="81"/>
      <c r="C150" s="81"/>
      <c r="D150" s="81"/>
      <c r="E150" s="82"/>
      <c r="F150" s="81"/>
      <c r="G150" s="82"/>
      <c r="H150" s="82"/>
      <c r="I150" s="82"/>
      <c r="J150" s="82"/>
      <c r="K150" s="83"/>
      <c r="L150" s="83"/>
    </row>
    <row r="151" customFormat="false" ht="18.75" hidden="false" customHeight="false" outlineLevel="0" collapsed="false">
      <c r="A151" s="102"/>
      <c r="B151" s="81"/>
      <c r="C151" s="81"/>
      <c r="D151" s="81"/>
      <c r="E151" s="82"/>
      <c r="F151" s="81"/>
      <c r="G151" s="82"/>
      <c r="H151" s="82"/>
      <c r="I151" s="82"/>
      <c r="J151" s="82"/>
      <c r="K151" s="83"/>
      <c r="L151" s="83"/>
    </row>
    <row r="152" customFormat="false" ht="18.75" hidden="false" customHeight="false" outlineLevel="0" collapsed="false">
      <c r="A152" s="102"/>
      <c r="B152" s="81"/>
      <c r="C152" s="81"/>
      <c r="D152" s="81"/>
      <c r="E152" s="82"/>
      <c r="F152" s="81"/>
      <c r="G152" s="82"/>
      <c r="H152" s="82"/>
      <c r="I152" s="82"/>
      <c r="J152" s="82"/>
      <c r="K152" s="83"/>
      <c r="L152" s="83"/>
    </row>
    <row r="153" customFormat="false" ht="18.75" hidden="false" customHeight="false" outlineLevel="0" collapsed="false">
      <c r="A153" s="94" t="s">
        <v>144</v>
      </c>
      <c r="B153" s="81"/>
      <c r="C153" s="81"/>
      <c r="D153" s="81"/>
      <c r="E153" s="82"/>
      <c r="F153" s="81"/>
      <c r="G153" s="82"/>
      <c r="H153" s="82"/>
      <c r="I153" s="82"/>
      <c r="J153" s="82"/>
      <c r="K153" s="83"/>
      <c r="L153" s="83"/>
    </row>
    <row r="154" customFormat="false" ht="18.75" hidden="false" customHeight="false" outlineLevel="0" collapsed="false">
      <c r="A154" s="101" t="s">
        <v>105</v>
      </c>
      <c r="B154" s="81"/>
      <c r="C154" s="81"/>
      <c r="D154" s="81"/>
      <c r="E154" s="82"/>
      <c r="F154" s="81"/>
      <c r="G154" s="82"/>
      <c r="H154" s="82"/>
      <c r="I154" s="82"/>
      <c r="J154" s="82"/>
      <c r="K154" s="83"/>
      <c r="L154" s="83"/>
    </row>
    <row r="155" customFormat="false" ht="18.75" hidden="false" customHeight="false" outlineLevel="0" collapsed="false">
      <c r="A155" s="102"/>
      <c r="B155" s="81"/>
      <c r="C155" s="81"/>
      <c r="D155" s="81"/>
      <c r="E155" s="82"/>
      <c r="F155" s="81"/>
      <c r="G155" s="82"/>
      <c r="H155" s="82"/>
      <c r="I155" s="82"/>
      <c r="J155" s="82"/>
      <c r="K155" s="83"/>
      <c r="L155" s="83"/>
    </row>
    <row r="156" customFormat="false" ht="18.75" hidden="false" customHeight="false" outlineLevel="0" collapsed="false">
      <c r="A156" s="102"/>
      <c r="B156" s="81"/>
      <c r="C156" s="81"/>
      <c r="D156" s="81"/>
      <c r="E156" s="82"/>
      <c r="F156" s="81"/>
      <c r="G156" s="82"/>
      <c r="H156" s="82"/>
      <c r="I156" s="82"/>
      <c r="J156" s="82"/>
      <c r="K156" s="83"/>
      <c r="L156" s="83"/>
    </row>
    <row r="157" customFormat="false" ht="56.25" hidden="false" customHeight="false" outlineLevel="0" collapsed="false">
      <c r="A157" s="111" t="s">
        <v>145</v>
      </c>
      <c r="B157" s="112"/>
      <c r="C157" s="112"/>
      <c r="D157" s="112"/>
      <c r="E157" s="82"/>
      <c r="F157" s="112"/>
      <c r="G157" s="82"/>
      <c r="H157" s="82"/>
      <c r="I157" s="82"/>
      <c r="J157" s="82"/>
      <c r="K157" s="83"/>
      <c r="L157" s="83"/>
    </row>
  </sheetData>
  <mergeCells count="11">
    <mergeCell ref="K1:L1"/>
    <mergeCell ref="A2:L2"/>
    <mergeCell ref="A3:L3"/>
    <mergeCell ref="B5:B7"/>
    <mergeCell ref="C5:F5"/>
    <mergeCell ref="G5:L5"/>
    <mergeCell ref="C6:D6"/>
    <mergeCell ref="E6:F6"/>
    <mergeCell ref="G6:H6"/>
    <mergeCell ref="I6:J6"/>
    <mergeCell ref="K6:L6"/>
  </mergeCells>
  <printOptions headings="false" gridLines="false" gridLinesSet="true" horizontalCentered="true" verticalCentered="false"/>
  <pageMargins left="0.196527777777778" right="0" top="0.196527777777778" bottom="0.196527777777778" header="0.511811023622047" footer="0.511811023622047"/>
  <pageSetup paperSize="9" scale="4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34" man="true" max="16383" min="0"/>
    <brk id="60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22"/>
  <sheetViews>
    <sheetView showFormulas="false" showGridLines="true" showRowColHeaders="true" showZeros="true" rightToLeft="false" tabSelected="false" showOutlineSymbols="true" defaultGridColor="true" view="pageBreakPreview" topLeftCell="A308" colorId="64" zoomScale="65" zoomScaleNormal="60" zoomScalePageLayoutView="65" workbookViewId="0">
      <selection pane="topLeft" activeCell="G11" activeCellId="0" sqref="G11"/>
    </sheetView>
  </sheetViews>
  <sheetFormatPr defaultColWidth="9.1484375" defaultRowHeight="18.75" zeroHeight="false" outlineLevelRow="0" outlineLevelCol="0"/>
  <cols>
    <col collapsed="false" customWidth="true" hidden="false" outlineLevel="0" max="1" min="1" style="14" width="94.29"/>
    <col collapsed="false" customWidth="true" hidden="false" outlineLevel="0" max="2" min="2" style="70" width="24.29"/>
    <col collapsed="false" customWidth="true" hidden="false" outlineLevel="0" max="3" min="3" style="14" width="18.57"/>
    <col collapsed="false" customWidth="true" hidden="false" outlineLevel="0" max="4" min="4" style="14" width="18"/>
    <col collapsed="false" customWidth="true" hidden="false" outlineLevel="0" max="5" min="5" style="70" width="24.14"/>
    <col collapsed="false" customWidth="true" hidden="false" outlineLevel="0" max="6" min="6" style="14" width="20.29"/>
    <col collapsed="false" customWidth="true" hidden="false" outlineLevel="0" max="7" min="7" style="14" width="16.84"/>
    <col collapsed="false" customWidth="true" hidden="false" outlineLevel="0" max="8" min="8" style="14" width="19.57"/>
    <col collapsed="false" customWidth="false" hidden="false" outlineLevel="0" max="16384" min="9" style="14" width="9.14"/>
  </cols>
  <sheetData>
    <row r="1" customFormat="false" ht="30" hidden="false" customHeight="true" outlineLevel="0" collapsed="false">
      <c r="E1" s="12"/>
      <c r="F1" s="12"/>
      <c r="G1" s="16" t="s">
        <v>146</v>
      </c>
      <c r="H1" s="16"/>
      <c r="I1" s="12"/>
      <c r="J1" s="12"/>
      <c r="K1" s="12"/>
      <c r="L1" s="12"/>
      <c r="M1" s="12"/>
      <c r="N1" s="12"/>
      <c r="O1" s="12"/>
    </row>
    <row r="2" customFormat="false" ht="82.5" hidden="false" customHeight="true" outlineLevel="0" collapsed="false">
      <c r="A2" s="16" t="s">
        <v>147</v>
      </c>
      <c r="B2" s="16"/>
      <c r="C2" s="16"/>
      <c r="D2" s="16"/>
      <c r="E2" s="16"/>
      <c r="F2" s="16"/>
      <c r="G2" s="16"/>
      <c r="H2" s="16"/>
    </row>
    <row r="3" customFormat="false" ht="18.75" hidden="false" customHeight="true" outlineLevel="0" collapsed="false">
      <c r="A3" s="16" t="s">
        <v>148</v>
      </c>
      <c r="B3" s="16"/>
      <c r="C3" s="16"/>
      <c r="D3" s="16"/>
      <c r="E3" s="16"/>
      <c r="F3" s="16"/>
      <c r="G3" s="16"/>
      <c r="H3" s="16"/>
    </row>
    <row r="5" customFormat="false" ht="97.5" hidden="false" customHeight="true" outlineLevel="0" collapsed="false">
      <c r="A5" s="113" t="s">
        <v>149</v>
      </c>
      <c r="B5" s="113" t="s">
        <v>150</v>
      </c>
      <c r="C5" s="113"/>
      <c r="D5" s="113"/>
      <c r="E5" s="113" t="s">
        <v>151</v>
      </c>
      <c r="F5" s="113" t="s">
        <v>152</v>
      </c>
      <c r="G5" s="113"/>
      <c r="H5" s="113" t="s">
        <v>153</v>
      </c>
    </row>
    <row r="6" customFormat="false" ht="114.75" hidden="false" customHeight="true" outlineLevel="0" collapsed="false">
      <c r="A6" s="113"/>
      <c r="B6" s="113" t="s">
        <v>3</v>
      </c>
      <c r="C6" s="113" t="s">
        <v>154</v>
      </c>
      <c r="D6" s="113" t="s">
        <v>101</v>
      </c>
      <c r="E6" s="113"/>
      <c r="F6" s="113" t="s">
        <v>154</v>
      </c>
      <c r="G6" s="113" t="s">
        <v>101</v>
      </c>
      <c r="H6" s="113"/>
      <c r="I6" s="114"/>
    </row>
    <row r="7" customFormat="false" ht="75" hidden="false" customHeight="false" outlineLevel="0" collapsed="false">
      <c r="A7" s="22" t="s">
        <v>155</v>
      </c>
      <c r="B7" s="113" t="n">
        <v>1</v>
      </c>
      <c r="C7" s="113" t="n">
        <v>2</v>
      </c>
      <c r="D7" s="113" t="n">
        <v>3</v>
      </c>
      <c r="E7" s="113" t="n">
        <v>4</v>
      </c>
      <c r="F7" s="113" t="n">
        <v>5</v>
      </c>
      <c r="G7" s="113" t="n">
        <v>6</v>
      </c>
      <c r="H7" s="113" t="s">
        <v>156</v>
      </c>
    </row>
    <row r="8" s="100" customFormat="true" ht="18.75" hidden="false" customHeight="false" outlineLevel="0" collapsed="false">
      <c r="A8" s="115" t="s">
        <v>157</v>
      </c>
      <c r="B8" s="115"/>
      <c r="C8" s="115"/>
      <c r="D8" s="115"/>
      <c r="E8" s="115"/>
      <c r="F8" s="115"/>
      <c r="G8" s="115"/>
      <c r="H8" s="115"/>
      <c r="I8" s="14"/>
      <c r="J8" s="14"/>
      <c r="K8" s="14"/>
      <c r="L8" s="14"/>
      <c r="M8" s="14"/>
      <c r="N8" s="14"/>
      <c r="O8" s="14"/>
    </row>
    <row r="9" customFormat="false" ht="18.75" hidden="false" customHeight="true" outlineLevel="0" collapsed="false">
      <c r="A9" s="116" t="s">
        <v>158</v>
      </c>
      <c r="B9" s="116"/>
      <c r="C9" s="116"/>
      <c r="D9" s="116"/>
      <c r="E9" s="116"/>
      <c r="F9" s="116"/>
      <c r="G9" s="116"/>
      <c r="H9" s="116"/>
    </row>
    <row r="10" customFormat="false" ht="18.75" hidden="false" customHeight="false" outlineLevel="0" collapsed="false">
      <c r="A10" s="117" t="s">
        <v>159</v>
      </c>
      <c r="B10" s="118"/>
      <c r="C10" s="119"/>
      <c r="D10" s="119"/>
      <c r="E10" s="118"/>
      <c r="F10" s="120"/>
      <c r="G10" s="120"/>
      <c r="H10" s="120"/>
    </row>
    <row r="11" customFormat="false" ht="17.35" hidden="false" customHeight="false" outlineLevel="0" collapsed="false">
      <c r="A11" s="121" t="s">
        <v>160</v>
      </c>
      <c r="B11" s="91" t="s">
        <v>161</v>
      </c>
      <c r="C11" s="122" t="n">
        <v>215.13257</v>
      </c>
      <c r="D11" s="122" t="n">
        <v>296.07084</v>
      </c>
      <c r="E11" s="90" t="n">
        <v>318.46</v>
      </c>
      <c r="F11" s="123" t="n">
        <f aca="false">C11*E11</f>
        <v>68511.1182422</v>
      </c>
      <c r="G11" s="123" t="n">
        <f aca="false">D11*E11</f>
        <v>94286.7197064</v>
      </c>
      <c r="H11" s="123" t="n">
        <f aca="false">F11/G11*100</f>
        <v>72.6625323858304</v>
      </c>
      <c r="I11" s="100"/>
      <c r="J11" s="100"/>
      <c r="K11" s="100"/>
      <c r="L11" s="100"/>
      <c r="M11" s="100"/>
      <c r="N11" s="100"/>
      <c r="O11" s="100"/>
    </row>
    <row r="12" customFormat="false" ht="37.5" hidden="false" customHeight="false" outlineLevel="0" collapsed="false">
      <c r="A12" s="124" t="s">
        <v>162</v>
      </c>
      <c r="B12" s="83" t="s">
        <v>161</v>
      </c>
      <c r="C12" s="125"/>
      <c r="D12" s="125"/>
      <c r="E12" s="82" t="n">
        <v>736.5</v>
      </c>
      <c r="F12" s="126" t="n">
        <f aca="false">C12*E12</f>
        <v>0</v>
      </c>
      <c r="G12" s="126" t="n">
        <f aca="false">D12*E12</f>
        <v>0</v>
      </c>
      <c r="H12" s="127"/>
    </row>
    <row r="13" customFormat="false" ht="17.35" hidden="false" customHeight="false" outlineLevel="0" collapsed="false">
      <c r="A13" s="124" t="s">
        <v>163</v>
      </c>
      <c r="B13" s="83" t="s">
        <v>161</v>
      </c>
      <c r="C13" s="125"/>
      <c r="D13" s="125"/>
      <c r="E13" s="82" t="n">
        <v>465.9</v>
      </c>
      <c r="F13" s="126" t="n">
        <f aca="false">C13*E13</f>
        <v>0</v>
      </c>
      <c r="G13" s="126" t="n">
        <f aca="false">D13*E13</f>
        <v>0</v>
      </c>
      <c r="H13" s="127"/>
    </row>
    <row r="14" customFormat="false" ht="17.35" hidden="false" customHeight="false" outlineLevel="0" collapsed="false">
      <c r="A14" s="128" t="s">
        <v>164</v>
      </c>
      <c r="B14" s="118"/>
      <c r="C14" s="125"/>
      <c r="D14" s="125"/>
      <c r="E14" s="118"/>
      <c r="F14" s="126"/>
      <c r="G14" s="126"/>
      <c r="H14" s="127"/>
    </row>
    <row r="15" customFormat="false" ht="17.35" hidden="false" customHeight="false" outlineLevel="0" collapsed="false">
      <c r="A15" s="124" t="s">
        <v>165</v>
      </c>
      <c r="B15" s="82" t="s">
        <v>161</v>
      </c>
      <c r="C15" s="125"/>
      <c r="D15" s="125"/>
      <c r="E15" s="82" t="n">
        <v>5916.25</v>
      </c>
      <c r="F15" s="126" t="n">
        <f aca="false">C15*E15</f>
        <v>0</v>
      </c>
      <c r="G15" s="126" t="n">
        <f aca="false">D15*E15</f>
        <v>0</v>
      </c>
      <c r="H15" s="127"/>
    </row>
    <row r="16" customFormat="false" ht="52.5" hidden="false" customHeight="true" outlineLevel="0" collapsed="false">
      <c r="A16" s="124" t="s">
        <v>166</v>
      </c>
      <c r="B16" s="83" t="s">
        <v>167</v>
      </c>
      <c r="C16" s="125"/>
      <c r="D16" s="125"/>
      <c r="E16" s="82" t="n">
        <v>1345</v>
      </c>
      <c r="F16" s="126" t="n">
        <f aca="false">C16*E16</f>
        <v>0</v>
      </c>
      <c r="G16" s="126" t="n">
        <f aca="false">D16*E16</f>
        <v>0</v>
      </c>
      <c r="H16" s="127"/>
    </row>
    <row r="17" customFormat="false" ht="17.35" hidden="false" customHeight="false" outlineLevel="0" collapsed="false">
      <c r="A17" s="124" t="s">
        <v>168</v>
      </c>
      <c r="B17" s="83" t="s">
        <v>167</v>
      </c>
      <c r="C17" s="125"/>
      <c r="D17" s="125"/>
      <c r="E17" s="82" t="n">
        <v>387.45</v>
      </c>
      <c r="F17" s="126" t="n">
        <f aca="false">C17*E17</f>
        <v>0</v>
      </c>
      <c r="G17" s="126" t="n">
        <f aca="false">D17*E17</f>
        <v>0</v>
      </c>
      <c r="H17" s="127"/>
    </row>
    <row r="18" customFormat="false" ht="17.35" hidden="false" customHeight="false" outlineLevel="0" collapsed="false">
      <c r="A18" s="128" t="s">
        <v>169</v>
      </c>
      <c r="B18" s="83" t="s">
        <v>161</v>
      </c>
      <c r="C18" s="125"/>
      <c r="D18" s="125"/>
      <c r="E18" s="82" t="n">
        <v>8557.9</v>
      </c>
      <c r="F18" s="126" t="n">
        <f aca="false">C18*E18</f>
        <v>0</v>
      </c>
      <c r="G18" s="126" t="n">
        <f aca="false">D18*E18</f>
        <v>0</v>
      </c>
      <c r="H18" s="127"/>
    </row>
    <row r="19" customFormat="false" ht="17.35" hidden="false" customHeight="false" outlineLevel="0" collapsed="false">
      <c r="A19" s="124" t="s">
        <v>170</v>
      </c>
      <c r="B19" s="83" t="s">
        <v>161</v>
      </c>
      <c r="C19" s="125"/>
      <c r="D19" s="125"/>
      <c r="E19" s="82" t="n">
        <v>1939.92</v>
      </c>
      <c r="F19" s="126" t="n">
        <f aca="false">C19*E19</f>
        <v>0</v>
      </c>
      <c r="G19" s="126" t="n">
        <f aca="false">D19*E19</f>
        <v>0</v>
      </c>
      <c r="H19" s="127"/>
    </row>
    <row r="20" customFormat="false" ht="17.35" hidden="false" customHeight="false" outlineLevel="0" collapsed="false">
      <c r="A20" s="128" t="s">
        <v>171</v>
      </c>
      <c r="B20" s="118"/>
      <c r="C20" s="125"/>
      <c r="D20" s="125"/>
      <c r="E20" s="118"/>
      <c r="F20" s="126"/>
      <c r="G20" s="126"/>
      <c r="H20" s="127"/>
    </row>
    <row r="21" customFormat="false" ht="17.35" hidden="false" customHeight="false" outlineLevel="0" collapsed="false">
      <c r="A21" s="124" t="s">
        <v>172</v>
      </c>
      <c r="B21" s="83" t="s">
        <v>161</v>
      </c>
      <c r="C21" s="125"/>
      <c r="D21" s="125"/>
      <c r="E21" s="82" t="n">
        <v>2263.3</v>
      </c>
      <c r="F21" s="126" t="n">
        <f aca="false">C21*E21</f>
        <v>0</v>
      </c>
      <c r="G21" s="126" t="n">
        <f aca="false">D21*E21</f>
        <v>0</v>
      </c>
      <c r="H21" s="127"/>
    </row>
    <row r="22" customFormat="false" ht="17.35" hidden="false" customHeight="false" outlineLevel="0" collapsed="false">
      <c r="A22" s="124" t="s">
        <v>173</v>
      </c>
      <c r="B22" s="83" t="s">
        <v>161</v>
      </c>
      <c r="C22" s="125"/>
      <c r="D22" s="125"/>
      <c r="E22" s="82" t="n">
        <v>2263.3</v>
      </c>
      <c r="F22" s="126" t="n">
        <f aca="false">C22*E22</f>
        <v>0</v>
      </c>
      <c r="G22" s="126" t="n">
        <f aca="false">D22*E22</f>
        <v>0</v>
      </c>
      <c r="H22" s="127"/>
    </row>
    <row r="23" customFormat="false" ht="17.35" hidden="false" customHeight="false" outlineLevel="0" collapsed="false">
      <c r="A23" s="124" t="s">
        <v>174</v>
      </c>
      <c r="B23" s="129" t="s">
        <v>175</v>
      </c>
      <c r="C23" s="130"/>
      <c r="D23" s="130"/>
      <c r="E23" s="131" t="n">
        <v>26.34</v>
      </c>
      <c r="F23" s="126" t="n">
        <f aca="false">C23*E23</f>
        <v>0</v>
      </c>
      <c r="G23" s="126" t="n">
        <f aca="false">D23*E23</f>
        <v>0</v>
      </c>
      <c r="H23" s="118"/>
    </row>
    <row r="24" customFormat="false" ht="17.35" hidden="false" customHeight="false" outlineLevel="0" collapsed="false">
      <c r="A24" s="124" t="s">
        <v>176</v>
      </c>
      <c r="B24" s="129" t="s">
        <v>175</v>
      </c>
      <c r="C24" s="130"/>
      <c r="D24" s="130"/>
      <c r="E24" s="131" t="n">
        <v>829.66</v>
      </c>
      <c r="F24" s="126" t="n">
        <f aca="false">C24*E24</f>
        <v>0</v>
      </c>
      <c r="G24" s="126" t="n">
        <f aca="false">D24*E24</f>
        <v>0</v>
      </c>
      <c r="H24" s="118"/>
    </row>
    <row r="25" customFormat="false" ht="17.35" hidden="false" customHeight="false" outlineLevel="0" collapsed="false">
      <c r="A25" s="132" t="s">
        <v>177</v>
      </c>
      <c r="B25" s="118"/>
      <c r="C25" s="130"/>
      <c r="D25" s="130"/>
      <c r="E25" s="118"/>
      <c r="F25" s="126"/>
      <c r="G25" s="126"/>
      <c r="H25" s="118"/>
    </row>
    <row r="26" customFormat="false" ht="17.35" hidden="false" customHeight="false" outlineLevel="0" collapsed="false">
      <c r="A26" s="133" t="s">
        <v>178</v>
      </c>
      <c r="B26" s="129" t="s">
        <v>161</v>
      </c>
      <c r="C26" s="130"/>
      <c r="D26" s="130"/>
      <c r="E26" s="131" t="n">
        <v>2280</v>
      </c>
      <c r="F26" s="126" t="n">
        <f aca="false">C26*E26</f>
        <v>0</v>
      </c>
      <c r="G26" s="126" t="n">
        <f aca="false">D26*E26</f>
        <v>0</v>
      </c>
      <c r="H26" s="118"/>
    </row>
    <row r="27" customFormat="false" ht="17.35" hidden="false" customHeight="false" outlineLevel="0" collapsed="false">
      <c r="A27" s="133" t="s">
        <v>179</v>
      </c>
      <c r="B27" s="129" t="s">
        <v>161</v>
      </c>
      <c r="C27" s="130"/>
      <c r="D27" s="130"/>
      <c r="E27" s="131" t="n">
        <v>394.43</v>
      </c>
      <c r="F27" s="126" t="n">
        <f aca="false">C27*E27</f>
        <v>0</v>
      </c>
      <c r="G27" s="126" t="n">
        <f aca="false">D27*E27</f>
        <v>0</v>
      </c>
      <c r="H27" s="118"/>
    </row>
    <row r="28" customFormat="false" ht="17.35" hidden="false" customHeight="false" outlineLevel="0" collapsed="false">
      <c r="A28" s="133" t="s">
        <v>180</v>
      </c>
      <c r="B28" s="129" t="s">
        <v>161</v>
      </c>
      <c r="C28" s="130"/>
      <c r="D28" s="130"/>
      <c r="E28" s="131" t="n">
        <v>104.07</v>
      </c>
      <c r="F28" s="126" t="n">
        <f aca="false">C28*E28</f>
        <v>0</v>
      </c>
      <c r="G28" s="126" t="n">
        <f aca="false">D28*E28</f>
        <v>0</v>
      </c>
      <c r="H28" s="118"/>
    </row>
    <row r="29" customFormat="false" ht="17.35" hidden="false" customHeight="false" outlineLevel="0" collapsed="false">
      <c r="A29" s="133" t="s">
        <v>181</v>
      </c>
      <c r="B29" s="129" t="s">
        <v>182</v>
      </c>
      <c r="C29" s="130"/>
      <c r="D29" s="130"/>
      <c r="E29" s="131" t="n">
        <v>245.95</v>
      </c>
      <c r="F29" s="126" t="n">
        <f aca="false">C29*E29</f>
        <v>0</v>
      </c>
      <c r="G29" s="126" t="n">
        <f aca="false">D29*E29</f>
        <v>0</v>
      </c>
      <c r="H29" s="118"/>
    </row>
    <row r="30" customFormat="false" ht="17.35" hidden="false" customHeight="false" outlineLevel="0" collapsed="false">
      <c r="A30" s="133" t="s">
        <v>183</v>
      </c>
      <c r="B30" s="129" t="s">
        <v>182</v>
      </c>
      <c r="C30" s="130"/>
      <c r="D30" s="130"/>
      <c r="E30" s="131" t="n">
        <v>77.53</v>
      </c>
      <c r="F30" s="126" t="n">
        <f aca="false">C30*E30</f>
        <v>0</v>
      </c>
      <c r="G30" s="126" t="n">
        <f aca="false">D30*E30</f>
        <v>0</v>
      </c>
      <c r="H30" s="118"/>
    </row>
    <row r="31" customFormat="false" ht="17.35" hidden="false" customHeight="false" outlineLevel="0" collapsed="false">
      <c r="A31" s="133" t="s">
        <v>184</v>
      </c>
      <c r="B31" s="129" t="s">
        <v>182</v>
      </c>
      <c r="C31" s="130"/>
      <c r="D31" s="130"/>
      <c r="E31" s="131" t="n">
        <v>324.4</v>
      </c>
      <c r="F31" s="126" t="n">
        <f aca="false">C31*E31</f>
        <v>0</v>
      </c>
      <c r="G31" s="126" t="n">
        <f aca="false">D31*E31</f>
        <v>0</v>
      </c>
      <c r="H31" s="118"/>
    </row>
    <row r="32" customFormat="false" ht="17.35" hidden="false" customHeight="false" outlineLevel="0" collapsed="false">
      <c r="A32" s="133" t="s">
        <v>185</v>
      </c>
      <c r="B32" s="129" t="s">
        <v>182</v>
      </c>
      <c r="C32" s="130"/>
      <c r="D32" s="130"/>
      <c r="E32" s="131" t="n">
        <v>301.42</v>
      </c>
      <c r="F32" s="126" t="n">
        <f aca="false">C32*E32</f>
        <v>0</v>
      </c>
      <c r="G32" s="126" t="n">
        <f aca="false">D32*E32</f>
        <v>0</v>
      </c>
      <c r="H32" s="118"/>
    </row>
    <row r="33" customFormat="false" ht="17.35" hidden="false" customHeight="false" outlineLevel="0" collapsed="false">
      <c r="A33" s="133" t="s">
        <v>186</v>
      </c>
      <c r="B33" s="129" t="s">
        <v>182</v>
      </c>
      <c r="C33" s="130"/>
      <c r="D33" s="130"/>
      <c r="E33" s="131" t="n">
        <v>222.7</v>
      </c>
      <c r="F33" s="126" t="n">
        <f aca="false">C33*E33</f>
        <v>0</v>
      </c>
      <c r="G33" s="126" t="n">
        <f aca="false">D33*E33</f>
        <v>0</v>
      </c>
      <c r="H33" s="118"/>
    </row>
    <row r="34" customFormat="false" ht="17.35" hidden="false" customHeight="false" outlineLevel="0" collapsed="false">
      <c r="A34" s="133" t="s">
        <v>187</v>
      </c>
      <c r="B34" s="129" t="s">
        <v>182</v>
      </c>
      <c r="C34" s="130"/>
      <c r="D34" s="130"/>
      <c r="E34" s="131" t="n">
        <v>168.3</v>
      </c>
      <c r="F34" s="126" t="n">
        <f aca="false">C34*E34</f>
        <v>0</v>
      </c>
      <c r="G34" s="126" t="n">
        <f aca="false">D34*E34</f>
        <v>0</v>
      </c>
      <c r="H34" s="118"/>
    </row>
    <row r="35" customFormat="false" ht="17.35" hidden="false" customHeight="false" outlineLevel="0" collapsed="false">
      <c r="A35" s="133" t="s">
        <v>188</v>
      </c>
      <c r="B35" s="129" t="s">
        <v>161</v>
      </c>
      <c r="C35" s="130"/>
      <c r="D35" s="130"/>
      <c r="E35" s="131" t="n">
        <v>186.48</v>
      </c>
      <c r="F35" s="126" t="n">
        <f aca="false">C35*E35</f>
        <v>0</v>
      </c>
      <c r="G35" s="126" t="n">
        <f aca="false">D35*E35</f>
        <v>0</v>
      </c>
      <c r="H35" s="118"/>
    </row>
    <row r="36" customFormat="false" ht="17.35" hidden="false" customHeight="false" outlineLevel="0" collapsed="false">
      <c r="A36" s="133" t="s">
        <v>189</v>
      </c>
      <c r="B36" s="129" t="s">
        <v>190</v>
      </c>
      <c r="C36" s="130"/>
      <c r="D36" s="130"/>
      <c r="E36" s="131" t="n">
        <v>1</v>
      </c>
      <c r="F36" s="126" t="n">
        <f aca="false">C36*E36</f>
        <v>0</v>
      </c>
      <c r="G36" s="126" t="n">
        <f aca="false">D36*E36</f>
        <v>0</v>
      </c>
      <c r="H36" s="118"/>
    </row>
    <row r="37" customFormat="false" ht="17.35" hidden="false" customHeight="false" outlineLevel="0" collapsed="false">
      <c r="A37" s="133" t="s">
        <v>191</v>
      </c>
      <c r="B37" s="129" t="s">
        <v>190</v>
      </c>
      <c r="C37" s="130"/>
      <c r="D37" s="130"/>
      <c r="E37" s="131" t="n">
        <v>0.34</v>
      </c>
      <c r="F37" s="126" t="n">
        <f aca="false">C37*E37</f>
        <v>0</v>
      </c>
      <c r="G37" s="126" t="n">
        <f aca="false">D37*E37</f>
        <v>0</v>
      </c>
      <c r="H37" s="118"/>
    </row>
    <row r="38" customFormat="false" ht="17.35" hidden="false" customHeight="false" outlineLevel="0" collapsed="false">
      <c r="A38" s="134" t="s">
        <v>192</v>
      </c>
      <c r="B38" s="135" t="s">
        <v>193</v>
      </c>
      <c r="C38" s="136"/>
      <c r="D38" s="136"/>
      <c r="E38" s="137" t="s">
        <v>193</v>
      </c>
      <c r="F38" s="126"/>
      <c r="G38" s="126"/>
      <c r="H38" s="138"/>
    </row>
    <row r="39" customFormat="false" ht="18.75" hidden="false" customHeight="true" outlineLevel="0" collapsed="false">
      <c r="A39" s="116" t="s">
        <v>194</v>
      </c>
      <c r="B39" s="116"/>
      <c r="C39" s="116"/>
      <c r="D39" s="116"/>
      <c r="E39" s="116"/>
      <c r="F39" s="116" t="n">
        <f aca="false">C39*E39</f>
        <v>0</v>
      </c>
      <c r="G39" s="116" t="n">
        <f aca="false">D39*E39</f>
        <v>0</v>
      </c>
      <c r="H39" s="116"/>
    </row>
    <row r="40" customFormat="false" ht="52.5" hidden="false" customHeight="true" outlineLevel="0" collapsed="false">
      <c r="A40" s="139" t="s">
        <v>195</v>
      </c>
      <c r="B40" s="140"/>
      <c r="C40" s="141"/>
      <c r="D40" s="136"/>
      <c r="E40" s="142"/>
      <c r="F40" s="126" t="n">
        <f aca="false">C40*E40</f>
        <v>0</v>
      </c>
      <c r="G40" s="126" t="n">
        <f aca="false">D40*E40</f>
        <v>0</v>
      </c>
      <c r="H40" s="142"/>
    </row>
    <row r="41" customFormat="false" ht="37.5" hidden="false" customHeight="false" outlineLevel="0" collapsed="false">
      <c r="A41" s="143" t="s">
        <v>196</v>
      </c>
      <c r="B41" s="144" t="s">
        <v>190</v>
      </c>
      <c r="C41" s="119"/>
      <c r="D41" s="119"/>
      <c r="E41" s="145" t="n">
        <v>127.61</v>
      </c>
      <c r="F41" s="126" t="n">
        <f aca="false">C41*E41</f>
        <v>0</v>
      </c>
      <c r="G41" s="126" t="n">
        <f aca="false">D41*E41</f>
        <v>0</v>
      </c>
      <c r="H41" s="120"/>
    </row>
    <row r="42" customFormat="false" ht="37.5" hidden="false" customHeight="false" outlineLevel="0" collapsed="false">
      <c r="A42" s="124" t="s">
        <v>197</v>
      </c>
      <c r="B42" s="83" t="s">
        <v>190</v>
      </c>
      <c r="C42" s="125"/>
      <c r="D42" s="125"/>
      <c r="E42" s="82" t="n">
        <v>156.41</v>
      </c>
      <c r="F42" s="126" t="n">
        <f aca="false">C42*E42</f>
        <v>0</v>
      </c>
      <c r="G42" s="126" t="n">
        <f aca="false">D42*E42</f>
        <v>0</v>
      </c>
      <c r="H42" s="127"/>
    </row>
    <row r="43" customFormat="false" ht="37.5" hidden="false" customHeight="false" outlineLevel="0" collapsed="false">
      <c r="A43" s="124" t="s">
        <v>198</v>
      </c>
      <c r="B43" s="83" t="s">
        <v>190</v>
      </c>
      <c r="C43" s="125"/>
      <c r="D43" s="125"/>
      <c r="E43" s="82" t="n">
        <v>91.18</v>
      </c>
      <c r="F43" s="126" t="n">
        <f aca="false">C43*E43</f>
        <v>0</v>
      </c>
      <c r="G43" s="126" t="n">
        <f aca="false">D43*E43</f>
        <v>0</v>
      </c>
      <c r="H43" s="127"/>
    </row>
    <row r="44" customFormat="false" ht="75" hidden="false" customHeight="false" outlineLevel="0" collapsed="false">
      <c r="A44" s="124" t="s">
        <v>199</v>
      </c>
      <c r="B44" s="83" t="s">
        <v>190</v>
      </c>
      <c r="C44" s="125"/>
      <c r="D44" s="125"/>
      <c r="E44" s="82" t="n">
        <v>85.36</v>
      </c>
      <c r="F44" s="126" t="n">
        <f aca="false">C44*E44</f>
        <v>0</v>
      </c>
      <c r="G44" s="126" t="n">
        <f aca="false">D44*E44</f>
        <v>0</v>
      </c>
      <c r="H44" s="127"/>
    </row>
    <row r="45" customFormat="false" ht="32.8" hidden="false" customHeight="false" outlineLevel="0" collapsed="false">
      <c r="A45" s="124" t="s">
        <v>200</v>
      </c>
      <c r="B45" s="83" t="s">
        <v>190</v>
      </c>
      <c r="C45" s="125"/>
      <c r="D45" s="125"/>
      <c r="E45" s="82" t="n">
        <v>114.67</v>
      </c>
      <c r="F45" s="126" t="n">
        <f aca="false">C45*E45</f>
        <v>0</v>
      </c>
      <c r="G45" s="126" t="n">
        <f aca="false">D45*E45</f>
        <v>0</v>
      </c>
      <c r="H45" s="127"/>
    </row>
    <row r="46" customFormat="false" ht="32.8" hidden="false" customHeight="false" outlineLevel="0" collapsed="false">
      <c r="A46" s="124" t="s">
        <v>201</v>
      </c>
      <c r="B46" s="83" t="s">
        <v>190</v>
      </c>
      <c r="C46" s="125"/>
      <c r="D46" s="125"/>
      <c r="E46" s="82" t="n">
        <v>91.18</v>
      </c>
      <c r="F46" s="126" t="n">
        <f aca="false">C46*E46</f>
        <v>0</v>
      </c>
      <c r="G46" s="126" t="n">
        <f aca="false">D46*E46</f>
        <v>0</v>
      </c>
      <c r="H46" s="127"/>
    </row>
    <row r="47" customFormat="false" ht="32.8" hidden="false" customHeight="false" outlineLevel="0" collapsed="false">
      <c r="A47" s="124" t="s">
        <v>202</v>
      </c>
      <c r="B47" s="83" t="s">
        <v>190</v>
      </c>
      <c r="C47" s="125"/>
      <c r="D47" s="125"/>
      <c r="E47" s="82" t="n">
        <v>126.54</v>
      </c>
      <c r="F47" s="126" t="n">
        <f aca="false">C47*E47</f>
        <v>0</v>
      </c>
      <c r="G47" s="126" t="n">
        <f aca="false">D47*E47</f>
        <v>0</v>
      </c>
      <c r="H47" s="127"/>
    </row>
    <row r="48" customFormat="false" ht="17.35" hidden="false" customHeight="false" outlineLevel="0" collapsed="false">
      <c r="A48" s="124" t="s">
        <v>203</v>
      </c>
      <c r="B48" s="83" t="s">
        <v>190</v>
      </c>
      <c r="C48" s="125"/>
      <c r="D48" s="125"/>
      <c r="E48" s="82" t="n">
        <v>23.56</v>
      </c>
      <c r="F48" s="126" t="n">
        <f aca="false">C48*E48</f>
        <v>0</v>
      </c>
      <c r="G48" s="126" t="n">
        <f aca="false">D48*E48</f>
        <v>0</v>
      </c>
      <c r="H48" s="127"/>
    </row>
    <row r="49" customFormat="false" ht="17.35" hidden="false" customHeight="false" outlineLevel="0" collapsed="false">
      <c r="A49" s="124" t="s">
        <v>204</v>
      </c>
      <c r="B49" s="83" t="s">
        <v>190</v>
      </c>
      <c r="C49" s="125"/>
      <c r="D49" s="125"/>
      <c r="E49" s="82" t="n">
        <v>75.79</v>
      </c>
      <c r="F49" s="126" t="n">
        <f aca="false">C49*E49</f>
        <v>0</v>
      </c>
      <c r="G49" s="126" t="n">
        <f aca="false">D49*E49</f>
        <v>0</v>
      </c>
      <c r="H49" s="127"/>
    </row>
    <row r="50" customFormat="false" ht="37.5" hidden="false" customHeight="false" outlineLevel="0" collapsed="false">
      <c r="A50" s="124" t="s">
        <v>205</v>
      </c>
      <c r="B50" s="83" t="s">
        <v>190</v>
      </c>
      <c r="C50" s="125"/>
      <c r="D50" s="125"/>
      <c r="E50" s="82" t="n">
        <v>74.56</v>
      </c>
      <c r="F50" s="126" t="n">
        <f aca="false">C50*E50</f>
        <v>0</v>
      </c>
      <c r="G50" s="126" t="n">
        <f aca="false">D50*E50</f>
        <v>0</v>
      </c>
      <c r="H50" s="127"/>
    </row>
    <row r="51" customFormat="false" ht="22.5" hidden="false" customHeight="true" outlineLevel="0" collapsed="false">
      <c r="A51" s="124" t="s">
        <v>206</v>
      </c>
      <c r="B51" s="146" t="s">
        <v>190</v>
      </c>
      <c r="C51" s="125"/>
      <c r="D51" s="125"/>
      <c r="E51" s="82" t="n">
        <v>46.58</v>
      </c>
      <c r="F51" s="126" t="n">
        <f aca="false">C51*E51</f>
        <v>0</v>
      </c>
      <c r="G51" s="126" t="n">
        <f aca="false">D51*E51</f>
        <v>0</v>
      </c>
      <c r="H51" s="127"/>
    </row>
    <row r="52" customFormat="false" ht="37.5" hidden="false" customHeight="false" outlineLevel="0" collapsed="false">
      <c r="A52" s="124" t="s">
        <v>207</v>
      </c>
      <c r="B52" s="82" t="s">
        <v>190</v>
      </c>
      <c r="C52" s="125"/>
      <c r="D52" s="125"/>
      <c r="E52" s="82" t="n">
        <v>196.3</v>
      </c>
      <c r="F52" s="126" t="n">
        <f aca="false">C52*E52</f>
        <v>0</v>
      </c>
      <c r="G52" s="126" t="n">
        <f aca="false">D52*E52</f>
        <v>0</v>
      </c>
      <c r="H52" s="127"/>
    </row>
    <row r="53" customFormat="false" ht="25.5" hidden="false" customHeight="true" outlineLevel="0" collapsed="false">
      <c r="A53" s="124" t="s">
        <v>208</v>
      </c>
      <c r="B53" s="82" t="s">
        <v>190</v>
      </c>
      <c r="C53" s="125"/>
      <c r="D53" s="125"/>
      <c r="E53" s="82" t="n">
        <v>268</v>
      </c>
      <c r="F53" s="126" t="n">
        <f aca="false">C53*E53</f>
        <v>0</v>
      </c>
      <c r="G53" s="126" t="n">
        <f aca="false">D53*E53</f>
        <v>0</v>
      </c>
      <c r="H53" s="127"/>
    </row>
    <row r="54" customFormat="false" ht="28.5" hidden="false" customHeight="true" outlineLevel="0" collapsed="false">
      <c r="A54" s="124" t="s">
        <v>209</v>
      </c>
      <c r="B54" s="82" t="s">
        <v>190</v>
      </c>
      <c r="C54" s="125"/>
      <c r="D54" s="125"/>
      <c r="E54" s="82" t="n">
        <v>220.7</v>
      </c>
      <c r="F54" s="126" t="n">
        <f aca="false">C54*E54</f>
        <v>0</v>
      </c>
      <c r="G54" s="126" t="n">
        <f aca="false">D54*E54</f>
        <v>0</v>
      </c>
      <c r="H54" s="127"/>
    </row>
    <row r="55" customFormat="false" ht="17.35" hidden="false" customHeight="false" outlineLevel="0" collapsed="false">
      <c r="A55" s="124" t="s">
        <v>210</v>
      </c>
      <c r="B55" s="83" t="s">
        <v>190</v>
      </c>
      <c r="C55" s="125"/>
      <c r="D55" s="125"/>
      <c r="E55" s="82" t="n">
        <v>155.75</v>
      </c>
      <c r="F55" s="126" t="n">
        <f aca="false">C55*E55</f>
        <v>0</v>
      </c>
      <c r="G55" s="126" t="n">
        <f aca="false">D55*E55</f>
        <v>0</v>
      </c>
      <c r="H55" s="127"/>
    </row>
    <row r="56" customFormat="false" ht="17.35" hidden="false" customHeight="false" outlineLevel="0" collapsed="false">
      <c r="A56" s="124" t="s">
        <v>211</v>
      </c>
      <c r="B56" s="83" t="s">
        <v>190</v>
      </c>
      <c r="C56" s="125"/>
      <c r="D56" s="125"/>
      <c r="E56" s="82" t="n">
        <v>53.63</v>
      </c>
      <c r="F56" s="126" t="n">
        <f aca="false">C56*E56</f>
        <v>0</v>
      </c>
      <c r="G56" s="126" t="n">
        <f aca="false">D56*E56</f>
        <v>0</v>
      </c>
      <c r="H56" s="127"/>
    </row>
    <row r="57" customFormat="false" ht="17.35" hidden="false" customHeight="false" outlineLevel="0" collapsed="false">
      <c r="A57" s="124" t="s">
        <v>212</v>
      </c>
      <c r="B57" s="83" t="s">
        <v>190</v>
      </c>
      <c r="C57" s="125"/>
      <c r="D57" s="125"/>
      <c r="E57" s="82" t="n">
        <v>180.15</v>
      </c>
      <c r="F57" s="126" t="n">
        <f aca="false">C57*E57</f>
        <v>0</v>
      </c>
      <c r="G57" s="126" t="n">
        <f aca="false">D57*E57</f>
        <v>0</v>
      </c>
      <c r="H57" s="127"/>
    </row>
    <row r="58" customFormat="false" ht="17.35" hidden="false" customHeight="false" outlineLevel="0" collapsed="false">
      <c r="A58" s="124" t="s">
        <v>213</v>
      </c>
      <c r="B58" s="83" t="s">
        <v>190</v>
      </c>
      <c r="C58" s="125"/>
      <c r="D58" s="125"/>
      <c r="E58" s="82" t="n">
        <v>164.23</v>
      </c>
      <c r="F58" s="126" t="n">
        <f aca="false">C58*E58</f>
        <v>0</v>
      </c>
      <c r="G58" s="126" t="n">
        <f aca="false">D58*E58</f>
        <v>0</v>
      </c>
      <c r="H58" s="127"/>
    </row>
    <row r="59" customFormat="false" ht="17.35" hidden="false" customHeight="false" outlineLevel="0" collapsed="false">
      <c r="A59" s="124" t="s">
        <v>214</v>
      </c>
      <c r="B59" s="83" t="s">
        <v>190</v>
      </c>
      <c r="C59" s="125"/>
      <c r="D59" s="125"/>
      <c r="E59" s="82" t="n">
        <v>104.62</v>
      </c>
      <c r="F59" s="126" t="n">
        <f aca="false">C59*E59</f>
        <v>0</v>
      </c>
      <c r="G59" s="126" t="n">
        <f aca="false">D59*E59</f>
        <v>0</v>
      </c>
      <c r="H59" s="127"/>
    </row>
    <row r="60" customFormat="false" ht="32.8" hidden="false" customHeight="false" outlineLevel="0" collapsed="false">
      <c r="A60" s="124" t="s">
        <v>215</v>
      </c>
      <c r="B60" s="83" t="s">
        <v>190</v>
      </c>
      <c r="C60" s="125"/>
      <c r="D60" s="125"/>
      <c r="E60" s="82" t="n">
        <v>106.36</v>
      </c>
      <c r="F60" s="126" t="n">
        <f aca="false">C60*E60</f>
        <v>0</v>
      </c>
      <c r="G60" s="126" t="n">
        <f aca="false">D60*E60</f>
        <v>0</v>
      </c>
      <c r="H60" s="127"/>
    </row>
    <row r="61" customFormat="false" ht="32.8" hidden="false" customHeight="false" outlineLevel="0" collapsed="false">
      <c r="A61" s="124" t="s">
        <v>216</v>
      </c>
      <c r="B61" s="83" t="s">
        <v>190</v>
      </c>
      <c r="C61" s="125"/>
      <c r="D61" s="125"/>
      <c r="E61" s="82" t="n">
        <v>2.67</v>
      </c>
      <c r="F61" s="126" t="n">
        <f aca="false">C61*E61</f>
        <v>0</v>
      </c>
      <c r="G61" s="126" t="n">
        <f aca="false">D61*E61</f>
        <v>0</v>
      </c>
      <c r="H61" s="127"/>
    </row>
    <row r="62" customFormat="false" ht="17.35" hidden="false" customHeight="false" outlineLevel="0" collapsed="false">
      <c r="A62" s="124" t="s">
        <v>217</v>
      </c>
      <c r="B62" s="83" t="s">
        <v>190</v>
      </c>
      <c r="C62" s="125"/>
      <c r="D62" s="125"/>
      <c r="E62" s="82" t="n">
        <v>148.67</v>
      </c>
      <c r="F62" s="126" t="n">
        <f aca="false">C62*E62</f>
        <v>0</v>
      </c>
      <c r="G62" s="126" t="n">
        <f aca="false">D62*E62</f>
        <v>0</v>
      </c>
      <c r="H62" s="127"/>
    </row>
    <row r="63" customFormat="false" ht="17.35" hidden="false" customHeight="false" outlineLevel="0" collapsed="false">
      <c r="A63" s="124" t="s">
        <v>218</v>
      </c>
      <c r="B63" s="83" t="s">
        <v>190</v>
      </c>
      <c r="C63" s="125"/>
      <c r="D63" s="125"/>
      <c r="E63" s="82" t="n">
        <v>155.18</v>
      </c>
      <c r="F63" s="126" t="n">
        <f aca="false">C63*E63</f>
        <v>0</v>
      </c>
      <c r="G63" s="126" t="n">
        <f aca="false">D63*E63</f>
        <v>0</v>
      </c>
      <c r="H63" s="127"/>
    </row>
    <row r="64" customFormat="false" ht="17.35" hidden="false" customHeight="false" outlineLevel="0" collapsed="false">
      <c r="A64" s="124" t="s">
        <v>219</v>
      </c>
      <c r="B64" s="83" t="s">
        <v>190</v>
      </c>
      <c r="C64" s="125"/>
      <c r="D64" s="125"/>
      <c r="E64" s="82" t="n">
        <v>187.9</v>
      </c>
      <c r="F64" s="126" t="n">
        <f aca="false">C64*E64</f>
        <v>0</v>
      </c>
      <c r="G64" s="126" t="n">
        <f aca="false">D64*E64</f>
        <v>0</v>
      </c>
      <c r="H64" s="127"/>
    </row>
    <row r="65" customFormat="false" ht="17.35" hidden="false" customHeight="false" outlineLevel="0" collapsed="false">
      <c r="A65" s="124" t="s">
        <v>220</v>
      </c>
      <c r="B65" s="83" t="s">
        <v>190</v>
      </c>
      <c r="C65" s="125"/>
      <c r="D65" s="125"/>
      <c r="E65" s="82" t="n">
        <v>64.45</v>
      </c>
      <c r="F65" s="126" t="n">
        <f aca="false">C65*E65</f>
        <v>0</v>
      </c>
      <c r="G65" s="126" t="n">
        <f aca="false">D65*E65</f>
        <v>0</v>
      </c>
      <c r="H65" s="127"/>
    </row>
    <row r="66" customFormat="false" ht="37.5" hidden="false" customHeight="false" outlineLevel="0" collapsed="false">
      <c r="A66" s="124" t="s">
        <v>221</v>
      </c>
      <c r="B66" s="83" t="s">
        <v>222</v>
      </c>
      <c r="C66" s="125"/>
      <c r="D66" s="125"/>
      <c r="E66" s="82" t="n">
        <v>15.85</v>
      </c>
      <c r="F66" s="126" t="n">
        <f aca="false">C66*E66</f>
        <v>0</v>
      </c>
      <c r="G66" s="126" t="n">
        <f aca="false">D66*E66</f>
        <v>0</v>
      </c>
      <c r="H66" s="127"/>
    </row>
    <row r="67" customFormat="false" ht="56.25" hidden="false" customHeight="false" outlineLevel="0" collapsed="false">
      <c r="A67" s="124" t="s">
        <v>223</v>
      </c>
      <c r="B67" s="83" t="s">
        <v>222</v>
      </c>
      <c r="C67" s="125"/>
      <c r="D67" s="125"/>
      <c r="E67" s="82" t="n">
        <v>12.45</v>
      </c>
      <c r="F67" s="126" t="n">
        <f aca="false">C67*E67</f>
        <v>0</v>
      </c>
      <c r="G67" s="126" t="n">
        <f aca="false">D67*E67</f>
        <v>0</v>
      </c>
      <c r="H67" s="127"/>
    </row>
    <row r="68" customFormat="false" ht="17.35" hidden="false" customHeight="false" outlineLevel="0" collapsed="false">
      <c r="A68" s="124" t="s">
        <v>224</v>
      </c>
      <c r="B68" s="83" t="s">
        <v>190</v>
      </c>
      <c r="C68" s="125"/>
      <c r="D68" s="125"/>
      <c r="E68" s="82" t="n">
        <v>42.7</v>
      </c>
      <c r="F68" s="126" t="n">
        <f aca="false">C68*E68</f>
        <v>0</v>
      </c>
      <c r="G68" s="126" t="n">
        <f aca="false">D68*E68</f>
        <v>0</v>
      </c>
      <c r="H68" s="127"/>
    </row>
    <row r="69" customFormat="false" ht="17.35" hidden="false" customHeight="false" outlineLevel="0" collapsed="false">
      <c r="A69" s="124" t="s">
        <v>225</v>
      </c>
      <c r="B69" s="83" t="s">
        <v>190</v>
      </c>
      <c r="C69" s="125"/>
      <c r="D69" s="125"/>
      <c r="E69" s="82" t="n">
        <v>42.7</v>
      </c>
      <c r="F69" s="126" t="n">
        <f aca="false">C69*E69</f>
        <v>0</v>
      </c>
      <c r="G69" s="126" t="n">
        <f aca="false">D69*E69</f>
        <v>0</v>
      </c>
      <c r="H69" s="127"/>
    </row>
    <row r="70" customFormat="false" ht="17.35" hidden="false" customHeight="false" outlineLevel="0" collapsed="false">
      <c r="A70" s="124" t="s">
        <v>226</v>
      </c>
      <c r="B70" s="83" t="s">
        <v>190</v>
      </c>
      <c r="C70" s="125"/>
      <c r="D70" s="125"/>
      <c r="E70" s="82" t="n">
        <v>42.7</v>
      </c>
      <c r="F70" s="126" t="n">
        <f aca="false">C70*E70</f>
        <v>0</v>
      </c>
      <c r="G70" s="126" t="n">
        <f aca="false">D70*E70</f>
        <v>0</v>
      </c>
      <c r="H70" s="127"/>
    </row>
    <row r="71" customFormat="false" ht="17.35" hidden="false" customHeight="false" outlineLevel="0" collapsed="false">
      <c r="A71" s="124" t="s">
        <v>227</v>
      </c>
      <c r="B71" s="83" t="s">
        <v>190</v>
      </c>
      <c r="C71" s="125"/>
      <c r="D71" s="125"/>
      <c r="E71" s="82" t="n">
        <v>14.39</v>
      </c>
      <c r="F71" s="126" t="n">
        <f aca="false">C71*E71</f>
        <v>0</v>
      </c>
      <c r="G71" s="126" t="n">
        <f aca="false">D71*E71</f>
        <v>0</v>
      </c>
      <c r="H71" s="127"/>
    </row>
    <row r="72" customFormat="false" ht="37.5" hidden="false" customHeight="false" outlineLevel="0" collapsed="false">
      <c r="A72" s="124" t="s">
        <v>228</v>
      </c>
      <c r="B72" s="83" t="s">
        <v>190</v>
      </c>
      <c r="C72" s="125"/>
      <c r="D72" s="125"/>
      <c r="E72" s="82" t="n">
        <v>44.2</v>
      </c>
      <c r="F72" s="126" t="n">
        <f aca="false">C72*E72</f>
        <v>0</v>
      </c>
      <c r="G72" s="126" t="n">
        <f aca="false">D72*E72</f>
        <v>0</v>
      </c>
      <c r="H72" s="127"/>
    </row>
    <row r="73" customFormat="false" ht="54" hidden="false" customHeight="true" outlineLevel="0" collapsed="false">
      <c r="A73" s="124" t="s">
        <v>229</v>
      </c>
      <c r="B73" s="83" t="s">
        <v>190</v>
      </c>
      <c r="C73" s="125"/>
      <c r="D73" s="125"/>
      <c r="E73" s="82" t="n">
        <v>43.3</v>
      </c>
      <c r="F73" s="126" t="n">
        <f aca="false">C73*E73</f>
        <v>0</v>
      </c>
      <c r="G73" s="126" t="n">
        <f aca="false">D73*E73</f>
        <v>0</v>
      </c>
      <c r="H73" s="127"/>
    </row>
    <row r="74" customFormat="false" ht="81" hidden="false" customHeight="true" outlineLevel="0" collapsed="false">
      <c r="A74" s="124" t="s">
        <v>230</v>
      </c>
      <c r="B74" s="82" t="s">
        <v>190</v>
      </c>
      <c r="C74" s="125"/>
      <c r="D74" s="125"/>
      <c r="E74" s="82" t="n">
        <v>38.64</v>
      </c>
      <c r="F74" s="126" t="n">
        <f aca="false">C74*E74</f>
        <v>0</v>
      </c>
      <c r="G74" s="126" t="n">
        <f aca="false">D74*E74</f>
        <v>0</v>
      </c>
      <c r="H74" s="127"/>
    </row>
    <row r="75" customFormat="false" ht="17.35" hidden="false" customHeight="false" outlineLevel="0" collapsed="false">
      <c r="A75" s="124" t="s">
        <v>231</v>
      </c>
      <c r="B75" s="82" t="s">
        <v>190</v>
      </c>
      <c r="C75" s="125"/>
      <c r="D75" s="125"/>
      <c r="E75" s="82" t="n">
        <v>35.06</v>
      </c>
      <c r="F75" s="126" t="n">
        <f aca="false">C75*E75</f>
        <v>0</v>
      </c>
      <c r="G75" s="126" t="n">
        <f aca="false">D75*E75</f>
        <v>0</v>
      </c>
      <c r="H75" s="127"/>
    </row>
    <row r="76" customFormat="false" ht="17.35" hidden="false" customHeight="false" outlineLevel="0" collapsed="false">
      <c r="A76" s="124" t="s">
        <v>232</v>
      </c>
      <c r="B76" s="82" t="s">
        <v>190</v>
      </c>
      <c r="C76" s="125"/>
      <c r="D76" s="125"/>
      <c r="E76" s="82" t="n">
        <v>36.1</v>
      </c>
      <c r="F76" s="126" t="n">
        <f aca="false">C76*E76</f>
        <v>0</v>
      </c>
      <c r="G76" s="126" t="n">
        <f aca="false">D76*E76</f>
        <v>0</v>
      </c>
      <c r="H76" s="127"/>
    </row>
    <row r="77" customFormat="false" ht="17.35" hidden="false" customHeight="false" outlineLevel="0" collapsed="false">
      <c r="A77" s="124" t="s">
        <v>233</v>
      </c>
      <c r="B77" s="82" t="s">
        <v>190</v>
      </c>
      <c r="C77" s="125"/>
      <c r="D77" s="125"/>
      <c r="E77" s="82" t="n">
        <v>92.03</v>
      </c>
      <c r="F77" s="126" t="n">
        <f aca="false">C77*E77</f>
        <v>0</v>
      </c>
      <c r="G77" s="126" t="n">
        <f aca="false">D77*E77</f>
        <v>0</v>
      </c>
      <c r="H77" s="127"/>
    </row>
    <row r="78" customFormat="false" ht="17.35" hidden="false" customHeight="false" outlineLevel="0" collapsed="false">
      <c r="A78" s="124" t="s">
        <v>234</v>
      </c>
      <c r="B78" s="82" t="s">
        <v>190</v>
      </c>
      <c r="C78" s="125"/>
      <c r="D78" s="125"/>
      <c r="E78" s="82" t="n">
        <v>60.29</v>
      </c>
      <c r="F78" s="126" t="n">
        <f aca="false">C78*E78</f>
        <v>0</v>
      </c>
      <c r="G78" s="126" t="n">
        <f aca="false">D78*E78</f>
        <v>0</v>
      </c>
      <c r="H78" s="127"/>
    </row>
    <row r="79" customFormat="false" ht="17.35" hidden="false" customHeight="false" outlineLevel="0" collapsed="false">
      <c r="A79" s="124" t="s">
        <v>235</v>
      </c>
      <c r="B79" s="82" t="s">
        <v>190</v>
      </c>
      <c r="C79" s="125"/>
      <c r="D79" s="125"/>
      <c r="E79" s="82" t="n">
        <v>23.54</v>
      </c>
      <c r="F79" s="126" t="n">
        <f aca="false">C79*E79</f>
        <v>0</v>
      </c>
      <c r="G79" s="126" t="n">
        <f aca="false">D79*E79</f>
        <v>0</v>
      </c>
      <c r="H79" s="127"/>
    </row>
    <row r="80" customFormat="false" ht="17.35" hidden="false" customHeight="false" outlineLevel="0" collapsed="false">
      <c r="A80" s="124" t="s">
        <v>236</v>
      </c>
      <c r="B80" s="83" t="s">
        <v>190</v>
      </c>
      <c r="C80" s="125"/>
      <c r="D80" s="125"/>
      <c r="E80" s="82" t="n">
        <v>86.26</v>
      </c>
      <c r="F80" s="126" t="n">
        <f aca="false">C80*E80</f>
        <v>0</v>
      </c>
      <c r="G80" s="126" t="n">
        <f aca="false">D80*E80</f>
        <v>0</v>
      </c>
      <c r="H80" s="127"/>
    </row>
    <row r="81" customFormat="false" ht="17.35" hidden="false" customHeight="false" outlineLevel="0" collapsed="false">
      <c r="A81" s="124" t="s">
        <v>237</v>
      </c>
      <c r="B81" s="82" t="s">
        <v>190</v>
      </c>
      <c r="C81" s="125"/>
      <c r="D81" s="125"/>
      <c r="E81" s="82" t="n">
        <v>173.67</v>
      </c>
      <c r="F81" s="126" t="n">
        <f aca="false">C81*E81</f>
        <v>0</v>
      </c>
      <c r="G81" s="126" t="n">
        <f aca="false">D81*E81</f>
        <v>0</v>
      </c>
      <c r="H81" s="127"/>
    </row>
    <row r="82" customFormat="false" ht="17.35" hidden="false" customHeight="false" outlineLevel="0" collapsed="false">
      <c r="A82" s="124" t="s">
        <v>238</v>
      </c>
      <c r="B82" s="82" t="s">
        <v>190</v>
      </c>
      <c r="C82" s="125"/>
      <c r="D82" s="125"/>
      <c r="E82" s="82" t="n">
        <v>74.1</v>
      </c>
      <c r="F82" s="126" t="n">
        <f aca="false">C82*E82</f>
        <v>0</v>
      </c>
      <c r="G82" s="126" t="n">
        <f aca="false">D82*E82</f>
        <v>0</v>
      </c>
      <c r="H82" s="127"/>
    </row>
    <row r="83" customFormat="false" ht="31.5" hidden="false" customHeight="true" outlineLevel="0" collapsed="false">
      <c r="A83" s="124" t="s">
        <v>239</v>
      </c>
      <c r="B83" s="82" t="s">
        <v>190</v>
      </c>
      <c r="C83" s="82"/>
      <c r="D83" s="82"/>
      <c r="E83" s="82" t="n">
        <v>110.05</v>
      </c>
      <c r="F83" s="126" t="n">
        <f aca="false">C83*E83</f>
        <v>0</v>
      </c>
      <c r="G83" s="126" t="n">
        <f aca="false">D83*E83</f>
        <v>0</v>
      </c>
      <c r="H83" s="127"/>
    </row>
    <row r="84" customFormat="false" ht="18.75" hidden="false" customHeight="false" outlineLevel="0" collapsed="false">
      <c r="A84" s="124" t="s">
        <v>240</v>
      </c>
      <c r="B84" s="83" t="s">
        <v>190</v>
      </c>
      <c r="C84" s="125"/>
      <c r="D84" s="125"/>
      <c r="E84" s="82" t="n">
        <v>103.16</v>
      </c>
      <c r="F84" s="126" t="n">
        <f aca="false">C84*E84</f>
        <v>0</v>
      </c>
      <c r="G84" s="126" t="n">
        <f aca="false">D84*E84</f>
        <v>0</v>
      </c>
      <c r="H84" s="127"/>
    </row>
    <row r="85" customFormat="false" ht="37.5" hidden="false" customHeight="false" outlineLevel="0" collapsed="false">
      <c r="A85" s="124" t="s">
        <v>241</v>
      </c>
      <c r="B85" s="83" t="s">
        <v>190</v>
      </c>
      <c r="C85" s="125"/>
      <c r="D85" s="125"/>
      <c r="E85" s="82" t="n">
        <v>35.49</v>
      </c>
      <c r="F85" s="126" t="n">
        <f aca="false">C85*E85</f>
        <v>0</v>
      </c>
      <c r="G85" s="126" t="n">
        <f aca="false">D85*E85</f>
        <v>0</v>
      </c>
      <c r="H85" s="127"/>
    </row>
    <row r="86" customFormat="false" ht="17.35" hidden="false" customHeight="false" outlineLevel="0" collapsed="false">
      <c r="A86" s="124" t="s">
        <v>242</v>
      </c>
      <c r="B86" s="83" t="s">
        <v>190</v>
      </c>
      <c r="C86" s="125"/>
      <c r="D86" s="125"/>
      <c r="E86" s="82" t="n">
        <v>29.63</v>
      </c>
      <c r="F86" s="126" t="n">
        <f aca="false">C86*E86</f>
        <v>0</v>
      </c>
      <c r="G86" s="126" t="n">
        <f aca="false">D86*E86</f>
        <v>0</v>
      </c>
      <c r="H86" s="127"/>
    </row>
    <row r="87" customFormat="false" ht="17.35" hidden="false" customHeight="false" outlineLevel="0" collapsed="false">
      <c r="A87" s="124" t="s">
        <v>243</v>
      </c>
      <c r="B87" s="83" t="s">
        <v>190</v>
      </c>
      <c r="C87" s="125"/>
      <c r="D87" s="125"/>
      <c r="E87" s="82" t="n">
        <v>91.52</v>
      </c>
      <c r="F87" s="126" t="n">
        <f aca="false">C87*E87</f>
        <v>0</v>
      </c>
      <c r="G87" s="126" t="n">
        <f aca="false">D87*E87</f>
        <v>0</v>
      </c>
      <c r="H87" s="127"/>
    </row>
    <row r="88" customFormat="false" ht="17.35" hidden="false" customHeight="false" outlineLevel="0" collapsed="false">
      <c r="A88" s="124" t="s">
        <v>244</v>
      </c>
      <c r="B88" s="83" t="s">
        <v>190</v>
      </c>
      <c r="C88" s="125"/>
      <c r="D88" s="125"/>
      <c r="E88" s="82" t="n">
        <v>4.29</v>
      </c>
      <c r="F88" s="126" t="n">
        <f aca="false">C88*E88</f>
        <v>0</v>
      </c>
      <c r="G88" s="126" t="n">
        <f aca="false">D88*E88</f>
        <v>0</v>
      </c>
      <c r="H88" s="127"/>
    </row>
    <row r="89" customFormat="false" ht="17.35" hidden="false" customHeight="false" outlineLevel="0" collapsed="false">
      <c r="A89" s="124" t="s">
        <v>245</v>
      </c>
      <c r="B89" s="83" t="s">
        <v>190</v>
      </c>
      <c r="C89" s="125"/>
      <c r="D89" s="125"/>
      <c r="E89" s="82" t="n">
        <v>18.84</v>
      </c>
      <c r="F89" s="126" t="n">
        <f aca="false">C89*E89</f>
        <v>0</v>
      </c>
      <c r="G89" s="126" t="n">
        <f aca="false">D89*E89</f>
        <v>0</v>
      </c>
      <c r="H89" s="127"/>
    </row>
    <row r="90" customFormat="false" ht="17.35" hidden="false" customHeight="false" outlineLevel="0" collapsed="false">
      <c r="A90" s="124" t="s">
        <v>246</v>
      </c>
      <c r="B90" s="83" t="s">
        <v>190</v>
      </c>
      <c r="C90" s="125"/>
      <c r="D90" s="125"/>
      <c r="E90" s="82" t="n">
        <v>120.3</v>
      </c>
      <c r="F90" s="126" t="n">
        <f aca="false">C90*E90</f>
        <v>0</v>
      </c>
      <c r="G90" s="126" t="n">
        <f aca="false">D90*E90</f>
        <v>0</v>
      </c>
      <c r="H90" s="127"/>
    </row>
    <row r="91" customFormat="false" ht="17.35" hidden="false" customHeight="false" outlineLevel="0" collapsed="false">
      <c r="A91" s="124" t="s">
        <v>247</v>
      </c>
      <c r="B91" s="83" t="s">
        <v>190</v>
      </c>
      <c r="C91" s="125"/>
      <c r="D91" s="125"/>
      <c r="E91" s="82" t="n">
        <v>75.62</v>
      </c>
      <c r="F91" s="126" t="n">
        <f aca="false">C91*E91</f>
        <v>0</v>
      </c>
      <c r="G91" s="126" t="n">
        <f aca="false">D91*E91</f>
        <v>0</v>
      </c>
      <c r="H91" s="127"/>
    </row>
    <row r="92" customFormat="false" ht="17.35" hidden="false" customHeight="false" outlineLevel="0" collapsed="false">
      <c r="A92" s="124" t="s">
        <v>248</v>
      </c>
      <c r="B92" s="83" t="s">
        <v>190</v>
      </c>
      <c r="C92" s="125"/>
      <c r="D92" s="125"/>
      <c r="E92" s="82" t="n">
        <v>8.6</v>
      </c>
      <c r="F92" s="126" t="n">
        <f aca="false">C92*E92</f>
        <v>0</v>
      </c>
      <c r="G92" s="126" t="n">
        <f aca="false">D92*E92</f>
        <v>0</v>
      </c>
      <c r="H92" s="127"/>
    </row>
    <row r="93" s="100" customFormat="true" ht="17.35" hidden="false" customHeight="false" outlineLevel="0" collapsed="false">
      <c r="A93" s="124" t="s">
        <v>249</v>
      </c>
      <c r="B93" s="83" t="s">
        <v>190</v>
      </c>
      <c r="C93" s="125"/>
      <c r="D93" s="125"/>
      <c r="E93" s="82" t="n">
        <v>15.7</v>
      </c>
      <c r="F93" s="126" t="n">
        <f aca="false">C93*E93</f>
        <v>0</v>
      </c>
      <c r="G93" s="126" t="n">
        <f aca="false">D93*E93</f>
        <v>0</v>
      </c>
      <c r="H93" s="127"/>
      <c r="I93" s="14"/>
      <c r="J93" s="14"/>
      <c r="K93" s="14"/>
      <c r="L93" s="14"/>
      <c r="M93" s="14"/>
      <c r="N93" s="14"/>
      <c r="O93" s="14"/>
    </row>
    <row r="94" customFormat="false" ht="37.5" hidden="false" customHeight="false" outlineLevel="0" collapsed="false">
      <c r="A94" s="124" t="s">
        <v>250</v>
      </c>
      <c r="B94" s="83" t="s">
        <v>190</v>
      </c>
      <c r="C94" s="125"/>
      <c r="D94" s="125"/>
      <c r="E94" s="82" t="n">
        <v>16.37</v>
      </c>
      <c r="F94" s="126" t="n">
        <f aca="false">C94*E94</f>
        <v>0</v>
      </c>
      <c r="G94" s="126" t="n">
        <f aca="false">D94*E94</f>
        <v>0</v>
      </c>
      <c r="H94" s="127"/>
    </row>
    <row r="95" customFormat="false" ht="17.35" hidden="false" customHeight="false" outlineLevel="0" collapsed="false">
      <c r="A95" s="124" t="s">
        <v>251</v>
      </c>
      <c r="B95" s="83" t="s">
        <v>190</v>
      </c>
      <c r="C95" s="125"/>
      <c r="D95" s="125"/>
      <c r="E95" s="82" t="n">
        <v>25.08</v>
      </c>
      <c r="F95" s="126" t="n">
        <f aca="false">C95*E95</f>
        <v>0</v>
      </c>
      <c r="G95" s="126" t="n">
        <f aca="false">D95*E95</f>
        <v>0</v>
      </c>
      <c r="H95" s="127"/>
    </row>
    <row r="96" customFormat="false" ht="17.35" hidden="false" customHeight="false" outlineLevel="0" collapsed="false">
      <c r="A96" s="124" t="s">
        <v>252</v>
      </c>
      <c r="B96" s="83" t="s">
        <v>190</v>
      </c>
      <c r="C96" s="125"/>
      <c r="D96" s="125"/>
      <c r="E96" s="82" t="n">
        <v>97.04</v>
      </c>
      <c r="F96" s="126" t="n">
        <f aca="false">C96*E96</f>
        <v>0</v>
      </c>
      <c r="G96" s="126" t="n">
        <f aca="false">D96*E96</f>
        <v>0</v>
      </c>
      <c r="H96" s="127"/>
    </row>
    <row r="97" s="100" customFormat="true" ht="17.35" hidden="false" customHeight="false" outlineLevel="0" collapsed="false">
      <c r="A97" s="124" t="s">
        <v>253</v>
      </c>
      <c r="B97" s="83" t="s">
        <v>190</v>
      </c>
      <c r="C97" s="125"/>
      <c r="D97" s="125"/>
      <c r="E97" s="82" t="n">
        <v>40.6</v>
      </c>
      <c r="F97" s="126" t="n">
        <f aca="false">C97*E97</f>
        <v>0</v>
      </c>
      <c r="G97" s="126" t="n">
        <f aca="false">D97*E97</f>
        <v>0</v>
      </c>
      <c r="H97" s="127"/>
      <c r="I97" s="14"/>
      <c r="J97" s="14"/>
      <c r="K97" s="14"/>
      <c r="L97" s="14"/>
      <c r="M97" s="14"/>
      <c r="N97" s="14"/>
      <c r="O97" s="14"/>
    </row>
    <row r="98" customFormat="false" ht="32.8" hidden="false" customHeight="false" outlineLevel="0" collapsed="false">
      <c r="A98" s="124" t="s">
        <v>254</v>
      </c>
      <c r="B98" s="83" t="s">
        <v>190</v>
      </c>
      <c r="C98" s="125"/>
      <c r="D98" s="125"/>
      <c r="E98" s="82" t="n">
        <v>47.2</v>
      </c>
      <c r="F98" s="126" t="n">
        <f aca="false">C98*E98</f>
        <v>0</v>
      </c>
      <c r="G98" s="126" t="n">
        <f aca="false">D98*E98</f>
        <v>0</v>
      </c>
      <c r="H98" s="127"/>
    </row>
    <row r="99" customFormat="false" ht="32.8" hidden="false" customHeight="false" outlineLevel="0" collapsed="false">
      <c r="A99" s="124" t="s">
        <v>255</v>
      </c>
      <c r="B99" s="83" t="s">
        <v>190</v>
      </c>
      <c r="C99" s="125"/>
      <c r="D99" s="125"/>
      <c r="E99" s="82" t="n">
        <v>67.5</v>
      </c>
      <c r="F99" s="126" t="n">
        <f aca="false">C99*E99</f>
        <v>0</v>
      </c>
      <c r="G99" s="126" t="n">
        <f aca="false">D99*E99</f>
        <v>0</v>
      </c>
      <c r="H99" s="127"/>
    </row>
    <row r="100" customFormat="false" ht="17.35" hidden="false" customHeight="false" outlineLevel="0" collapsed="false">
      <c r="A100" s="124" t="s">
        <v>256</v>
      </c>
      <c r="B100" s="83" t="s">
        <v>190</v>
      </c>
      <c r="C100" s="125"/>
      <c r="D100" s="125"/>
      <c r="E100" s="82" t="n">
        <v>14.2</v>
      </c>
      <c r="F100" s="126" t="n">
        <f aca="false">C100*E100</f>
        <v>0</v>
      </c>
      <c r="G100" s="126" t="n">
        <f aca="false">D100*E100</f>
        <v>0</v>
      </c>
      <c r="H100" s="127"/>
    </row>
    <row r="101" customFormat="false" ht="17.35" hidden="false" customHeight="false" outlineLevel="0" collapsed="false">
      <c r="A101" s="124" t="s">
        <v>257</v>
      </c>
      <c r="B101" s="83" t="s">
        <v>258</v>
      </c>
      <c r="C101" s="125"/>
      <c r="D101" s="125"/>
      <c r="E101" s="82" t="n">
        <v>12.62</v>
      </c>
      <c r="F101" s="126" t="n">
        <f aca="false">C101*E101</f>
        <v>0</v>
      </c>
      <c r="G101" s="126" t="n">
        <f aca="false">D101*E101</f>
        <v>0</v>
      </c>
      <c r="H101" s="127"/>
    </row>
    <row r="102" customFormat="false" ht="17.35" hidden="false" customHeight="false" outlineLevel="0" collapsed="false">
      <c r="A102" s="124" t="s">
        <v>259</v>
      </c>
      <c r="B102" s="83" t="s">
        <v>190</v>
      </c>
      <c r="C102" s="125"/>
      <c r="D102" s="125"/>
      <c r="E102" s="82" t="n">
        <v>49.22</v>
      </c>
      <c r="F102" s="126" t="n">
        <f aca="false">C102*E102</f>
        <v>0</v>
      </c>
      <c r="G102" s="126" t="n">
        <f aca="false">D102*E102</f>
        <v>0</v>
      </c>
      <c r="H102" s="127"/>
    </row>
    <row r="103" customFormat="false" ht="17.35" hidden="false" customHeight="false" outlineLevel="0" collapsed="false">
      <c r="A103" s="124" t="s">
        <v>260</v>
      </c>
      <c r="B103" s="83" t="s">
        <v>190</v>
      </c>
      <c r="C103" s="125"/>
      <c r="D103" s="125"/>
      <c r="E103" s="82" t="n">
        <v>58</v>
      </c>
      <c r="F103" s="126" t="n">
        <f aca="false">C103*E103</f>
        <v>0</v>
      </c>
      <c r="G103" s="126" t="n">
        <f aca="false">D103*E103</f>
        <v>0</v>
      </c>
      <c r="H103" s="127"/>
    </row>
    <row r="104" customFormat="false" ht="17.35" hidden="false" customHeight="false" outlineLevel="0" collapsed="false">
      <c r="A104" s="124" t="s">
        <v>261</v>
      </c>
      <c r="B104" s="83" t="s">
        <v>190</v>
      </c>
      <c r="C104" s="125"/>
      <c r="D104" s="125"/>
      <c r="E104" s="82" t="n">
        <v>85.11</v>
      </c>
      <c r="F104" s="126" t="n">
        <f aca="false">C104*E104</f>
        <v>0</v>
      </c>
      <c r="G104" s="126" t="n">
        <f aca="false">D104*E104</f>
        <v>0</v>
      </c>
      <c r="H104" s="127"/>
    </row>
    <row r="105" customFormat="false" ht="17.35" hidden="false" customHeight="false" outlineLevel="0" collapsed="false">
      <c r="A105" s="124" t="s">
        <v>262</v>
      </c>
      <c r="B105" s="83" t="s">
        <v>190</v>
      </c>
      <c r="C105" s="125"/>
      <c r="D105" s="125"/>
      <c r="E105" s="82" t="n">
        <v>1.93</v>
      </c>
      <c r="F105" s="126" t="n">
        <f aca="false">C105*E105</f>
        <v>0</v>
      </c>
      <c r="G105" s="126" t="n">
        <f aca="false">D105*E105</f>
        <v>0</v>
      </c>
      <c r="H105" s="127"/>
    </row>
    <row r="106" customFormat="false" ht="17.35" hidden="false" customHeight="false" outlineLevel="0" collapsed="false">
      <c r="A106" s="124" t="s">
        <v>263</v>
      </c>
      <c r="B106" s="83" t="s">
        <v>190</v>
      </c>
      <c r="C106" s="125"/>
      <c r="D106" s="125"/>
      <c r="E106" s="82" t="n">
        <v>279.6</v>
      </c>
      <c r="F106" s="126" t="n">
        <f aca="false">C106*E106</f>
        <v>0</v>
      </c>
      <c r="G106" s="126" t="n">
        <f aca="false">D106*E106</f>
        <v>0</v>
      </c>
      <c r="H106" s="127"/>
    </row>
    <row r="107" customFormat="false" ht="56.25" hidden="false" customHeight="false" outlineLevel="0" collapsed="false">
      <c r="A107" s="124" t="s">
        <v>264</v>
      </c>
      <c r="B107" s="83" t="s">
        <v>190</v>
      </c>
      <c r="C107" s="125"/>
      <c r="D107" s="125"/>
      <c r="E107" s="82" t="n">
        <v>61.1</v>
      </c>
      <c r="F107" s="126" t="n">
        <f aca="false">C107*E107</f>
        <v>0</v>
      </c>
      <c r="G107" s="126" t="n">
        <f aca="false">D107*E107</f>
        <v>0</v>
      </c>
      <c r="H107" s="127"/>
    </row>
    <row r="108" customFormat="false" ht="18.75" hidden="false" customHeight="false" outlineLevel="0" collapsed="false">
      <c r="A108" s="124" t="s">
        <v>265</v>
      </c>
      <c r="B108" s="83" t="s">
        <v>190</v>
      </c>
      <c r="C108" s="125"/>
      <c r="D108" s="125"/>
      <c r="E108" s="82" t="n">
        <v>75.14</v>
      </c>
      <c r="F108" s="126" t="n">
        <f aca="false">C108*E108</f>
        <v>0</v>
      </c>
      <c r="G108" s="126" t="n">
        <f aca="false">D108*E108</f>
        <v>0</v>
      </c>
      <c r="H108" s="127"/>
    </row>
    <row r="109" customFormat="false" ht="37.5" hidden="false" customHeight="false" outlineLevel="0" collapsed="false">
      <c r="A109" s="124" t="s">
        <v>266</v>
      </c>
      <c r="B109" s="83" t="s">
        <v>190</v>
      </c>
      <c r="C109" s="125"/>
      <c r="D109" s="125"/>
      <c r="E109" s="82" t="n">
        <v>110.7</v>
      </c>
      <c r="F109" s="126" t="n">
        <f aca="false">C109*E109</f>
        <v>0</v>
      </c>
      <c r="G109" s="126" t="n">
        <f aca="false">D109*E109</f>
        <v>0</v>
      </c>
      <c r="H109" s="127"/>
    </row>
    <row r="110" customFormat="false" ht="53.25" hidden="false" customHeight="true" outlineLevel="0" collapsed="false">
      <c r="A110" s="124" t="s">
        <v>267</v>
      </c>
      <c r="B110" s="83" t="s">
        <v>190</v>
      </c>
      <c r="C110" s="125"/>
      <c r="D110" s="125"/>
      <c r="E110" s="82" t="n">
        <v>62.2</v>
      </c>
      <c r="F110" s="126" t="n">
        <f aca="false">C110*E110</f>
        <v>0</v>
      </c>
      <c r="G110" s="126" t="n">
        <f aca="false">D110*E110</f>
        <v>0</v>
      </c>
      <c r="H110" s="127"/>
    </row>
    <row r="111" customFormat="false" ht="17.35" hidden="false" customHeight="false" outlineLevel="0" collapsed="false">
      <c r="A111" s="124" t="s">
        <v>268</v>
      </c>
      <c r="B111" s="82" t="s">
        <v>190</v>
      </c>
      <c r="C111" s="125"/>
      <c r="D111" s="125"/>
      <c r="E111" s="82" t="n">
        <v>20.6</v>
      </c>
      <c r="F111" s="126" t="n">
        <f aca="false">C111*E111</f>
        <v>0</v>
      </c>
      <c r="G111" s="126" t="n">
        <f aca="false">D111*E111</f>
        <v>0</v>
      </c>
      <c r="H111" s="127"/>
    </row>
    <row r="112" customFormat="false" ht="17.35" hidden="false" customHeight="false" outlineLevel="0" collapsed="false">
      <c r="A112" s="124" t="s">
        <v>269</v>
      </c>
      <c r="B112" s="82" t="s">
        <v>190</v>
      </c>
      <c r="C112" s="125"/>
      <c r="D112" s="125"/>
      <c r="E112" s="82" t="n">
        <v>9.57</v>
      </c>
      <c r="F112" s="126" t="n">
        <f aca="false">C112*E112</f>
        <v>0</v>
      </c>
      <c r="G112" s="126" t="n">
        <f aca="false">D112*E112</f>
        <v>0</v>
      </c>
      <c r="H112" s="127"/>
    </row>
    <row r="113" customFormat="false" ht="24.75" hidden="false" customHeight="true" outlineLevel="0" collapsed="false">
      <c r="A113" s="124" t="s">
        <v>270</v>
      </c>
      <c r="B113" s="82" t="s">
        <v>190</v>
      </c>
      <c r="C113" s="125"/>
      <c r="D113" s="125"/>
      <c r="E113" s="82" t="n">
        <v>5.21</v>
      </c>
      <c r="F113" s="126" t="n">
        <f aca="false">C113*E113</f>
        <v>0</v>
      </c>
      <c r="G113" s="126" t="n">
        <f aca="false">D113*E113</f>
        <v>0</v>
      </c>
      <c r="H113" s="127"/>
    </row>
    <row r="114" customFormat="false" ht="17.35" hidden="false" customHeight="false" outlineLevel="0" collapsed="false">
      <c r="A114" s="124" t="s">
        <v>271</v>
      </c>
      <c r="B114" s="82" t="s">
        <v>190</v>
      </c>
      <c r="C114" s="125"/>
      <c r="D114" s="125"/>
      <c r="E114" s="82" t="n">
        <v>7.25</v>
      </c>
      <c r="F114" s="126" t="n">
        <f aca="false">C114*E114</f>
        <v>0</v>
      </c>
      <c r="G114" s="126" t="n">
        <f aca="false">D114*E114</f>
        <v>0</v>
      </c>
      <c r="H114" s="127"/>
    </row>
    <row r="115" customFormat="false" ht="17.35" hidden="false" customHeight="false" outlineLevel="0" collapsed="false">
      <c r="A115" s="128" t="s">
        <v>272</v>
      </c>
      <c r="B115" s="127"/>
      <c r="C115" s="125"/>
      <c r="D115" s="125"/>
      <c r="E115" s="147"/>
      <c r="F115" s="126"/>
      <c r="G115" s="126"/>
      <c r="H115" s="127"/>
    </row>
    <row r="116" customFormat="false" ht="17.35" hidden="false" customHeight="false" outlineLevel="0" collapsed="false">
      <c r="A116" s="124" t="s">
        <v>273</v>
      </c>
      <c r="B116" s="82" t="s">
        <v>274</v>
      </c>
      <c r="C116" s="125"/>
      <c r="D116" s="125"/>
      <c r="E116" s="82" t="n">
        <v>747.6</v>
      </c>
      <c r="F116" s="126" t="n">
        <f aca="false">C116*E116</f>
        <v>0</v>
      </c>
      <c r="G116" s="126" t="n">
        <f aca="false">D116*E116</f>
        <v>0</v>
      </c>
      <c r="H116" s="127"/>
    </row>
    <row r="117" customFormat="false" ht="17.35" hidden="false" customHeight="false" outlineLevel="0" collapsed="false">
      <c r="A117" s="124" t="s">
        <v>275</v>
      </c>
      <c r="B117" s="82" t="s">
        <v>274</v>
      </c>
      <c r="C117" s="125"/>
      <c r="D117" s="125"/>
      <c r="E117" s="82" t="n">
        <v>134.16</v>
      </c>
      <c r="F117" s="126" t="n">
        <f aca="false">C117*E117</f>
        <v>0</v>
      </c>
      <c r="G117" s="126" t="n">
        <f aca="false">D117*E117</f>
        <v>0</v>
      </c>
      <c r="H117" s="127"/>
    </row>
    <row r="118" customFormat="false" ht="30" hidden="false" customHeight="true" outlineLevel="0" collapsed="false">
      <c r="A118" s="124" t="s">
        <v>276</v>
      </c>
      <c r="B118" s="83" t="s">
        <v>190</v>
      </c>
      <c r="C118" s="125"/>
      <c r="D118" s="125"/>
      <c r="E118" s="82" t="n">
        <v>115.5</v>
      </c>
      <c r="F118" s="126" t="n">
        <f aca="false">C118*E118</f>
        <v>0</v>
      </c>
      <c r="G118" s="126" t="n">
        <f aca="false">D118*E118</f>
        <v>0</v>
      </c>
      <c r="H118" s="127"/>
    </row>
    <row r="119" customFormat="false" ht="37.5" hidden="false" customHeight="false" outlineLevel="0" collapsed="false">
      <c r="A119" s="124" t="s">
        <v>277</v>
      </c>
      <c r="B119" s="82" t="s">
        <v>278</v>
      </c>
      <c r="C119" s="125"/>
      <c r="D119" s="125"/>
      <c r="E119" s="82" t="n">
        <v>4.7</v>
      </c>
      <c r="F119" s="126" t="n">
        <f aca="false">C119*E119</f>
        <v>0</v>
      </c>
      <c r="G119" s="126" t="n">
        <f aca="false">D119*E119</f>
        <v>0</v>
      </c>
      <c r="H119" s="127"/>
    </row>
    <row r="120" customFormat="false" ht="54" hidden="false" customHeight="true" outlineLevel="0" collapsed="false">
      <c r="A120" s="124" t="s">
        <v>279</v>
      </c>
      <c r="B120" s="82" t="s">
        <v>278</v>
      </c>
      <c r="C120" s="125"/>
      <c r="D120" s="125"/>
      <c r="E120" s="82" t="n">
        <v>4.7</v>
      </c>
      <c r="F120" s="126" t="n">
        <f aca="false">C120*E120</f>
        <v>0</v>
      </c>
      <c r="G120" s="126" t="n">
        <f aca="false">D120*E120</f>
        <v>0</v>
      </c>
      <c r="H120" s="127"/>
    </row>
    <row r="121" customFormat="false" ht="77.25" hidden="false" customHeight="true" outlineLevel="0" collapsed="false">
      <c r="A121" s="124" t="s">
        <v>280</v>
      </c>
      <c r="B121" s="82" t="s">
        <v>274</v>
      </c>
      <c r="C121" s="125"/>
      <c r="D121" s="125"/>
      <c r="E121" s="82" t="n">
        <v>159</v>
      </c>
      <c r="F121" s="126" t="n">
        <f aca="false">C121*E121</f>
        <v>0</v>
      </c>
      <c r="G121" s="126" t="n">
        <f aca="false">D121*E121</f>
        <v>0</v>
      </c>
      <c r="H121" s="127"/>
    </row>
    <row r="122" customFormat="false" ht="17.35" hidden="false" customHeight="false" outlineLevel="0" collapsed="false">
      <c r="A122" s="128" t="s">
        <v>281</v>
      </c>
      <c r="B122" s="147"/>
      <c r="C122" s="125"/>
      <c r="D122" s="125"/>
      <c r="E122" s="147"/>
      <c r="F122" s="126"/>
      <c r="G122" s="126"/>
      <c r="H122" s="127"/>
    </row>
    <row r="123" customFormat="false" ht="17.35" hidden="false" customHeight="false" outlineLevel="0" collapsed="false">
      <c r="A123" s="124" t="s">
        <v>282</v>
      </c>
      <c r="B123" s="83" t="s">
        <v>258</v>
      </c>
      <c r="C123" s="125"/>
      <c r="D123" s="125"/>
      <c r="E123" s="82" t="n">
        <v>281.15</v>
      </c>
      <c r="F123" s="126" t="n">
        <f aca="false">C123*E123</f>
        <v>0</v>
      </c>
      <c r="G123" s="126" t="n">
        <f aca="false">D123*E123</f>
        <v>0</v>
      </c>
      <c r="H123" s="127"/>
    </row>
    <row r="124" customFormat="false" ht="17.35" hidden="false" customHeight="false" outlineLevel="0" collapsed="false">
      <c r="A124" s="124" t="s">
        <v>283</v>
      </c>
      <c r="B124" s="83" t="s">
        <v>258</v>
      </c>
      <c r="C124" s="125"/>
      <c r="D124" s="125"/>
      <c r="E124" s="82" t="n">
        <v>336.52</v>
      </c>
      <c r="F124" s="126" t="n">
        <f aca="false">C124*E124</f>
        <v>0</v>
      </c>
      <c r="G124" s="126" t="n">
        <f aca="false">D124*E124</f>
        <v>0</v>
      </c>
      <c r="H124" s="127"/>
    </row>
    <row r="125" customFormat="false" ht="17.35" hidden="false" customHeight="false" outlineLevel="0" collapsed="false">
      <c r="A125" s="128" t="s">
        <v>284</v>
      </c>
      <c r="B125" s="147"/>
      <c r="C125" s="125"/>
      <c r="D125" s="125"/>
      <c r="E125" s="147"/>
      <c r="F125" s="126"/>
      <c r="G125" s="126"/>
      <c r="H125" s="127"/>
    </row>
    <row r="126" customFormat="false" ht="37.5" hidden="false" customHeight="false" outlineLevel="0" collapsed="false">
      <c r="A126" s="124" t="s">
        <v>285</v>
      </c>
      <c r="B126" s="83" t="s">
        <v>258</v>
      </c>
      <c r="C126" s="125"/>
      <c r="D126" s="125"/>
      <c r="E126" s="82" t="n">
        <v>626.01</v>
      </c>
      <c r="F126" s="126" t="n">
        <f aca="false">C126*E126</f>
        <v>0</v>
      </c>
      <c r="G126" s="126" t="n">
        <f aca="false">D126*E126</f>
        <v>0</v>
      </c>
      <c r="H126" s="127"/>
    </row>
    <row r="127" customFormat="false" ht="52.5" hidden="false" customHeight="true" outlineLevel="0" collapsed="false">
      <c r="A127" s="124" t="s">
        <v>286</v>
      </c>
      <c r="B127" s="83" t="s">
        <v>258</v>
      </c>
      <c r="C127" s="125"/>
      <c r="D127" s="125"/>
      <c r="E127" s="82" t="n">
        <v>1017.18</v>
      </c>
      <c r="F127" s="126" t="n">
        <f aca="false">C127*E127</f>
        <v>0</v>
      </c>
      <c r="G127" s="126" t="n">
        <f aca="false">D127*E127</f>
        <v>0</v>
      </c>
      <c r="H127" s="127"/>
    </row>
    <row r="128" customFormat="false" ht="32.8" hidden="false" customHeight="false" outlineLevel="0" collapsed="false">
      <c r="A128" s="124" t="s">
        <v>287</v>
      </c>
      <c r="B128" s="83" t="s">
        <v>258</v>
      </c>
      <c r="C128" s="125"/>
      <c r="D128" s="125"/>
      <c r="E128" s="82" t="n">
        <v>770.02</v>
      </c>
      <c r="F128" s="126" t="n">
        <f aca="false">C128*E128</f>
        <v>0</v>
      </c>
      <c r="G128" s="126" t="n">
        <f aca="false">D128*E128</f>
        <v>0</v>
      </c>
      <c r="H128" s="127"/>
    </row>
    <row r="129" customFormat="false" ht="32.8" hidden="false" customHeight="false" outlineLevel="0" collapsed="false">
      <c r="A129" s="124" t="s">
        <v>288</v>
      </c>
      <c r="B129" s="83" t="s">
        <v>258</v>
      </c>
      <c r="C129" s="125"/>
      <c r="D129" s="125"/>
      <c r="E129" s="82" t="n">
        <v>1142.23</v>
      </c>
      <c r="F129" s="126" t="n">
        <f aca="false">C129*E129</f>
        <v>0</v>
      </c>
      <c r="G129" s="126" t="n">
        <f aca="false">D129*E129</f>
        <v>0</v>
      </c>
      <c r="H129" s="127"/>
    </row>
    <row r="130" customFormat="false" ht="32.8" hidden="false" customHeight="false" outlineLevel="0" collapsed="false">
      <c r="A130" s="124" t="s">
        <v>289</v>
      </c>
      <c r="B130" s="83" t="s">
        <v>258</v>
      </c>
      <c r="C130" s="125"/>
      <c r="D130" s="125"/>
      <c r="E130" s="82" t="n">
        <v>711</v>
      </c>
      <c r="F130" s="126" t="n">
        <f aca="false">C130*E130</f>
        <v>0</v>
      </c>
      <c r="G130" s="126" t="n">
        <f aca="false">D130*E130</f>
        <v>0</v>
      </c>
      <c r="H130" s="127"/>
    </row>
    <row r="131" customFormat="false" ht="32.8" hidden="false" customHeight="false" outlineLevel="0" collapsed="false">
      <c r="A131" s="124" t="s">
        <v>290</v>
      </c>
      <c r="B131" s="83" t="s">
        <v>258</v>
      </c>
      <c r="C131" s="125"/>
      <c r="D131" s="125"/>
      <c r="E131" s="82" t="n">
        <v>193.92</v>
      </c>
      <c r="F131" s="126" t="n">
        <f aca="false">C131*E131</f>
        <v>0</v>
      </c>
      <c r="G131" s="126" t="n">
        <f aca="false">D131*E131</f>
        <v>0</v>
      </c>
      <c r="H131" s="127"/>
    </row>
    <row r="132" customFormat="false" ht="32.8" hidden="false" customHeight="false" outlineLevel="0" collapsed="false">
      <c r="A132" s="124" t="s">
        <v>291</v>
      </c>
      <c r="B132" s="83" t="s">
        <v>258</v>
      </c>
      <c r="C132" s="125"/>
      <c r="D132" s="125"/>
      <c r="E132" s="82" t="n">
        <v>388</v>
      </c>
      <c r="F132" s="126" t="n">
        <f aca="false">C132*E132</f>
        <v>0</v>
      </c>
      <c r="G132" s="126" t="n">
        <f aca="false">D132*E132</f>
        <v>0</v>
      </c>
      <c r="H132" s="127"/>
    </row>
    <row r="133" customFormat="false" ht="69.95" hidden="false" customHeight="true" outlineLevel="0" collapsed="false">
      <c r="A133" s="124" t="s">
        <v>292</v>
      </c>
      <c r="B133" s="83" t="s">
        <v>258</v>
      </c>
      <c r="C133" s="125"/>
      <c r="D133" s="125"/>
      <c r="E133" s="82" t="n">
        <v>63.16</v>
      </c>
      <c r="F133" s="126" t="n">
        <f aca="false">C133*E133</f>
        <v>0</v>
      </c>
      <c r="G133" s="126" t="n">
        <f aca="false">D133*E133</f>
        <v>0</v>
      </c>
      <c r="H133" s="127"/>
    </row>
    <row r="134" customFormat="false" ht="68.05" hidden="false" customHeight="true" outlineLevel="0" collapsed="false">
      <c r="A134" s="124" t="s">
        <v>293</v>
      </c>
      <c r="B134" s="83" t="s">
        <v>258</v>
      </c>
      <c r="C134" s="125"/>
      <c r="D134" s="125"/>
      <c r="E134" s="82" t="n">
        <v>166.57</v>
      </c>
      <c r="F134" s="126" t="n">
        <f aca="false">C134*E134</f>
        <v>0</v>
      </c>
      <c r="G134" s="126" t="n">
        <f aca="false">D134*E134</f>
        <v>0</v>
      </c>
      <c r="H134" s="127"/>
    </row>
    <row r="135" customFormat="false" ht="17.35" hidden="false" customHeight="false" outlineLevel="0" collapsed="false">
      <c r="A135" s="124" t="s">
        <v>294</v>
      </c>
      <c r="B135" s="83" t="s">
        <v>295</v>
      </c>
      <c r="C135" s="125"/>
      <c r="D135" s="125"/>
      <c r="E135" s="82" t="n">
        <v>17</v>
      </c>
      <c r="F135" s="126" t="n">
        <f aca="false">C135*E135</f>
        <v>0</v>
      </c>
      <c r="G135" s="126" t="n">
        <f aca="false">D135*E135</f>
        <v>0</v>
      </c>
      <c r="H135" s="127"/>
    </row>
    <row r="136" customFormat="false" ht="17.35" hidden="false" customHeight="false" outlineLevel="0" collapsed="false">
      <c r="A136" s="128" t="s">
        <v>296</v>
      </c>
      <c r="B136" s="147"/>
      <c r="C136" s="125"/>
      <c r="D136" s="125"/>
      <c r="E136" s="147"/>
      <c r="F136" s="126"/>
      <c r="G136" s="126"/>
      <c r="H136" s="127"/>
    </row>
    <row r="137" customFormat="false" ht="82.5" hidden="false" customHeight="true" outlineLevel="0" collapsed="false">
      <c r="A137" s="124" t="s">
        <v>297</v>
      </c>
      <c r="B137" s="83" t="s">
        <v>295</v>
      </c>
      <c r="C137" s="125"/>
      <c r="D137" s="125"/>
      <c r="E137" s="82" t="n">
        <v>89.05</v>
      </c>
      <c r="F137" s="126" t="n">
        <f aca="false">C137*E137</f>
        <v>0</v>
      </c>
      <c r="G137" s="126" t="n">
        <f aca="false">D137*E137</f>
        <v>0</v>
      </c>
      <c r="H137" s="127"/>
    </row>
    <row r="138" customFormat="false" ht="37.5" hidden="false" customHeight="false" outlineLevel="0" collapsed="false">
      <c r="A138" s="124" t="s">
        <v>298</v>
      </c>
      <c r="B138" s="83" t="s">
        <v>295</v>
      </c>
      <c r="C138" s="125"/>
      <c r="D138" s="125"/>
      <c r="E138" s="82" t="n">
        <v>722.03</v>
      </c>
      <c r="F138" s="126" t="n">
        <f aca="false">C138*E138</f>
        <v>0</v>
      </c>
      <c r="G138" s="126" t="n">
        <f aca="false">D138*E138</f>
        <v>0</v>
      </c>
      <c r="H138" s="127"/>
    </row>
    <row r="139" customFormat="false" ht="17.35" hidden="false" customHeight="false" outlineLevel="0" collapsed="false">
      <c r="A139" s="124" t="s">
        <v>299</v>
      </c>
      <c r="B139" s="82" t="s">
        <v>295</v>
      </c>
      <c r="C139" s="125"/>
      <c r="D139" s="125"/>
      <c r="E139" s="82" t="n">
        <v>89.29</v>
      </c>
      <c r="F139" s="126" t="n">
        <f aca="false">C139*E139</f>
        <v>0</v>
      </c>
      <c r="G139" s="126" t="n">
        <f aca="false">D139*E139</f>
        <v>0</v>
      </c>
      <c r="H139" s="127"/>
    </row>
    <row r="140" customFormat="false" ht="17.35" hidden="false" customHeight="false" outlineLevel="0" collapsed="false">
      <c r="A140" s="124" t="s">
        <v>300</v>
      </c>
      <c r="B140" s="83" t="s">
        <v>295</v>
      </c>
      <c r="C140" s="125"/>
      <c r="D140" s="125"/>
      <c r="E140" s="82" t="n">
        <v>141.4</v>
      </c>
      <c r="F140" s="126" t="n">
        <f aca="false">C140*E140</f>
        <v>0</v>
      </c>
      <c r="G140" s="126" t="n">
        <f aca="false">D140*E140</f>
        <v>0</v>
      </c>
      <c r="H140" s="127"/>
    </row>
    <row r="141" customFormat="false" ht="56.25" hidden="false" customHeight="false" outlineLevel="0" collapsed="false">
      <c r="A141" s="128" t="s">
        <v>301</v>
      </c>
      <c r="B141" s="147"/>
      <c r="C141" s="125"/>
      <c r="D141" s="125"/>
      <c r="E141" s="147"/>
      <c r="F141" s="126"/>
      <c r="G141" s="126"/>
      <c r="H141" s="127"/>
    </row>
    <row r="142" customFormat="false" ht="17.35" hidden="false" customHeight="false" outlineLevel="0" collapsed="false">
      <c r="A142" s="124" t="s">
        <v>302</v>
      </c>
      <c r="B142" s="83" t="s">
        <v>182</v>
      </c>
      <c r="C142" s="125" t="n">
        <v>82.6</v>
      </c>
      <c r="D142" s="125" t="n">
        <v>84.8</v>
      </c>
      <c r="E142" s="82" t="n">
        <v>5814.27</v>
      </c>
      <c r="F142" s="126" t="n">
        <f aca="false">C142*E142</f>
        <v>480258.702</v>
      </c>
      <c r="G142" s="126" t="n">
        <f aca="false">D142*E142</f>
        <v>493050.096</v>
      </c>
      <c r="H142" s="126" t="n">
        <f aca="false">F142/G142*100</f>
        <v>97.4056603773585</v>
      </c>
      <c r="I142" s="100"/>
      <c r="J142" s="100"/>
      <c r="K142" s="100"/>
      <c r="L142" s="100"/>
      <c r="M142" s="100"/>
      <c r="N142" s="100"/>
      <c r="O142" s="100"/>
    </row>
    <row r="143" customFormat="false" ht="17.35" hidden="false" customHeight="false" outlineLevel="0" collapsed="false">
      <c r="A143" s="124" t="s">
        <v>303</v>
      </c>
      <c r="B143" s="83" t="s">
        <v>182</v>
      </c>
      <c r="C143" s="125"/>
      <c r="D143" s="125"/>
      <c r="E143" s="82" t="n">
        <v>5814.27</v>
      </c>
      <c r="F143" s="126" t="n">
        <f aca="false">C143*E143</f>
        <v>0</v>
      </c>
      <c r="G143" s="126" t="n">
        <f aca="false">D143*E143</f>
        <v>0</v>
      </c>
      <c r="H143" s="126"/>
    </row>
    <row r="144" customFormat="false" ht="17.35" hidden="false" customHeight="false" outlineLevel="0" collapsed="false">
      <c r="A144" s="124" t="s">
        <v>304</v>
      </c>
      <c r="B144" s="83" t="s">
        <v>258</v>
      </c>
      <c r="C144" s="125"/>
      <c r="D144" s="125"/>
      <c r="E144" s="82" t="n">
        <v>369.83</v>
      </c>
      <c r="F144" s="126" t="n">
        <f aca="false">C144*E144</f>
        <v>0</v>
      </c>
      <c r="G144" s="126" t="n">
        <f aca="false">D144*E144</f>
        <v>0</v>
      </c>
      <c r="H144" s="126"/>
    </row>
    <row r="145" customFormat="false" ht="46.6" hidden="false" customHeight="false" outlineLevel="0" collapsed="false">
      <c r="A145" s="124" t="s">
        <v>305</v>
      </c>
      <c r="B145" s="83" t="s">
        <v>182</v>
      </c>
      <c r="C145" s="125"/>
      <c r="D145" s="125"/>
      <c r="E145" s="82" t="n">
        <v>14322.75</v>
      </c>
      <c r="F145" s="126" t="n">
        <f aca="false">C145*E145</f>
        <v>0</v>
      </c>
      <c r="G145" s="126" t="n">
        <f aca="false">D145*E145</f>
        <v>0</v>
      </c>
      <c r="H145" s="126"/>
    </row>
    <row r="146" customFormat="false" ht="17.35" hidden="false" customHeight="false" outlineLevel="0" collapsed="false">
      <c r="A146" s="124" t="s">
        <v>306</v>
      </c>
      <c r="B146" s="83" t="s">
        <v>182</v>
      </c>
      <c r="C146" s="125" t="n">
        <v>60.4</v>
      </c>
      <c r="D146" s="125" t="n">
        <v>58.5</v>
      </c>
      <c r="E146" s="82" t="n">
        <v>533.55</v>
      </c>
      <c r="F146" s="126" t="n">
        <f aca="false">C146*E146</f>
        <v>32226.42</v>
      </c>
      <c r="G146" s="126" t="n">
        <f aca="false">D146*E146</f>
        <v>31212.675</v>
      </c>
      <c r="H146" s="126" t="n">
        <f aca="false">F146/G146*100</f>
        <v>103.247863247863</v>
      </c>
      <c r="I146" s="100"/>
      <c r="J146" s="100"/>
      <c r="K146" s="100"/>
      <c r="L146" s="100"/>
      <c r="M146" s="100"/>
      <c r="N146" s="100"/>
      <c r="O146" s="100"/>
    </row>
    <row r="147" customFormat="false" ht="17.35" hidden="false" customHeight="false" outlineLevel="0" collapsed="false">
      <c r="A147" s="124" t="s">
        <v>307</v>
      </c>
      <c r="B147" s="83" t="s">
        <v>182</v>
      </c>
      <c r="C147" s="125"/>
      <c r="D147" s="125"/>
      <c r="E147" s="82" t="n">
        <v>7608.62</v>
      </c>
      <c r="F147" s="126" t="n">
        <f aca="false">C147*E147</f>
        <v>0</v>
      </c>
      <c r="G147" s="126" t="n">
        <f aca="false">D147*E147</f>
        <v>0</v>
      </c>
      <c r="H147" s="126"/>
    </row>
    <row r="148" customFormat="false" ht="17.35" hidden="false" customHeight="false" outlineLevel="0" collapsed="false">
      <c r="A148" s="124" t="s">
        <v>308</v>
      </c>
      <c r="B148" s="83" t="s">
        <v>309</v>
      </c>
      <c r="C148" s="125"/>
      <c r="D148" s="125"/>
      <c r="E148" s="82" t="n">
        <v>9.08</v>
      </c>
      <c r="F148" s="126" t="n">
        <f aca="false">C148*E148</f>
        <v>0</v>
      </c>
      <c r="G148" s="126" t="n">
        <f aca="false">D148*E148</f>
        <v>0</v>
      </c>
      <c r="H148" s="126"/>
    </row>
    <row r="149" customFormat="false" ht="32.8" hidden="false" customHeight="false" outlineLevel="0" collapsed="false">
      <c r="A149" s="124" t="s">
        <v>310</v>
      </c>
      <c r="B149" s="83" t="s">
        <v>309</v>
      </c>
      <c r="C149" s="125"/>
      <c r="D149" s="125"/>
      <c r="E149" s="82" t="n">
        <v>6.3</v>
      </c>
      <c r="F149" s="126" t="n">
        <f aca="false">C149*E149</f>
        <v>0</v>
      </c>
      <c r="G149" s="126" t="n">
        <f aca="false">D149*E149</f>
        <v>0</v>
      </c>
      <c r="H149" s="126"/>
    </row>
    <row r="150" customFormat="false" ht="32.8" hidden="false" customHeight="false" outlineLevel="0" collapsed="false">
      <c r="A150" s="124" t="s">
        <v>311</v>
      </c>
      <c r="B150" s="83" t="s">
        <v>312</v>
      </c>
      <c r="C150" s="125"/>
      <c r="D150" s="125"/>
      <c r="E150" s="82" t="n">
        <v>18.78</v>
      </c>
      <c r="F150" s="126" t="n">
        <f aca="false">C150*E150</f>
        <v>0</v>
      </c>
      <c r="G150" s="126" t="n">
        <f aca="false">D150*E150</f>
        <v>0</v>
      </c>
      <c r="H150" s="126"/>
    </row>
    <row r="151" customFormat="false" ht="17.35" hidden="false" customHeight="false" outlineLevel="0" collapsed="false">
      <c r="A151" s="124" t="s">
        <v>313</v>
      </c>
      <c r="B151" s="83" t="s">
        <v>312</v>
      </c>
      <c r="C151" s="125"/>
      <c r="D151" s="125"/>
      <c r="E151" s="82" t="n">
        <v>5382.35</v>
      </c>
      <c r="F151" s="126" t="n">
        <f aca="false">C151*E151</f>
        <v>0</v>
      </c>
      <c r="G151" s="126" t="n">
        <f aca="false">D151*E151</f>
        <v>0</v>
      </c>
      <c r="H151" s="126"/>
    </row>
    <row r="152" customFormat="false" ht="17.35" hidden="false" customHeight="false" outlineLevel="0" collapsed="false">
      <c r="A152" s="124" t="s">
        <v>314</v>
      </c>
      <c r="B152" s="83" t="s">
        <v>312</v>
      </c>
      <c r="C152" s="125"/>
      <c r="D152" s="125"/>
      <c r="E152" s="82" t="n">
        <v>4506.32</v>
      </c>
      <c r="F152" s="126" t="n">
        <f aca="false">C152*E152</f>
        <v>0</v>
      </c>
      <c r="G152" s="126" t="n">
        <f aca="false">D152*E152</f>
        <v>0</v>
      </c>
      <c r="H152" s="126"/>
    </row>
    <row r="153" customFormat="false" ht="32.8" hidden="false" customHeight="false" outlineLevel="0" collapsed="false">
      <c r="A153" s="124" t="s">
        <v>315</v>
      </c>
      <c r="B153" s="83" t="s">
        <v>312</v>
      </c>
      <c r="C153" s="125"/>
      <c r="D153" s="125"/>
      <c r="E153" s="82" t="n">
        <v>13399.45</v>
      </c>
      <c r="F153" s="126" t="n">
        <f aca="false">C153*E153</f>
        <v>0</v>
      </c>
      <c r="G153" s="126" t="n">
        <f aca="false">D153*E153</f>
        <v>0</v>
      </c>
      <c r="H153" s="126"/>
    </row>
    <row r="154" customFormat="false" ht="32.8" hidden="false" customHeight="false" outlineLevel="0" collapsed="false">
      <c r="A154" s="124" t="s">
        <v>316</v>
      </c>
      <c r="B154" s="82" t="s">
        <v>312</v>
      </c>
      <c r="C154" s="125"/>
      <c r="D154" s="125"/>
      <c r="E154" s="82" t="n">
        <v>6826.37</v>
      </c>
      <c r="F154" s="126" t="n">
        <f aca="false">C154*E154</f>
        <v>0</v>
      </c>
      <c r="G154" s="126" t="n">
        <f aca="false">D154*E154</f>
        <v>0</v>
      </c>
      <c r="H154" s="126"/>
    </row>
    <row r="155" customFormat="false" ht="17.35" hidden="false" customHeight="false" outlineLevel="0" collapsed="false">
      <c r="A155" s="124" t="s">
        <v>317</v>
      </c>
      <c r="B155" s="82" t="s">
        <v>318</v>
      </c>
      <c r="C155" s="125"/>
      <c r="D155" s="125"/>
      <c r="E155" s="82" t="n">
        <v>950.33</v>
      </c>
      <c r="F155" s="126" t="n">
        <f aca="false">C155*E155</f>
        <v>0</v>
      </c>
      <c r="G155" s="126" t="n">
        <f aca="false">D155*E155</f>
        <v>0</v>
      </c>
      <c r="H155" s="126"/>
    </row>
    <row r="156" customFormat="false" ht="33.55" hidden="false" customHeight="false" outlineLevel="0" collapsed="false">
      <c r="A156" s="124" t="s">
        <v>319</v>
      </c>
      <c r="B156" s="83" t="s">
        <v>258</v>
      </c>
      <c r="C156" s="125"/>
      <c r="D156" s="125"/>
      <c r="E156" s="82" t="n">
        <v>383.88</v>
      </c>
      <c r="F156" s="126" t="n">
        <f aca="false">C156*E156</f>
        <v>0</v>
      </c>
      <c r="G156" s="126" t="n">
        <f aca="false">D156*E156</f>
        <v>0</v>
      </c>
      <c r="H156" s="126"/>
    </row>
    <row r="157" customFormat="false" ht="17.35" hidden="false" customHeight="false" outlineLevel="0" collapsed="false">
      <c r="A157" s="124" t="s">
        <v>320</v>
      </c>
      <c r="B157" s="83" t="s">
        <v>182</v>
      </c>
      <c r="C157" s="125"/>
      <c r="D157" s="125"/>
      <c r="E157" s="82" t="n">
        <v>3250.53</v>
      </c>
      <c r="F157" s="126" t="n">
        <f aca="false">C157*E157</f>
        <v>0</v>
      </c>
      <c r="G157" s="126" t="n">
        <f aca="false">D157*E157</f>
        <v>0</v>
      </c>
      <c r="H157" s="126"/>
    </row>
    <row r="158" customFormat="false" ht="17.35" hidden="false" customHeight="false" outlineLevel="0" collapsed="false">
      <c r="A158" s="124" t="s">
        <v>321</v>
      </c>
      <c r="B158" s="83" t="s">
        <v>322</v>
      </c>
      <c r="C158" s="125"/>
      <c r="D158" s="125"/>
      <c r="E158" s="82" t="n">
        <v>3.2</v>
      </c>
      <c r="F158" s="126" t="n">
        <f aca="false">C158*E158</f>
        <v>0</v>
      </c>
      <c r="G158" s="126" t="n">
        <f aca="false">D158*E158</f>
        <v>0</v>
      </c>
      <c r="H158" s="126"/>
    </row>
    <row r="159" customFormat="false" ht="17.35" hidden="false" customHeight="false" outlineLevel="0" collapsed="false">
      <c r="A159" s="128" t="s">
        <v>323</v>
      </c>
      <c r="B159" s="147"/>
      <c r="C159" s="125"/>
      <c r="D159" s="125"/>
      <c r="E159" s="147"/>
      <c r="F159" s="126"/>
      <c r="G159" s="126"/>
      <c r="H159" s="126"/>
    </row>
    <row r="160" customFormat="false" ht="17.35" hidden="false" customHeight="false" outlineLevel="0" collapsed="false">
      <c r="A160" s="124" t="s">
        <v>324</v>
      </c>
      <c r="B160" s="83" t="s">
        <v>322</v>
      </c>
      <c r="C160" s="125"/>
      <c r="D160" s="125"/>
      <c r="E160" s="82" t="n">
        <v>19.66</v>
      </c>
      <c r="F160" s="126" t="n">
        <f aca="false">C160*E160</f>
        <v>0</v>
      </c>
      <c r="G160" s="126" t="n">
        <f aca="false">D160*E160</f>
        <v>0</v>
      </c>
      <c r="H160" s="126"/>
    </row>
    <row r="161" customFormat="false" ht="17.35" hidden="false" customHeight="false" outlineLevel="0" collapsed="false">
      <c r="A161" s="124" t="s">
        <v>325</v>
      </c>
      <c r="B161" s="83" t="s">
        <v>322</v>
      </c>
      <c r="C161" s="125"/>
      <c r="D161" s="125"/>
      <c r="E161" s="82" t="n">
        <v>15.99</v>
      </c>
      <c r="F161" s="126" t="n">
        <f aca="false">C161*E161</f>
        <v>0</v>
      </c>
      <c r="G161" s="126" t="n">
        <f aca="false">D161*E161</f>
        <v>0</v>
      </c>
      <c r="H161" s="126"/>
    </row>
    <row r="162" customFormat="false" ht="17.35" hidden="false" customHeight="false" outlineLevel="0" collapsed="false">
      <c r="A162" s="124" t="s">
        <v>326</v>
      </c>
      <c r="B162" s="83" t="s">
        <v>327</v>
      </c>
      <c r="C162" s="125"/>
      <c r="D162" s="125"/>
      <c r="E162" s="82" t="n">
        <v>822.55</v>
      </c>
      <c r="F162" s="126" t="n">
        <f aca="false">C162*E162</f>
        <v>0</v>
      </c>
      <c r="G162" s="126" t="n">
        <f aca="false">D162*E162</f>
        <v>0</v>
      </c>
      <c r="H162" s="126"/>
    </row>
    <row r="163" customFormat="false" ht="17.35" hidden="false" customHeight="false" outlineLevel="0" collapsed="false">
      <c r="A163" s="128" t="s">
        <v>328</v>
      </c>
      <c r="B163" s="147"/>
      <c r="C163" s="125"/>
      <c r="D163" s="125"/>
      <c r="E163" s="147"/>
      <c r="F163" s="126"/>
      <c r="G163" s="126"/>
      <c r="H163" s="126"/>
    </row>
    <row r="164" customFormat="false" ht="17.35" hidden="false" customHeight="false" outlineLevel="0" collapsed="false">
      <c r="A164" s="124" t="s">
        <v>329</v>
      </c>
      <c r="B164" s="82" t="s">
        <v>161</v>
      </c>
      <c r="C164" s="125"/>
      <c r="D164" s="125"/>
      <c r="E164" s="82" t="n">
        <v>15973.3</v>
      </c>
      <c r="F164" s="126" t="n">
        <f aca="false">C164*E164</f>
        <v>0</v>
      </c>
      <c r="G164" s="126" t="n">
        <f aca="false">D164*E164</f>
        <v>0</v>
      </c>
      <c r="H164" s="126"/>
    </row>
    <row r="165" customFormat="false" ht="17.35" hidden="false" customHeight="false" outlineLevel="0" collapsed="false">
      <c r="A165" s="124" t="s">
        <v>330</v>
      </c>
      <c r="B165" s="83" t="s">
        <v>161</v>
      </c>
      <c r="C165" s="125"/>
      <c r="D165" s="125"/>
      <c r="E165" s="82" t="n">
        <v>16692.84</v>
      </c>
      <c r="F165" s="126" t="n">
        <f aca="false">C165*E165</f>
        <v>0</v>
      </c>
      <c r="G165" s="126" t="n">
        <f aca="false">D165*E165</f>
        <v>0</v>
      </c>
      <c r="H165" s="126"/>
    </row>
    <row r="166" customFormat="false" ht="17.35" hidden="false" customHeight="false" outlineLevel="0" collapsed="false">
      <c r="A166" s="124" t="s">
        <v>331</v>
      </c>
      <c r="B166" s="83" t="s">
        <v>161</v>
      </c>
      <c r="C166" s="125"/>
      <c r="D166" s="125"/>
      <c r="E166" s="82" t="n">
        <v>11300</v>
      </c>
      <c r="F166" s="126" t="n">
        <f aca="false">C166*E166</f>
        <v>0</v>
      </c>
      <c r="G166" s="126" t="n">
        <f aca="false">D166*E166</f>
        <v>0</v>
      </c>
      <c r="H166" s="126"/>
    </row>
    <row r="167" customFormat="false" ht="17.35" hidden="false" customHeight="false" outlineLevel="0" collapsed="false">
      <c r="A167" s="124" t="s">
        <v>332</v>
      </c>
      <c r="B167" s="82" t="s">
        <v>161</v>
      </c>
      <c r="C167" s="125"/>
      <c r="D167" s="125"/>
      <c r="E167" s="82" t="n">
        <v>14944.64</v>
      </c>
      <c r="F167" s="126" t="n">
        <f aca="false">C167*E167</f>
        <v>0</v>
      </c>
      <c r="G167" s="126" t="n">
        <f aca="false">D167*E167</f>
        <v>0</v>
      </c>
      <c r="H167" s="126"/>
    </row>
    <row r="168" customFormat="false" ht="30" hidden="false" customHeight="true" outlineLevel="0" collapsed="false">
      <c r="A168" s="124" t="s">
        <v>333</v>
      </c>
      <c r="B168" s="82" t="s">
        <v>161</v>
      </c>
      <c r="C168" s="125"/>
      <c r="D168" s="125"/>
      <c r="E168" s="82" t="n">
        <v>19027</v>
      </c>
      <c r="F168" s="126" t="n">
        <f aca="false">C168*E168</f>
        <v>0</v>
      </c>
      <c r="G168" s="126" t="n">
        <f aca="false">D168*E168</f>
        <v>0</v>
      </c>
      <c r="H168" s="126"/>
    </row>
    <row r="169" customFormat="false" ht="17.35" hidden="false" customHeight="false" outlineLevel="0" collapsed="false">
      <c r="A169" s="124" t="s">
        <v>334</v>
      </c>
      <c r="B169" s="83" t="s">
        <v>161</v>
      </c>
      <c r="C169" s="125"/>
      <c r="D169" s="125"/>
      <c r="E169" s="82" t="n">
        <v>17224</v>
      </c>
      <c r="F169" s="126" t="n">
        <f aca="false">C169*E169</f>
        <v>0</v>
      </c>
      <c r="G169" s="126" t="n">
        <f aca="false">D169*E169</f>
        <v>0</v>
      </c>
      <c r="H169" s="126"/>
    </row>
    <row r="170" customFormat="false" ht="17.35" hidden="false" customHeight="false" outlineLevel="0" collapsed="false">
      <c r="A170" s="124" t="s">
        <v>335</v>
      </c>
      <c r="B170" s="82" t="s">
        <v>161</v>
      </c>
      <c r="C170" s="125"/>
      <c r="D170" s="125"/>
      <c r="E170" s="82" t="n">
        <v>12941.9</v>
      </c>
      <c r="F170" s="126" t="n">
        <f aca="false">C170*E170</f>
        <v>0</v>
      </c>
      <c r="G170" s="126" t="n">
        <f aca="false">D170*E170</f>
        <v>0</v>
      </c>
      <c r="H170" s="126"/>
    </row>
    <row r="171" customFormat="false" ht="17.35" hidden="false" customHeight="false" outlineLevel="0" collapsed="false">
      <c r="A171" s="124" t="s">
        <v>336</v>
      </c>
      <c r="B171" s="82" t="s">
        <v>161</v>
      </c>
      <c r="C171" s="125"/>
      <c r="D171" s="125"/>
      <c r="E171" s="82" t="n">
        <v>10674.37</v>
      </c>
      <c r="F171" s="126" t="n">
        <f aca="false">C171*E171</f>
        <v>0</v>
      </c>
      <c r="G171" s="126" t="n">
        <f aca="false">D171*E171</f>
        <v>0</v>
      </c>
      <c r="H171" s="126"/>
    </row>
    <row r="172" customFormat="false" ht="17.35" hidden="false" customHeight="false" outlineLevel="0" collapsed="false">
      <c r="A172" s="124" t="s">
        <v>337</v>
      </c>
      <c r="B172" s="82" t="s">
        <v>161</v>
      </c>
      <c r="C172" s="125"/>
      <c r="D172" s="125"/>
      <c r="E172" s="82" t="n">
        <v>7156.4</v>
      </c>
      <c r="F172" s="126" t="n">
        <f aca="false">C172*E172</f>
        <v>0</v>
      </c>
      <c r="G172" s="126" t="n">
        <f aca="false">D172*E172</f>
        <v>0</v>
      </c>
      <c r="H172" s="126"/>
    </row>
    <row r="173" customFormat="false" ht="17.35" hidden="false" customHeight="false" outlineLevel="0" collapsed="false">
      <c r="A173" s="124" t="s">
        <v>338</v>
      </c>
      <c r="B173" s="82" t="s">
        <v>161</v>
      </c>
      <c r="C173" s="125"/>
      <c r="D173" s="125"/>
      <c r="E173" s="82" t="n">
        <v>42828</v>
      </c>
      <c r="F173" s="126" t="n">
        <f aca="false">C173*E173</f>
        <v>0</v>
      </c>
      <c r="G173" s="126" t="n">
        <f aca="false">D173*E173</f>
        <v>0</v>
      </c>
      <c r="H173" s="126"/>
    </row>
    <row r="174" customFormat="false" ht="17.35" hidden="false" customHeight="false" outlineLevel="0" collapsed="false">
      <c r="A174" s="124" t="s">
        <v>339</v>
      </c>
      <c r="B174" s="82" t="s">
        <v>161</v>
      </c>
      <c r="C174" s="125"/>
      <c r="D174" s="125"/>
      <c r="E174" s="82" t="n">
        <v>42828</v>
      </c>
      <c r="F174" s="126" t="n">
        <f aca="false">C174*E174</f>
        <v>0</v>
      </c>
      <c r="G174" s="126" t="n">
        <f aca="false">D174*E174</f>
        <v>0</v>
      </c>
      <c r="H174" s="126"/>
    </row>
    <row r="175" customFormat="false" ht="17.35" hidden="false" customHeight="false" outlineLevel="0" collapsed="false">
      <c r="A175" s="124" t="s">
        <v>340</v>
      </c>
      <c r="B175" s="82" t="s">
        <v>161</v>
      </c>
      <c r="C175" s="125"/>
      <c r="D175" s="125"/>
      <c r="E175" s="82" t="n">
        <v>42828</v>
      </c>
      <c r="F175" s="126" t="n">
        <f aca="false">C175*E175</f>
        <v>0</v>
      </c>
      <c r="G175" s="126" t="n">
        <f aca="false">D175*E175</f>
        <v>0</v>
      </c>
      <c r="H175" s="126"/>
    </row>
    <row r="176" customFormat="false" ht="17.35" hidden="false" customHeight="false" outlineLevel="0" collapsed="false">
      <c r="A176" s="124" t="s">
        <v>341</v>
      </c>
      <c r="B176" s="83" t="s">
        <v>161</v>
      </c>
      <c r="C176" s="125"/>
      <c r="D176" s="125"/>
      <c r="E176" s="82" t="n">
        <v>42828</v>
      </c>
      <c r="F176" s="126" t="n">
        <f aca="false">C176*E176</f>
        <v>0</v>
      </c>
      <c r="G176" s="126" t="n">
        <f aca="false">D176*E176</f>
        <v>0</v>
      </c>
      <c r="H176" s="126"/>
    </row>
    <row r="177" customFormat="false" ht="17.35" hidden="false" customHeight="false" outlineLevel="0" collapsed="false">
      <c r="A177" s="124" t="s">
        <v>342</v>
      </c>
      <c r="B177" s="83" t="s">
        <v>161</v>
      </c>
      <c r="C177" s="125"/>
      <c r="D177" s="125"/>
      <c r="E177" s="82" t="n">
        <v>42828</v>
      </c>
      <c r="F177" s="126" t="n">
        <f aca="false">C177*E177</f>
        <v>0</v>
      </c>
      <c r="G177" s="126" t="n">
        <f aca="false">D177*E177</f>
        <v>0</v>
      </c>
      <c r="H177" s="126"/>
    </row>
    <row r="178" customFormat="false" ht="34.5" hidden="false" customHeight="true" outlineLevel="0" collapsed="false">
      <c r="A178" s="124" t="s">
        <v>343</v>
      </c>
      <c r="B178" s="83" t="s">
        <v>161</v>
      </c>
      <c r="C178" s="125"/>
      <c r="D178" s="125"/>
      <c r="E178" s="82" t="n">
        <v>42828</v>
      </c>
      <c r="F178" s="126" t="n">
        <f aca="false">C178*E178</f>
        <v>0</v>
      </c>
      <c r="G178" s="126" t="n">
        <f aca="false">D178*E178</f>
        <v>0</v>
      </c>
      <c r="H178" s="126"/>
    </row>
    <row r="179" customFormat="false" ht="20.25" hidden="false" customHeight="true" outlineLevel="0" collapsed="false">
      <c r="A179" s="124" t="s">
        <v>344</v>
      </c>
      <c r="B179" s="83" t="s">
        <v>161</v>
      </c>
      <c r="C179" s="125"/>
      <c r="D179" s="125"/>
      <c r="E179" s="82" t="n">
        <v>42828</v>
      </c>
      <c r="F179" s="126" t="n">
        <f aca="false">C179*E179</f>
        <v>0</v>
      </c>
      <c r="G179" s="126" t="n">
        <f aca="false">D179*E179</f>
        <v>0</v>
      </c>
      <c r="H179" s="126"/>
    </row>
    <row r="180" customFormat="false" ht="17.35" hidden="false" customHeight="false" outlineLevel="0" collapsed="false">
      <c r="A180" s="124" t="s">
        <v>345</v>
      </c>
      <c r="B180" s="82" t="s">
        <v>161</v>
      </c>
      <c r="C180" s="125"/>
      <c r="D180" s="125"/>
      <c r="E180" s="82" t="n">
        <v>9415</v>
      </c>
      <c r="F180" s="126" t="n">
        <f aca="false">C180*E180</f>
        <v>0</v>
      </c>
      <c r="G180" s="126" t="n">
        <f aca="false">D180*E180</f>
        <v>0</v>
      </c>
      <c r="H180" s="126"/>
    </row>
    <row r="181" customFormat="false" ht="39" hidden="false" customHeight="true" outlineLevel="0" collapsed="false">
      <c r="A181" s="124" t="s">
        <v>346</v>
      </c>
      <c r="B181" s="83" t="s">
        <v>161</v>
      </c>
      <c r="C181" s="125"/>
      <c r="D181" s="125"/>
      <c r="E181" s="82" t="n">
        <v>12859.9</v>
      </c>
      <c r="F181" s="126" t="n">
        <f aca="false">C181*E181</f>
        <v>0</v>
      </c>
      <c r="G181" s="126" t="n">
        <f aca="false">D181*E181</f>
        <v>0</v>
      </c>
      <c r="H181" s="126"/>
    </row>
    <row r="182" customFormat="false" ht="17.35" hidden="false" customHeight="false" outlineLevel="0" collapsed="false">
      <c r="A182" s="124" t="s">
        <v>347</v>
      </c>
      <c r="B182" s="83" t="s">
        <v>348</v>
      </c>
      <c r="C182" s="125"/>
      <c r="D182" s="125"/>
      <c r="E182" s="82" t="n">
        <v>17202</v>
      </c>
      <c r="F182" s="126" t="n">
        <f aca="false">C182*E182</f>
        <v>0</v>
      </c>
      <c r="G182" s="126" t="n">
        <f aca="false">D182*E182</f>
        <v>0</v>
      </c>
      <c r="H182" s="126"/>
    </row>
    <row r="183" customFormat="false" ht="17.35" hidden="false" customHeight="false" outlineLevel="0" collapsed="false">
      <c r="A183" s="124" t="s">
        <v>349</v>
      </c>
      <c r="B183" s="83" t="s">
        <v>161</v>
      </c>
      <c r="C183" s="125"/>
      <c r="D183" s="125"/>
      <c r="E183" s="82" t="n">
        <v>9267</v>
      </c>
      <c r="F183" s="126" t="n">
        <f aca="false">C183*E183</f>
        <v>0</v>
      </c>
      <c r="G183" s="126" t="n">
        <f aca="false">D183*E183</f>
        <v>0</v>
      </c>
      <c r="H183" s="126"/>
    </row>
    <row r="184" customFormat="false" ht="17.35" hidden="false" customHeight="false" outlineLevel="0" collapsed="false">
      <c r="A184" s="128" t="s">
        <v>350</v>
      </c>
      <c r="B184" s="147"/>
      <c r="C184" s="125"/>
      <c r="D184" s="125"/>
      <c r="E184" s="147"/>
      <c r="F184" s="126"/>
      <c r="G184" s="126"/>
      <c r="H184" s="126"/>
    </row>
    <row r="185" customFormat="false" ht="17.35" hidden="false" customHeight="false" outlineLevel="0" collapsed="false">
      <c r="A185" s="124" t="s">
        <v>351</v>
      </c>
      <c r="B185" s="83" t="s">
        <v>182</v>
      </c>
      <c r="C185" s="125"/>
      <c r="D185" s="125"/>
      <c r="E185" s="82" t="n">
        <v>105.25</v>
      </c>
      <c r="F185" s="126" t="n">
        <f aca="false">C185*E185</f>
        <v>0</v>
      </c>
      <c r="G185" s="126" t="n">
        <f aca="false">D185*E185</f>
        <v>0</v>
      </c>
      <c r="H185" s="126"/>
    </row>
    <row r="186" customFormat="false" ht="17.35" hidden="false" customHeight="false" outlineLevel="0" collapsed="false">
      <c r="A186" s="124" t="s">
        <v>352</v>
      </c>
      <c r="B186" s="83" t="s">
        <v>182</v>
      </c>
      <c r="C186" s="125"/>
      <c r="D186" s="125"/>
      <c r="E186" s="82" t="n">
        <v>3.73</v>
      </c>
      <c r="F186" s="126" t="n">
        <f aca="false">C186*E186</f>
        <v>0</v>
      </c>
      <c r="G186" s="126" t="n">
        <f aca="false">D186*E186</f>
        <v>0</v>
      </c>
      <c r="H186" s="126"/>
    </row>
    <row r="187" customFormat="false" ht="17.35" hidden="false" customHeight="false" outlineLevel="0" collapsed="false">
      <c r="A187" s="124" t="s">
        <v>353</v>
      </c>
      <c r="B187" s="83" t="s">
        <v>182</v>
      </c>
      <c r="C187" s="125"/>
      <c r="D187" s="125"/>
      <c r="E187" s="82" t="n">
        <v>18.13</v>
      </c>
      <c r="F187" s="126" t="n">
        <f aca="false">C187*E187</f>
        <v>0</v>
      </c>
      <c r="G187" s="126" t="n">
        <f aca="false">D187*E187</f>
        <v>0</v>
      </c>
      <c r="H187" s="126"/>
    </row>
    <row r="188" customFormat="false" ht="17.35" hidden="false" customHeight="false" outlineLevel="0" collapsed="false">
      <c r="A188" s="124" t="s">
        <v>354</v>
      </c>
      <c r="B188" s="83" t="s">
        <v>322</v>
      </c>
      <c r="C188" s="125"/>
      <c r="D188" s="125"/>
      <c r="E188" s="82" t="n">
        <v>26.31</v>
      </c>
      <c r="F188" s="126" t="n">
        <f aca="false">C188*E188</f>
        <v>0</v>
      </c>
      <c r="G188" s="126" t="n">
        <f aca="false">D188*E188</f>
        <v>0</v>
      </c>
      <c r="H188" s="126"/>
    </row>
    <row r="189" customFormat="false" ht="17.35" hidden="false" customHeight="false" outlineLevel="0" collapsed="false">
      <c r="A189" s="124" t="s">
        <v>355</v>
      </c>
      <c r="B189" s="83" t="s">
        <v>190</v>
      </c>
      <c r="C189" s="125"/>
      <c r="D189" s="125"/>
      <c r="E189" s="82" t="n">
        <v>5.06</v>
      </c>
      <c r="F189" s="126" t="n">
        <f aca="false">C189*E189</f>
        <v>0</v>
      </c>
      <c r="G189" s="126" t="n">
        <f aca="false">D189*E189</f>
        <v>0</v>
      </c>
      <c r="H189" s="126"/>
    </row>
    <row r="190" customFormat="false" ht="17.35" hidden="false" customHeight="false" outlineLevel="0" collapsed="false">
      <c r="A190" s="124" t="s">
        <v>356</v>
      </c>
      <c r="B190" s="83" t="s">
        <v>190</v>
      </c>
      <c r="C190" s="125"/>
      <c r="D190" s="125"/>
      <c r="E190" s="82" t="n">
        <v>21.78</v>
      </c>
      <c r="F190" s="126" t="n">
        <f aca="false">C190*E190</f>
        <v>0</v>
      </c>
      <c r="G190" s="126" t="n">
        <f aca="false">D190*E190</f>
        <v>0</v>
      </c>
      <c r="H190" s="126"/>
    </row>
    <row r="191" customFormat="false" ht="33.55" hidden="false" customHeight="false" outlineLevel="0" collapsed="false">
      <c r="A191" s="124" t="s">
        <v>357</v>
      </c>
      <c r="B191" s="83" t="s">
        <v>190</v>
      </c>
      <c r="C191" s="125"/>
      <c r="D191" s="125"/>
      <c r="E191" s="82" t="n">
        <v>78.6</v>
      </c>
      <c r="F191" s="126" t="n">
        <f aca="false">C191*E191</f>
        <v>0</v>
      </c>
      <c r="G191" s="126" t="n">
        <f aca="false">D191*E191</f>
        <v>0</v>
      </c>
      <c r="H191" s="126"/>
    </row>
    <row r="192" customFormat="false" ht="17.35" hidden="false" customHeight="false" outlineLevel="0" collapsed="false">
      <c r="A192" s="124" t="s">
        <v>358</v>
      </c>
      <c r="B192" s="83" t="s">
        <v>190</v>
      </c>
      <c r="C192" s="125"/>
      <c r="D192" s="125"/>
      <c r="E192" s="82" t="n">
        <v>7.89</v>
      </c>
      <c r="F192" s="126" t="n">
        <f aca="false">C192*E192</f>
        <v>0</v>
      </c>
      <c r="G192" s="126" t="n">
        <f aca="false">D192*E192</f>
        <v>0</v>
      </c>
      <c r="H192" s="126"/>
    </row>
    <row r="193" customFormat="false" ht="17.35" hidden="false" customHeight="false" outlineLevel="0" collapsed="false">
      <c r="A193" s="124" t="s">
        <v>359</v>
      </c>
      <c r="B193" s="83" t="s">
        <v>190</v>
      </c>
      <c r="C193" s="125"/>
      <c r="D193" s="125"/>
      <c r="E193" s="82" t="n">
        <v>1043</v>
      </c>
      <c r="F193" s="126" t="n">
        <f aca="false">C193*E193</f>
        <v>0</v>
      </c>
      <c r="G193" s="126" t="n">
        <f aca="false">D193*E193</f>
        <v>0</v>
      </c>
      <c r="H193" s="126"/>
    </row>
    <row r="194" customFormat="false" ht="17.35" hidden="false" customHeight="false" outlineLevel="0" collapsed="false">
      <c r="A194" s="124" t="s">
        <v>360</v>
      </c>
      <c r="B194" s="83" t="s">
        <v>348</v>
      </c>
      <c r="C194" s="125"/>
      <c r="D194" s="125"/>
      <c r="E194" s="82" t="n">
        <v>8234.5</v>
      </c>
      <c r="F194" s="126" t="n">
        <f aca="false">C194*E194</f>
        <v>0</v>
      </c>
      <c r="G194" s="126" t="n">
        <f aca="false">D194*E194</f>
        <v>0</v>
      </c>
      <c r="H194" s="126"/>
    </row>
    <row r="195" customFormat="false" ht="17.35" hidden="false" customHeight="false" outlineLevel="0" collapsed="false">
      <c r="A195" s="124" t="s">
        <v>361</v>
      </c>
      <c r="B195" s="83" t="s">
        <v>190</v>
      </c>
      <c r="C195" s="125"/>
      <c r="D195" s="125"/>
      <c r="E195" s="82" t="n">
        <v>5.4</v>
      </c>
      <c r="F195" s="126" t="n">
        <f aca="false">C195*E195</f>
        <v>0</v>
      </c>
      <c r="G195" s="126" t="n">
        <f aca="false">D195*E195</f>
        <v>0</v>
      </c>
      <c r="H195" s="126"/>
    </row>
    <row r="196" customFormat="false" ht="17.35" hidden="false" customHeight="false" outlineLevel="0" collapsed="false">
      <c r="A196" s="124" t="s">
        <v>362</v>
      </c>
      <c r="B196" s="83" t="s">
        <v>190</v>
      </c>
      <c r="C196" s="125"/>
      <c r="D196" s="125"/>
      <c r="E196" s="82" t="n">
        <v>26.43</v>
      </c>
      <c r="F196" s="126" t="n">
        <f aca="false">C196*E196</f>
        <v>0</v>
      </c>
      <c r="G196" s="126" t="n">
        <f aca="false">D196*E196</f>
        <v>0</v>
      </c>
      <c r="H196" s="126"/>
    </row>
    <row r="197" customFormat="false" ht="17.35" hidden="false" customHeight="false" outlineLevel="0" collapsed="false">
      <c r="A197" s="124" t="s">
        <v>363</v>
      </c>
      <c r="B197" s="83" t="s">
        <v>190</v>
      </c>
      <c r="C197" s="125"/>
      <c r="D197" s="125"/>
      <c r="E197" s="82" t="n">
        <v>7.3</v>
      </c>
      <c r="F197" s="126" t="n">
        <f aca="false">C197*E197</f>
        <v>0</v>
      </c>
      <c r="G197" s="126" t="n">
        <f aca="false">D197*E197</f>
        <v>0</v>
      </c>
      <c r="H197" s="126"/>
    </row>
    <row r="198" customFormat="false" ht="17.35" hidden="false" customHeight="false" outlineLevel="0" collapsed="false">
      <c r="A198" s="124" t="s">
        <v>364</v>
      </c>
      <c r="B198" s="83" t="s">
        <v>190</v>
      </c>
      <c r="C198" s="125"/>
      <c r="D198" s="125"/>
      <c r="E198" s="82" t="n">
        <v>287.5</v>
      </c>
      <c r="F198" s="126" t="n">
        <f aca="false">C198*E198</f>
        <v>0</v>
      </c>
      <c r="G198" s="126" t="n">
        <f aca="false">D198*E198</f>
        <v>0</v>
      </c>
      <c r="H198" s="126"/>
    </row>
    <row r="199" customFormat="false" ht="17.35" hidden="false" customHeight="false" outlineLevel="0" collapsed="false">
      <c r="A199" s="124" t="s">
        <v>365</v>
      </c>
      <c r="B199" s="83" t="s">
        <v>190</v>
      </c>
      <c r="C199" s="125"/>
      <c r="D199" s="125"/>
      <c r="E199" s="82" t="n">
        <v>20.34</v>
      </c>
      <c r="F199" s="126" t="n">
        <f aca="false">C199*E199</f>
        <v>0</v>
      </c>
      <c r="G199" s="126" t="n">
        <f aca="false">D199*E199</f>
        <v>0</v>
      </c>
      <c r="H199" s="126"/>
    </row>
    <row r="200" s="100" customFormat="true" ht="17.35" hidden="false" customHeight="false" outlineLevel="0" collapsed="false">
      <c r="A200" s="124" t="s">
        <v>366</v>
      </c>
      <c r="B200" s="83" t="s">
        <v>190</v>
      </c>
      <c r="C200" s="125"/>
      <c r="D200" s="125"/>
      <c r="E200" s="82" t="n">
        <v>26.81</v>
      </c>
      <c r="F200" s="126" t="n">
        <f aca="false">C200*E200</f>
        <v>0</v>
      </c>
      <c r="G200" s="126" t="n">
        <f aca="false">D200*E200</f>
        <v>0</v>
      </c>
      <c r="H200" s="126"/>
      <c r="I200" s="14"/>
      <c r="J200" s="14"/>
      <c r="K200" s="14"/>
      <c r="L200" s="14"/>
      <c r="M200" s="14"/>
      <c r="N200" s="14"/>
      <c r="O200" s="14"/>
    </row>
    <row r="201" customFormat="false" ht="17.35" hidden="false" customHeight="false" outlineLevel="0" collapsed="false">
      <c r="A201" s="124" t="s">
        <v>367</v>
      </c>
      <c r="B201" s="83" t="s">
        <v>190</v>
      </c>
      <c r="C201" s="125"/>
      <c r="D201" s="125"/>
      <c r="E201" s="82" t="n">
        <v>27.37</v>
      </c>
      <c r="F201" s="126" t="n">
        <f aca="false">C201*E201</f>
        <v>0</v>
      </c>
      <c r="G201" s="126" t="n">
        <f aca="false">D201*E201</f>
        <v>0</v>
      </c>
      <c r="H201" s="126"/>
    </row>
    <row r="202" customFormat="false" ht="17.35" hidden="false" customHeight="false" outlineLevel="0" collapsed="false">
      <c r="A202" s="85" t="s">
        <v>368</v>
      </c>
      <c r="B202" s="83" t="s">
        <v>190</v>
      </c>
      <c r="C202" s="125"/>
      <c r="D202" s="125"/>
      <c r="E202" s="82" t="n">
        <v>14.4</v>
      </c>
      <c r="F202" s="126" t="n">
        <f aca="false">C202*E202</f>
        <v>0</v>
      </c>
      <c r="G202" s="126" t="n">
        <f aca="false">D202*E202</f>
        <v>0</v>
      </c>
      <c r="H202" s="126"/>
    </row>
    <row r="203" customFormat="false" ht="17.35" hidden="false" customHeight="false" outlineLevel="0" collapsed="false">
      <c r="A203" s="124" t="s">
        <v>369</v>
      </c>
      <c r="B203" s="129" t="s">
        <v>190</v>
      </c>
      <c r="C203" s="130"/>
      <c r="D203" s="130"/>
      <c r="E203" s="131" t="n">
        <v>2.74</v>
      </c>
      <c r="F203" s="126" t="n">
        <f aca="false">C203*E203</f>
        <v>0</v>
      </c>
      <c r="G203" s="126" t="n">
        <f aca="false">D203*E203</f>
        <v>0</v>
      </c>
      <c r="H203" s="148"/>
    </row>
    <row r="204" customFormat="false" ht="17.35" hidden="false" customHeight="false" outlineLevel="0" collapsed="false">
      <c r="A204" s="124" t="s">
        <v>370</v>
      </c>
      <c r="B204" s="149" t="s">
        <v>190</v>
      </c>
      <c r="C204" s="150"/>
      <c r="D204" s="150"/>
      <c r="E204" s="151" t="n">
        <v>33.5</v>
      </c>
      <c r="F204" s="126" t="n">
        <f aca="false">C204*E204</f>
        <v>0</v>
      </c>
      <c r="G204" s="126" t="n">
        <f aca="false">D204*E204</f>
        <v>0</v>
      </c>
      <c r="H204" s="152"/>
    </row>
    <row r="205" customFormat="false" ht="48.5" hidden="false" customHeight="false" outlineLevel="0" collapsed="false">
      <c r="A205" s="124" t="s">
        <v>371</v>
      </c>
      <c r="B205" s="149" t="s">
        <v>190</v>
      </c>
      <c r="C205" s="150"/>
      <c r="D205" s="150"/>
      <c r="E205" s="151" t="n">
        <v>351.75</v>
      </c>
      <c r="F205" s="126" t="n">
        <f aca="false">C205*E205</f>
        <v>0</v>
      </c>
      <c r="G205" s="126" t="n">
        <f aca="false">D205*E205</f>
        <v>0</v>
      </c>
      <c r="H205" s="152"/>
    </row>
    <row r="206" customFormat="false" ht="17.35" hidden="false" customHeight="false" outlineLevel="0" collapsed="false">
      <c r="A206" s="124" t="s">
        <v>372</v>
      </c>
      <c r="B206" s="149" t="s">
        <v>190</v>
      </c>
      <c r="C206" s="150"/>
      <c r="D206" s="150"/>
      <c r="E206" s="151" t="n">
        <v>70.2</v>
      </c>
      <c r="F206" s="126" t="n">
        <f aca="false">C206*E206</f>
        <v>0</v>
      </c>
      <c r="G206" s="126" t="n">
        <f aca="false">D206*E206</f>
        <v>0</v>
      </c>
      <c r="H206" s="152"/>
    </row>
    <row r="207" customFormat="false" ht="17.35" hidden="false" customHeight="false" outlineLevel="0" collapsed="false">
      <c r="A207" s="124" t="s">
        <v>373</v>
      </c>
      <c r="B207" s="149" t="s">
        <v>190</v>
      </c>
      <c r="C207" s="150"/>
      <c r="D207" s="150"/>
      <c r="E207" s="151" t="n">
        <v>61.71</v>
      </c>
      <c r="F207" s="126" t="n">
        <f aca="false">C207*E207</f>
        <v>0</v>
      </c>
      <c r="G207" s="126" t="n">
        <f aca="false">D207*E207</f>
        <v>0</v>
      </c>
      <c r="H207" s="152"/>
    </row>
    <row r="208" customFormat="false" ht="47.25" hidden="false" customHeight="true" outlineLevel="0" collapsed="false">
      <c r="A208" s="124" t="s">
        <v>374</v>
      </c>
      <c r="B208" s="149" t="s">
        <v>190</v>
      </c>
      <c r="C208" s="150"/>
      <c r="D208" s="150"/>
      <c r="E208" s="151" t="n">
        <v>1100</v>
      </c>
      <c r="F208" s="126" t="n">
        <f aca="false">C208*E208</f>
        <v>0</v>
      </c>
      <c r="G208" s="126" t="n">
        <f aca="false">D208*E208</f>
        <v>0</v>
      </c>
      <c r="H208" s="152"/>
    </row>
    <row r="209" customFormat="false" ht="33.55" hidden="false" customHeight="false" outlineLevel="0" collapsed="false">
      <c r="A209" s="124" t="s">
        <v>375</v>
      </c>
      <c r="B209" s="149" t="s">
        <v>190</v>
      </c>
      <c r="C209" s="150"/>
      <c r="D209" s="150"/>
      <c r="E209" s="151" t="n">
        <v>40.69</v>
      </c>
      <c r="F209" s="126" t="n">
        <f aca="false">C209*E209</f>
        <v>0</v>
      </c>
      <c r="G209" s="126" t="n">
        <f aca="false">D209*E209</f>
        <v>0</v>
      </c>
      <c r="H209" s="152"/>
    </row>
    <row r="210" customFormat="false" ht="17.35" hidden="false" customHeight="false" outlineLevel="0" collapsed="false">
      <c r="A210" s="124" t="s">
        <v>376</v>
      </c>
      <c r="B210" s="149" t="s">
        <v>190</v>
      </c>
      <c r="C210" s="150"/>
      <c r="D210" s="150"/>
      <c r="E210" s="151" t="n">
        <v>31.76</v>
      </c>
      <c r="F210" s="126" t="n">
        <f aca="false">C210*E210</f>
        <v>0</v>
      </c>
      <c r="G210" s="126" t="n">
        <f aca="false">D210*E210</f>
        <v>0</v>
      </c>
      <c r="H210" s="152"/>
    </row>
    <row r="211" customFormat="false" ht="17.35" hidden="false" customHeight="false" outlineLevel="0" collapsed="false">
      <c r="A211" s="124" t="s">
        <v>377</v>
      </c>
      <c r="B211" s="149" t="s">
        <v>190</v>
      </c>
      <c r="C211" s="150"/>
      <c r="D211" s="150"/>
      <c r="E211" s="151" t="n">
        <v>7.09</v>
      </c>
      <c r="F211" s="126" t="n">
        <f aca="false">C211*E211</f>
        <v>0</v>
      </c>
      <c r="G211" s="126" t="n">
        <f aca="false">D211*E211</f>
        <v>0</v>
      </c>
      <c r="H211" s="152"/>
    </row>
    <row r="212" customFormat="false" ht="28.5" hidden="false" customHeight="true" outlineLevel="0" collapsed="false">
      <c r="A212" s="124" t="s">
        <v>378</v>
      </c>
      <c r="B212" s="149" t="s">
        <v>190</v>
      </c>
      <c r="C212" s="150"/>
      <c r="D212" s="150"/>
      <c r="E212" s="151" t="n">
        <v>13.33</v>
      </c>
      <c r="F212" s="126" t="n">
        <f aca="false">C212*E212</f>
        <v>0</v>
      </c>
      <c r="G212" s="126" t="n">
        <f aca="false">D212*E212</f>
        <v>0</v>
      </c>
      <c r="H212" s="152"/>
    </row>
    <row r="213" customFormat="false" ht="17.35" hidden="false" customHeight="false" outlineLevel="0" collapsed="false">
      <c r="A213" s="124" t="s">
        <v>379</v>
      </c>
      <c r="B213" s="149" t="s">
        <v>348</v>
      </c>
      <c r="C213" s="150"/>
      <c r="D213" s="150"/>
      <c r="E213" s="151" t="n">
        <v>7761.9</v>
      </c>
      <c r="F213" s="126" t="n">
        <f aca="false">C213*E213</f>
        <v>0</v>
      </c>
      <c r="G213" s="126" t="n">
        <f aca="false">D213*E213</f>
        <v>0</v>
      </c>
      <c r="H213" s="152"/>
    </row>
    <row r="214" customFormat="false" ht="33.55" hidden="false" customHeight="false" outlineLevel="0" collapsed="false">
      <c r="A214" s="124" t="s">
        <v>380</v>
      </c>
      <c r="B214" s="149" t="s">
        <v>190</v>
      </c>
      <c r="C214" s="150"/>
      <c r="D214" s="150"/>
      <c r="E214" s="151" t="n">
        <v>19765.31</v>
      </c>
      <c r="F214" s="126" t="n">
        <f aca="false">C214*E214</f>
        <v>0</v>
      </c>
      <c r="G214" s="126" t="n">
        <f aca="false">D214*E214</f>
        <v>0</v>
      </c>
      <c r="H214" s="152"/>
    </row>
    <row r="215" customFormat="false" ht="17.35" hidden="false" customHeight="false" outlineLevel="0" collapsed="false">
      <c r="A215" s="124" t="s">
        <v>381</v>
      </c>
      <c r="B215" s="149" t="s">
        <v>190</v>
      </c>
      <c r="C215" s="150"/>
      <c r="D215" s="150"/>
      <c r="E215" s="151" t="n">
        <v>29.67</v>
      </c>
      <c r="F215" s="126" t="n">
        <f aca="false">C215*E215</f>
        <v>0</v>
      </c>
      <c r="G215" s="126" t="n">
        <f aca="false">D215*E215</f>
        <v>0</v>
      </c>
      <c r="H215" s="152"/>
    </row>
    <row r="216" customFormat="false" ht="17.35" hidden="false" customHeight="false" outlineLevel="0" collapsed="false">
      <c r="A216" s="124" t="s">
        <v>382</v>
      </c>
      <c r="B216" s="149" t="s">
        <v>190</v>
      </c>
      <c r="C216" s="150"/>
      <c r="D216" s="150"/>
      <c r="E216" s="151" t="n">
        <v>32.66</v>
      </c>
      <c r="F216" s="126" t="n">
        <f aca="false">C216*E216</f>
        <v>0</v>
      </c>
      <c r="G216" s="126" t="n">
        <f aca="false">D216*E216</f>
        <v>0</v>
      </c>
      <c r="H216" s="152"/>
    </row>
    <row r="217" customFormat="false" ht="33.55" hidden="false" customHeight="false" outlineLevel="0" collapsed="false">
      <c r="A217" s="124" t="s">
        <v>383</v>
      </c>
      <c r="B217" s="149" t="s">
        <v>190</v>
      </c>
      <c r="C217" s="150"/>
      <c r="D217" s="150"/>
      <c r="E217" s="151" t="n">
        <v>44.09</v>
      </c>
      <c r="F217" s="126" t="n">
        <f aca="false">C217*E217</f>
        <v>0</v>
      </c>
      <c r="G217" s="126" t="n">
        <f aca="false">D217*E217</f>
        <v>0</v>
      </c>
      <c r="H217" s="152"/>
    </row>
    <row r="218" customFormat="false" ht="17.35" hidden="false" customHeight="false" outlineLevel="0" collapsed="false">
      <c r="A218" s="124" t="s">
        <v>384</v>
      </c>
      <c r="B218" s="149" t="s">
        <v>190</v>
      </c>
      <c r="C218" s="150"/>
      <c r="D218" s="150"/>
      <c r="E218" s="151" t="n">
        <v>88.1</v>
      </c>
      <c r="F218" s="126" t="n">
        <f aca="false">C218*E218</f>
        <v>0</v>
      </c>
      <c r="G218" s="126" t="n">
        <f aca="false">D218*E218</f>
        <v>0</v>
      </c>
      <c r="H218" s="152"/>
    </row>
    <row r="219" customFormat="false" ht="17.35" hidden="false" customHeight="false" outlineLevel="0" collapsed="false">
      <c r="A219" s="124" t="s">
        <v>385</v>
      </c>
      <c r="B219" s="149" t="s">
        <v>190</v>
      </c>
      <c r="C219" s="150"/>
      <c r="D219" s="150"/>
      <c r="E219" s="151" t="n">
        <v>47.38</v>
      </c>
      <c r="F219" s="126" t="n">
        <f aca="false">C219*E219</f>
        <v>0</v>
      </c>
      <c r="G219" s="126" t="n">
        <f aca="false">D219*E219</f>
        <v>0</v>
      </c>
      <c r="H219" s="152"/>
    </row>
    <row r="220" customFormat="false" ht="17.35" hidden="false" customHeight="false" outlineLevel="0" collapsed="false">
      <c r="A220" s="124" t="s">
        <v>386</v>
      </c>
      <c r="B220" s="149" t="s">
        <v>387</v>
      </c>
      <c r="C220" s="150"/>
      <c r="D220" s="150"/>
      <c r="E220" s="151" t="n">
        <v>29.88</v>
      </c>
      <c r="F220" s="126" t="n">
        <f aca="false">C220*E220</f>
        <v>0</v>
      </c>
      <c r="G220" s="126" t="n">
        <f aca="false">D220*E220</f>
        <v>0</v>
      </c>
      <c r="H220" s="152"/>
    </row>
    <row r="221" customFormat="false" ht="17.35" hidden="false" customHeight="false" outlineLevel="0" collapsed="false">
      <c r="A221" s="124" t="s">
        <v>388</v>
      </c>
      <c r="B221" s="149" t="s">
        <v>190</v>
      </c>
      <c r="C221" s="150"/>
      <c r="D221" s="150"/>
      <c r="E221" s="151" t="n">
        <v>60.62</v>
      </c>
      <c r="F221" s="126" t="n">
        <f aca="false">C221*E221</f>
        <v>0</v>
      </c>
      <c r="G221" s="126" t="n">
        <f aca="false">D221*E221</f>
        <v>0</v>
      </c>
      <c r="H221" s="152"/>
    </row>
    <row r="222" customFormat="false" ht="33.55" hidden="false" customHeight="false" outlineLevel="0" collapsed="false">
      <c r="A222" s="124" t="s">
        <v>389</v>
      </c>
      <c r="B222" s="149" t="s">
        <v>190</v>
      </c>
      <c r="C222" s="150"/>
      <c r="D222" s="150"/>
      <c r="E222" s="151" t="n">
        <v>68.99</v>
      </c>
      <c r="F222" s="126" t="n">
        <f aca="false">C222*E222</f>
        <v>0</v>
      </c>
      <c r="G222" s="126" t="n">
        <f aca="false">D222*E222</f>
        <v>0</v>
      </c>
      <c r="H222" s="152"/>
    </row>
    <row r="223" customFormat="false" ht="64.35" hidden="false" customHeight="false" outlineLevel="0" collapsed="false">
      <c r="A223" s="124" t="s">
        <v>390</v>
      </c>
      <c r="B223" s="149" t="s">
        <v>190</v>
      </c>
      <c r="C223" s="150"/>
      <c r="D223" s="150"/>
      <c r="E223" s="151" t="n">
        <v>838.36</v>
      </c>
      <c r="F223" s="126" t="n">
        <f aca="false">C223*E223</f>
        <v>0</v>
      </c>
      <c r="G223" s="126" t="n">
        <f aca="false">D223*E223</f>
        <v>0</v>
      </c>
      <c r="H223" s="152"/>
    </row>
    <row r="224" customFormat="false" ht="33.55" hidden="false" customHeight="false" outlineLevel="0" collapsed="false">
      <c r="A224" s="128" t="s">
        <v>391</v>
      </c>
      <c r="B224" s="147"/>
      <c r="C224" s="150"/>
      <c r="D224" s="150"/>
      <c r="E224" s="147"/>
      <c r="F224" s="126"/>
      <c r="G224" s="126"/>
      <c r="H224" s="152"/>
    </row>
    <row r="225" customFormat="false" ht="62.45" hidden="false" customHeight="true" outlineLevel="0" collapsed="false">
      <c r="A225" s="124" t="s">
        <v>392</v>
      </c>
      <c r="B225" s="149" t="s">
        <v>190</v>
      </c>
      <c r="C225" s="150"/>
      <c r="D225" s="150"/>
      <c r="E225" s="151" t="n">
        <v>2208.18</v>
      </c>
      <c r="F225" s="126" t="n">
        <f aca="false">C225*E225</f>
        <v>0</v>
      </c>
      <c r="G225" s="126" t="n">
        <f aca="false">D225*E225</f>
        <v>0</v>
      </c>
      <c r="H225" s="152"/>
    </row>
    <row r="226" customFormat="false" ht="17.35" hidden="false" customHeight="false" outlineLevel="0" collapsed="false">
      <c r="A226" s="124" t="s">
        <v>393</v>
      </c>
      <c r="B226" s="149" t="s">
        <v>190</v>
      </c>
      <c r="C226" s="150"/>
      <c r="D226" s="150"/>
      <c r="E226" s="151" t="n">
        <v>500</v>
      </c>
      <c r="F226" s="126" t="n">
        <f aca="false">C226*E226</f>
        <v>0</v>
      </c>
      <c r="G226" s="126" t="n">
        <f aca="false">D226*E226</f>
        <v>0</v>
      </c>
      <c r="H226" s="152"/>
    </row>
    <row r="227" customFormat="false" ht="33.55" hidden="false" customHeight="false" outlineLevel="0" collapsed="false">
      <c r="A227" s="124" t="s">
        <v>394</v>
      </c>
      <c r="B227" s="149" t="s">
        <v>190</v>
      </c>
      <c r="C227" s="150"/>
      <c r="D227" s="150"/>
      <c r="E227" s="151" t="n">
        <v>1087.6</v>
      </c>
      <c r="F227" s="126" t="n">
        <f aca="false">C227*E227</f>
        <v>0</v>
      </c>
      <c r="G227" s="126" t="n">
        <f aca="false">D227*E227</f>
        <v>0</v>
      </c>
      <c r="H227" s="152"/>
    </row>
    <row r="228" customFormat="false" ht="17.35" hidden="false" customHeight="false" outlineLevel="0" collapsed="false">
      <c r="A228" s="124" t="s">
        <v>395</v>
      </c>
      <c r="B228" s="149" t="s">
        <v>190</v>
      </c>
      <c r="C228" s="150"/>
      <c r="D228" s="150"/>
      <c r="E228" s="151" t="n">
        <v>8993.5</v>
      </c>
      <c r="F228" s="126" t="n">
        <f aca="false">C228*E228</f>
        <v>0</v>
      </c>
      <c r="G228" s="126" t="n">
        <f aca="false">D228*E228</f>
        <v>0</v>
      </c>
      <c r="H228" s="152"/>
    </row>
    <row r="229" customFormat="false" ht="17.35" hidden="false" customHeight="false" outlineLevel="0" collapsed="false">
      <c r="A229" s="128" t="s">
        <v>396</v>
      </c>
      <c r="B229" s="147"/>
      <c r="C229" s="150"/>
      <c r="D229" s="150"/>
      <c r="E229" s="147"/>
      <c r="F229" s="126"/>
      <c r="G229" s="126"/>
      <c r="H229" s="152"/>
    </row>
    <row r="230" customFormat="false" ht="33.55" hidden="false" customHeight="false" outlineLevel="0" collapsed="false">
      <c r="A230" s="124" t="s">
        <v>397</v>
      </c>
      <c r="B230" s="149" t="s">
        <v>398</v>
      </c>
      <c r="C230" s="150"/>
      <c r="D230" s="150"/>
      <c r="E230" s="151" t="n">
        <v>1500</v>
      </c>
      <c r="F230" s="126" t="n">
        <f aca="false">C230*E230</f>
        <v>0</v>
      </c>
      <c r="G230" s="126" t="n">
        <f aca="false">D230*E230</f>
        <v>0</v>
      </c>
      <c r="H230" s="152"/>
    </row>
    <row r="231" customFormat="false" ht="48.5" hidden="false" customHeight="false" outlineLevel="0" collapsed="false">
      <c r="A231" s="124" t="s">
        <v>399</v>
      </c>
      <c r="B231" s="149" t="s">
        <v>190</v>
      </c>
      <c r="C231" s="150"/>
      <c r="D231" s="150"/>
      <c r="E231" s="151" t="n">
        <v>144.6</v>
      </c>
      <c r="F231" s="126" t="n">
        <f aca="false">C231*E231</f>
        <v>0</v>
      </c>
      <c r="G231" s="126" t="n">
        <f aca="false">D231*E231</f>
        <v>0</v>
      </c>
      <c r="H231" s="152"/>
    </row>
    <row r="232" customFormat="false" ht="24" hidden="false" customHeight="true" outlineLevel="0" collapsed="false">
      <c r="A232" s="124" t="s">
        <v>400</v>
      </c>
      <c r="B232" s="149" t="s">
        <v>190</v>
      </c>
      <c r="C232" s="150"/>
      <c r="D232" s="150"/>
      <c r="E232" s="151" t="n">
        <v>63.68</v>
      </c>
      <c r="F232" s="126" t="n">
        <f aca="false">C232*E232</f>
        <v>0</v>
      </c>
      <c r="G232" s="126" t="n">
        <f aca="false">D232*E232</f>
        <v>0</v>
      </c>
      <c r="H232" s="152"/>
    </row>
    <row r="233" customFormat="false" ht="33.55" hidden="false" customHeight="false" outlineLevel="0" collapsed="false">
      <c r="A233" s="124" t="s">
        <v>401</v>
      </c>
      <c r="B233" s="149" t="s">
        <v>190</v>
      </c>
      <c r="C233" s="150"/>
      <c r="D233" s="150"/>
      <c r="E233" s="151" t="n">
        <v>40.99</v>
      </c>
      <c r="F233" s="126" t="n">
        <f aca="false">C233*E233</f>
        <v>0</v>
      </c>
      <c r="G233" s="126" t="n">
        <f aca="false">D233*E233</f>
        <v>0</v>
      </c>
      <c r="H233" s="152"/>
    </row>
    <row r="234" customFormat="false" ht="19.55" hidden="false" customHeight="true" outlineLevel="0" collapsed="false">
      <c r="A234" s="124" t="s">
        <v>402</v>
      </c>
      <c r="B234" s="149" t="s">
        <v>190</v>
      </c>
      <c r="C234" s="150"/>
      <c r="D234" s="150"/>
      <c r="E234" s="151" t="n">
        <v>64.73</v>
      </c>
      <c r="F234" s="126" t="n">
        <f aca="false">C234*E234</f>
        <v>0</v>
      </c>
      <c r="G234" s="126" t="n">
        <f aca="false">D234*E234</f>
        <v>0</v>
      </c>
      <c r="H234" s="152"/>
    </row>
    <row r="235" customFormat="false" ht="17.35" hidden="false" customHeight="false" outlineLevel="0" collapsed="false">
      <c r="A235" s="124" t="s">
        <v>403</v>
      </c>
      <c r="B235" s="149" t="s">
        <v>387</v>
      </c>
      <c r="C235" s="150"/>
      <c r="D235" s="150"/>
      <c r="E235" s="151" t="n">
        <v>0.64</v>
      </c>
      <c r="F235" s="126" t="n">
        <f aca="false">C235*E235</f>
        <v>0</v>
      </c>
      <c r="G235" s="126" t="n">
        <f aca="false">D235*E235</f>
        <v>0</v>
      </c>
      <c r="H235" s="152"/>
    </row>
    <row r="236" customFormat="false" ht="17.35" hidden="false" customHeight="false" outlineLevel="0" collapsed="false">
      <c r="A236" s="124" t="s">
        <v>404</v>
      </c>
      <c r="B236" s="149" t="s">
        <v>387</v>
      </c>
      <c r="C236" s="150"/>
      <c r="D236" s="150"/>
      <c r="E236" s="151" t="n">
        <v>196.44</v>
      </c>
      <c r="F236" s="126" t="n">
        <f aca="false">C236*E236</f>
        <v>0</v>
      </c>
      <c r="G236" s="126" t="n">
        <f aca="false">D236*E236</f>
        <v>0</v>
      </c>
      <c r="H236" s="152"/>
    </row>
    <row r="237" customFormat="false" ht="17.35" hidden="false" customHeight="false" outlineLevel="0" collapsed="false">
      <c r="A237" s="124" t="s">
        <v>405</v>
      </c>
      <c r="B237" s="149" t="s">
        <v>387</v>
      </c>
      <c r="C237" s="150"/>
      <c r="D237" s="150"/>
      <c r="E237" s="151" t="n">
        <v>5.1</v>
      </c>
      <c r="F237" s="126" t="n">
        <f aca="false">C237*E237</f>
        <v>0</v>
      </c>
      <c r="G237" s="126" t="n">
        <f aca="false">D237*E237</f>
        <v>0</v>
      </c>
      <c r="H237" s="152"/>
    </row>
    <row r="238" customFormat="false" ht="17.35" hidden="false" customHeight="false" outlineLevel="0" collapsed="false">
      <c r="A238" s="124" t="s">
        <v>406</v>
      </c>
      <c r="B238" s="149" t="s">
        <v>407</v>
      </c>
      <c r="C238" s="150"/>
      <c r="D238" s="150"/>
      <c r="E238" s="151" t="n">
        <v>3.47</v>
      </c>
      <c r="F238" s="126" t="n">
        <f aca="false">C238*E238</f>
        <v>0</v>
      </c>
      <c r="G238" s="126" t="n">
        <f aca="false">D238*E238</f>
        <v>0</v>
      </c>
      <c r="H238" s="152"/>
    </row>
    <row r="239" customFormat="false" ht="17.35" hidden="false" customHeight="false" outlineLevel="0" collapsed="false">
      <c r="A239" s="124" t="s">
        <v>408</v>
      </c>
      <c r="B239" s="149" t="s">
        <v>407</v>
      </c>
      <c r="C239" s="150"/>
      <c r="D239" s="150"/>
      <c r="E239" s="151" t="n">
        <v>2.64</v>
      </c>
      <c r="F239" s="126" t="n">
        <f aca="false">C239*E239</f>
        <v>0</v>
      </c>
      <c r="G239" s="126" t="n">
        <f aca="false">D239*E239</f>
        <v>0</v>
      </c>
      <c r="H239" s="152"/>
    </row>
    <row r="240" customFormat="false" ht="33.55" hidden="false" customHeight="false" outlineLevel="0" collapsed="false">
      <c r="A240" s="124" t="s">
        <v>409</v>
      </c>
      <c r="B240" s="149" t="s">
        <v>190</v>
      </c>
      <c r="C240" s="150"/>
      <c r="D240" s="150"/>
      <c r="E240" s="151" t="n">
        <v>32</v>
      </c>
      <c r="F240" s="126" t="n">
        <f aca="false">C240*E240</f>
        <v>0</v>
      </c>
      <c r="G240" s="126" t="n">
        <f aca="false">D240*E240</f>
        <v>0</v>
      </c>
      <c r="H240" s="152"/>
    </row>
    <row r="241" customFormat="false" ht="17.35" hidden="false" customHeight="false" outlineLevel="0" collapsed="false">
      <c r="A241" s="128" t="s">
        <v>410</v>
      </c>
      <c r="B241" s="147"/>
      <c r="C241" s="150"/>
      <c r="D241" s="150"/>
      <c r="E241" s="147"/>
      <c r="F241" s="126"/>
      <c r="G241" s="126"/>
      <c r="H241" s="152"/>
    </row>
    <row r="242" customFormat="false" ht="32.8" hidden="false" customHeight="false" outlineLevel="0" collapsed="false">
      <c r="A242" s="124" t="s">
        <v>411</v>
      </c>
      <c r="B242" s="149" t="s">
        <v>412</v>
      </c>
      <c r="C242" s="150"/>
      <c r="D242" s="150"/>
      <c r="E242" s="151" t="n">
        <v>5361.91</v>
      </c>
      <c r="F242" s="126" t="n">
        <f aca="false">C242*E242</f>
        <v>0</v>
      </c>
      <c r="G242" s="126" t="n">
        <f aca="false">D242*E242</f>
        <v>0</v>
      </c>
      <c r="H242" s="152"/>
    </row>
    <row r="243" customFormat="false" ht="32.8" hidden="false" customHeight="false" outlineLevel="0" collapsed="false">
      <c r="A243" s="124" t="s">
        <v>413</v>
      </c>
      <c r="B243" s="149" t="s">
        <v>348</v>
      </c>
      <c r="C243" s="150"/>
      <c r="D243" s="150"/>
      <c r="E243" s="151" t="n">
        <v>2867.88</v>
      </c>
      <c r="F243" s="126" t="n">
        <f aca="false">C243*E243</f>
        <v>0</v>
      </c>
      <c r="G243" s="126" t="n">
        <f aca="false">D243*E243</f>
        <v>0</v>
      </c>
      <c r="H243" s="152"/>
    </row>
    <row r="244" customFormat="false" ht="17.35" hidden="false" customHeight="false" outlineLevel="0" collapsed="false">
      <c r="A244" s="124" t="s">
        <v>414</v>
      </c>
      <c r="B244" s="149" t="s">
        <v>415</v>
      </c>
      <c r="C244" s="150"/>
      <c r="D244" s="150"/>
      <c r="E244" s="151" t="n">
        <v>369.02</v>
      </c>
      <c r="F244" s="126" t="n">
        <f aca="false">C244*E244</f>
        <v>0</v>
      </c>
      <c r="G244" s="126" t="n">
        <f aca="false">D244*E244</f>
        <v>0</v>
      </c>
      <c r="H244" s="152"/>
    </row>
    <row r="245" customFormat="false" ht="17.35" hidden="false" customHeight="false" outlineLevel="0" collapsed="false">
      <c r="A245" s="124" t="s">
        <v>416</v>
      </c>
      <c r="B245" s="149" t="s">
        <v>412</v>
      </c>
      <c r="C245" s="150"/>
      <c r="D245" s="150"/>
      <c r="E245" s="151" t="n">
        <v>2859.55</v>
      </c>
      <c r="F245" s="126" t="n">
        <f aca="false">C245*E245</f>
        <v>0</v>
      </c>
      <c r="G245" s="126" t="n">
        <f aca="false">D245*E245</f>
        <v>0</v>
      </c>
      <c r="H245" s="152"/>
    </row>
    <row r="246" customFormat="false" ht="33.55" hidden="false" customHeight="false" outlineLevel="0" collapsed="false">
      <c r="A246" s="124" t="s">
        <v>417</v>
      </c>
      <c r="B246" s="149" t="s">
        <v>418</v>
      </c>
      <c r="C246" s="150"/>
      <c r="D246" s="150"/>
      <c r="E246" s="151" t="n">
        <v>9918.78</v>
      </c>
      <c r="F246" s="126" t="n">
        <f aca="false">C246*E246</f>
        <v>0</v>
      </c>
      <c r="G246" s="126" t="n">
        <f aca="false">D246*E246</f>
        <v>0</v>
      </c>
      <c r="H246" s="152"/>
    </row>
    <row r="247" customFormat="false" ht="17.35" hidden="false" customHeight="false" outlineLevel="0" collapsed="false">
      <c r="A247" s="124" t="s">
        <v>419</v>
      </c>
      <c r="B247" s="149" t="s">
        <v>415</v>
      </c>
      <c r="C247" s="150"/>
      <c r="D247" s="150"/>
      <c r="E247" s="151" t="n">
        <v>50.93</v>
      </c>
      <c r="F247" s="126" t="n">
        <f aca="false">C247*E247</f>
        <v>0</v>
      </c>
      <c r="G247" s="126" t="n">
        <f aca="false">D247*E247</f>
        <v>0</v>
      </c>
      <c r="H247" s="152"/>
    </row>
    <row r="248" customFormat="false" ht="19.55" hidden="false" customHeight="true" outlineLevel="0" collapsed="false">
      <c r="A248" s="124" t="s">
        <v>420</v>
      </c>
      <c r="B248" s="149" t="s">
        <v>418</v>
      </c>
      <c r="C248" s="150"/>
      <c r="D248" s="150"/>
      <c r="E248" s="151" t="n">
        <v>2504.74</v>
      </c>
      <c r="F248" s="126" t="n">
        <f aca="false">C248*E248</f>
        <v>0</v>
      </c>
      <c r="G248" s="126" t="n">
        <f aca="false">D248*E248</f>
        <v>0</v>
      </c>
      <c r="H248" s="152"/>
    </row>
    <row r="249" customFormat="false" ht="17.35" hidden="false" customHeight="false" outlineLevel="0" collapsed="false">
      <c r="A249" s="124" t="s">
        <v>421</v>
      </c>
      <c r="B249" s="149" t="s">
        <v>418</v>
      </c>
      <c r="C249" s="150"/>
      <c r="D249" s="150"/>
      <c r="E249" s="151" t="n">
        <v>5510.1</v>
      </c>
      <c r="F249" s="126" t="n">
        <f aca="false">C249*E249</f>
        <v>0</v>
      </c>
      <c r="G249" s="126" t="n">
        <f aca="false">D249*E249</f>
        <v>0</v>
      </c>
      <c r="H249" s="152"/>
    </row>
    <row r="250" customFormat="false" ht="17.35" hidden="false" customHeight="false" outlineLevel="0" collapsed="false">
      <c r="A250" s="124" t="s">
        <v>422</v>
      </c>
      <c r="B250" s="149" t="s">
        <v>190</v>
      </c>
      <c r="C250" s="150" t="n">
        <v>29.2</v>
      </c>
      <c r="D250" s="150" t="n">
        <v>9.2</v>
      </c>
      <c r="E250" s="151" t="n">
        <v>1.58</v>
      </c>
      <c r="F250" s="126" t="n">
        <f aca="false">C250*E250</f>
        <v>46.136</v>
      </c>
      <c r="G250" s="126" t="n">
        <f aca="false">D250*E250</f>
        <v>14.536</v>
      </c>
      <c r="H250" s="152" t="n">
        <f aca="false">F250/G250*100</f>
        <v>317.391304347826</v>
      </c>
      <c r="I250" s="100"/>
      <c r="J250" s="100"/>
      <c r="K250" s="100"/>
      <c r="L250" s="100"/>
      <c r="M250" s="100"/>
      <c r="N250" s="100"/>
      <c r="O250" s="100"/>
    </row>
    <row r="251" customFormat="false" ht="17.35" hidden="false" customHeight="false" outlineLevel="0" collapsed="false">
      <c r="A251" s="124" t="s">
        <v>423</v>
      </c>
      <c r="B251" s="149" t="s">
        <v>418</v>
      </c>
      <c r="C251" s="150"/>
      <c r="D251" s="150"/>
      <c r="E251" s="151" t="n">
        <v>3450</v>
      </c>
      <c r="F251" s="126" t="n">
        <f aca="false">C251*E251</f>
        <v>0</v>
      </c>
      <c r="G251" s="126" t="n">
        <f aca="false">D251*E251</f>
        <v>0</v>
      </c>
      <c r="H251" s="152"/>
    </row>
    <row r="252" s="100" customFormat="true" ht="17.35" hidden="false" customHeight="false" outlineLevel="0" collapsed="false">
      <c r="A252" s="124" t="s">
        <v>424</v>
      </c>
      <c r="B252" s="149" t="s">
        <v>418</v>
      </c>
      <c r="C252" s="150"/>
      <c r="D252" s="150"/>
      <c r="E252" s="151" t="n">
        <v>875</v>
      </c>
      <c r="F252" s="126" t="n">
        <f aca="false">C252*E252</f>
        <v>0</v>
      </c>
      <c r="G252" s="126" t="n">
        <f aca="false">D252*E252</f>
        <v>0</v>
      </c>
      <c r="H252" s="152"/>
      <c r="I252" s="14"/>
      <c r="J252" s="14"/>
      <c r="K252" s="14"/>
      <c r="L252" s="14"/>
      <c r="M252" s="14"/>
      <c r="N252" s="14"/>
      <c r="O252" s="14"/>
    </row>
    <row r="253" s="100" customFormat="true" ht="17.35" hidden="false" customHeight="false" outlineLevel="0" collapsed="false">
      <c r="A253" s="128" t="s">
        <v>425</v>
      </c>
      <c r="B253" s="147"/>
      <c r="C253" s="150"/>
      <c r="D253" s="150"/>
      <c r="E253" s="147"/>
      <c r="F253" s="126"/>
      <c r="G253" s="126"/>
      <c r="H253" s="152"/>
      <c r="I253" s="14"/>
      <c r="J253" s="14"/>
      <c r="K253" s="14"/>
      <c r="L253" s="14"/>
      <c r="M253" s="14"/>
      <c r="N253" s="14"/>
      <c r="O253" s="14"/>
    </row>
    <row r="254" customFormat="false" ht="33.55" hidden="false" customHeight="false" outlineLevel="0" collapsed="false">
      <c r="A254" s="124" t="s">
        <v>426</v>
      </c>
      <c r="B254" s="149" t="s">
        <v>161</v>
      </c>
      <c r="C254" s="150"/>
      <c r="D254" s="150"/>
      <c r="E254" s="151" t="n">
        <v>11910.6</v>
      </c>
      <c r="F254" s="126" t="n">
        <f aca="false">C254*E254</f>
        <v>0</v>
      </c>
      <c r="G254" s="126" t="n">
        <f aca="false">D254*E254</f>
        <v>0</v>
      </c>
      <c r="H254" s="152"/>
    </row>
    <row r="255" customFormat="false" ht="17.35" hidden="false" customHeight="false" outlineLevel="0" collapsed="false">
      <c r="A255" s="85" t="s">
        <v>427</v>
      </c>
      <c r="B255" s="149" t="s">
        <v>190</v>
      </c>
      <c r="C255" s="150"/>
      <c r="D255" s="150"/>
      <c r="E255" s="151" t="n">
        <v>45</v>
      </c>
      <c r="F255" s="126" t="n">
        <f aca="false">C255*E255</f>
        <v>0</v>
      </c>
      <c r="G255" s="126" t="n">
        <f aca="false">D255*E255</f>
        <v>0</v>
      </c>
      <c r="H255" s="152"/>
    </row>
    <row r="256" customFormat="false" ht="32.8" hidden="false" customHeight="false" outlineLevel="0" collapsed="false">
      <c r="A256" s="124" t="s">
        <v>428</v>
      </c>
      <c r="B256" s="149" t="s">
        <v>190</v>
      </c>
      <c r="C256" s="150"/>
      <c r="D256" s="150"/>
      <c r="E256" s="151" t="n">
        <v>63.77</v>
      </c>
      <c r="F256" s="126" t="n">
        <f aca="false">C256*E256</f>
        <v>0</v>
      </c>
      <c r="G256" s="126" t="n">
        <f aca="false">D256*E256</f>
        <v>0</v>
      </c>
      <c r="H256" s="152"/>
    </row>
    <row r="257" s="100" customFormat="true" ht="32.8" hidden="false" customHeight="false" outlineLevel="0" collapsed="false">
      <c r="A257" s="124" t="s">
        <v>429</v>
      </c>
      <c r="B257" s="149" t="s">
        <v>190</v>
      </c>
      <c r="C257" s="150"/>
      <c r="D257" s="150"/>
      <c r="E257" s="151" t="n">
        <v>63.77</v>
      </c>
      <c r="F257" s="126" t="n">
        <f aca="false">C257*E257</f>
        <v>0</v>
      </c>
      <c r="G257" s="126" t="n">
        <f aca="false">D257*E257</f>
        <v>0</v>
      </c>
      <c r="H257" s="152"/>
      <c r="I257" s="14"/>
      <c r="J257" s="14"/>
      <c r="K257" s="14"/>
      <c r="L257" s="14"/>
      <c r="M257" s="14"/>
      <c r="N257" s="14"/>
      <c r="O257" s="14"/>
    </row>
    <row r="258" s="100" customFormat="true" ht="32.8" hidden="false" customHeight="false" outlineLevel="0" collapsed="false">
      <c r="A258" s="124" t="s">
        <v>430</v>
      </c>
      <c r="B258" s="149" t="s">
        <v>190</v>
      </c>
      <c r="C258" s="150"/>
      <c r="D258" s="150"/>
      <c r="E258" s="151" t="n">
        <v>36.9</v>
      </c>
      <c r="F258" s="126" t="n">
        <f aca="false">C258*E258</f>
        <v>0</v>
      </c>
      <c r="G258" s="126" t="n">
        <f aca="false">D258*E258</f>
        <v>0</v>
      </c>
      <c r="H258" s="152"/>
      <c r="I258" s="14"/>
      <c r="J258" s="14"/>
      <c r="K258" s="14"/>
      <c r="L258" s="14"/>
      <c r="M258" s="14"/>
      <c r="N258" s="14"/>
      <c r="O258" s="14"/>
    </row>
    <row r="259" s="100" customFormat="true" ht="32.8" hidden="false" customHeight="false" outlineLevel="0" collapsed="false">
      <c r="A259" s="124" t="s">
        <v>431</v>
      </c>
      <c r="B259" s="149" t="s">
        <v>190</v>
      </c>
      <c r="C259" s="150"/>
      <c r="D259" s="150"/>
      <c r="E259" s="151" t="n">
        <v>31.1</v>
      </c>
      <c r="F259" s="126" t="n">
        <f aca="false">C259*E259</f>
        <v>0</v>
      </c>
      <c r="G259" s="126" t="n">
        <f aca="false">D259*E259</f>
        <v>0</v>
      </c>
      <c r="H259" s="152"/>
      <c r="I259" s="14"/>
      <c r="J259" s="14"/>
      <c r="K259" s="14"/>
      <c r="L259" s="14"/>
      <c r="M259" s="14"/>
      <c r="N259" s="14"/>
      <c r="O259" s="14"/>
    </row>
    <row r="260" customFormat="false" ht="17.35" hidden="false" customHeight="false" outlineLevel="0" collapsed="false">
      <c r="A260" s="124" t="s">
        <v>432</v>
      </c>
      <c r="B260" s="149" t="s">
        <v>190</v>
      </c>
      <c r="C260" s="150"/>
      <c r="D260" s="150"/>
      <c r="E260" s="151" t="n">
        <v>62.17</v>
      </c>
      <c r="F260" s="126" t="n">
        <f aca="false">C260*E260</f>
        <v>0</v>
      </c>
      <c r="G260" s="126" t="n">
        <f aca="false">D260*E260</f>
        <v>0</v>
      </c>
      <c r="H260" s="152"/>
    </row>
    <row r="261" customFormat="false" ht="17.35" hidden="false" customHeight="false" outlineLevel="0" collapsed="false">
      <c r="A261" s="124" t="s">
        <v>433</v>
      </c>
      <c r="B261" s="149" t="s">
        <v>190</v>
      </c>
      <c r="C261" s="150"/>
      <c r="D261" s="150"/>
      <c r="E261" s="151" t="n">
        <v>62.28</v>
      </c>
      <c r="F261" s="126" t="n">
        <f aca="false">C261*E261</f>
        <v>0</v>
      </c>
      <c r="G261" s="126" t="n">
        <f aca="false">D261*E261</f>
        <v>0</v>
      </c>
      <c r="H261" s="152"/>
    </row>
    <row r="262" customFormat="false" ht="17.35" hidden="false" customHeight="false" outlineLevel="0" collapsed="false">
      <c r="A262" s="124" t="s">
        <v>434</v>
      </c>
      <c r="B262" s="149" t="s">
        <v>190</v>
      </c>
      <c r="C262" s="150"/>
      <c r="D262" s="150"/>
      <c r="E262" s="151" t="n">
        <v>62.54</v>
      </c>
      <c r="F262" s="126" t="n">
        <f aca="false">C262*E262</f>
        <v>0</v>
      </c>
      <c r="G262" s="126" t="n">
        <f aca="false">D262*E262</f>
        <v>0</v>
      </c>
      <c r="H262" s="152"/>
    </row>
    <row r="263" customFormat="false" ht="17.35" hidden="false" customHeight="false" outlineLevel="0" collapsed="false">
      <c r="A263" s="124" t="s">
        <v>435</v>
      </c>
      <c r="B263" s="149" t="s">
        <v>190</v>
      </c>
      <c r="C263" s="150"/>
      <c r="D263" s="150"/>
      <c r="E263" s="151" t="n">
        <v>115.78</v>
      </c>
      <c r="F263" s="126" t="n">
        <f aca="false">C263*E263</f>
        <v>0</v>
      </c>
      <c r="G263" s="126" t="n">
        <f aca="false">D263*E263</f>
        <v>0</v>
      </c>
      <c r="H263" s="152"/>
    </row>
    <row r="264" customFormat="false" ht="33.55" hidden="false" customHeight="false" outlineLevel="0" collapsed="false">
      <c r="A264" s="128" t="s">
        <v>436</v>
      </c>
      <c r="B264" s="147"/>
      <c r="C264" s="150"/>
      <c r="D264" s="150"/>
      <c r="E264" s="147"/>
      <c r="F264" s="126"/>
      <c r="G264" s="126"/>
      <c r="H264" s="152"/>
    </row>
    <row r="265" customFormat="false" ht="17.35" hidden="false" customHeight="false" outlineLevel="0" collapsed="false">
      <c r="A265" s="124" t="s">
        <v>437</v>
      </c>
      <c r="B265" s="149" t="s">
        <v>161</v>
      </c>
      <c r="C265" s="150"/>
      <c r="D265" s="150"/>
      <c r="E265" s="151" t="n">
        <v>43054.3</v>
      </c>
      <c r="F265" s="126" t="n">
        <f aca="false">C265*E265</f>
        <v>0</v>
      </c>
      <c r="G265" s="126" t="n">
        <f aca="false">D265*E265</f>
        <v>0</v>
      </c>
      <c r="H265" s="152"/>
    </row>
    <row r="266" customFormat="false" ht="33.55" hidden="false" customHeight="false" outlineLevel="0" collapsed="false">
      <c r="A266" s="124" t="s">
        <v>438</v>
      </c>
      <c r="B266" s="149" t="s">
        <v>439</v>
      </c>
      <c r="C266" s="150"/>
      <c r="D266" s="150"/>
      <c r="E266" s="151" t="n">
        <v>498.02</v>
      </c>
      <c r="F266" s="126" t="n">
        <f aca="false">C266*E266</f>
        <v>0</v>
      </c>
      <c r="G266" s="126" t="n">
        <f aca="false">D266*E266</f>
        <v>0</v>
      </c>
      <c r="H266" s="152"/>
    </row>
    <row r="267" customFormat="false" ht="48.5" hidden="false" customHeight="false" outlineLevel="0" collapsed="false">
      <c r="A267" s="124" t="s">
        <v>440</v>
      </c>
      <c r="B267" s="149" t="s">
        <v>441</v>
      </c>
      <c r="C267" s="150"/>
      <c r="D267" s="150"/>
      <c r="E267" s="151" t="n">
        <v>264.38</v>
      </c>
      <c r="F267" s="126" t="n">
        <f aca="false">C267*E267</f>
        <v>0</v>
      </c>
      <c r="G267" s="126" t="n">
        <f aca="false">D267*E267</f>
        <v>0</v>
      </c>
      <c r="H267" s="152"/>
    </row>
    <row r="268" customFormat="false" ht="48.5" hidden="false" customHeight="false" outlineLevel="0" collapsed="false">
      <c r="A268" s="124" t="s">
        <v>442</v>
      </c>
      <c r="B268" s="149" t="s">
        <v>258</v>
      </c>
      <c r="C268" s="150"/>
      <c r="D268" s="150"/>
      <c r="E268" s="151" t="n">
        <v>1018.2</v>
      </c>
      <c r="F268" s="126" t="n">
        <f aca="false">C268*E268</f>
        <v>0</v>
      </c>
      <c r="G268" s="126" t="n">
        <f aca="false">D268*E268</f>
        <v>0</v>
      </c>
      <c r="H268" s="152"/>
    </row>
    <row r="269" customFormat="false" ht="33.55" hidden="false" customHeight="false" outlineLevel="0" collapsed="false">
      <c r="A269" s="124" t="s">
        <v>443</v>
      </c>
      <c r="B269" s="149" t="s">
        <v>190</v>
      </c>
      <c r="C269" s="150"/>
      <c r="D269" s="150"/>
      <c r="E269" s="151" t="n">
        <v>74.26</v>
      </c>
      <c r="F269" s="126" t="n">
        <f aca="false">C269*E269</f>
        <v>0</v>
      </c>
      <c r="G269" s="126" t="n">
        <f aca="false">D269*E269</f>
        <v>0</v>
      </c>
      <c r="H269" s="152"/>
    </row>
    <row r="270" customFormat="false" ht="48.5" hidden="false" customHeight="false" outlineLevel="0" collapsed="false">
      <c r="A270" s="153" t="s">
        <v>444</v>
      </c>
      <c r="B270" s="149" t="s">
        <v>190</v>
      </c>
      <c r="C270" s="150"/>
      <c r="D270" s="150"/>
      <c r="E270" s="151" t="n">
        <v>82.58</v>
      </c>
      <c r="F270" s="126" t="n">
        <f aca="false">C270*E270</f>
        <v>0</v>
      </c>
      <c r="G270" s="126" t="n">
        <f aca="false">D270*E270</f>
        <v>0</v>
      </c>
      <c r="H270" s="152"/>
    </row>
    <row r="271" customFormat="false" ht="17.35" hidden="false" customHeight="false" outlineLevel="0" collapsed="false">
      <c r="A271" s="124" t="s">
        <v>445</v>
      </c>
      <c r="B271" s="149" t="s">
        <v>190</v>
      </c>
      <c r="C271" s="150"/>
      <c r="D271" s="150"/>
      <c r="E271" s="151" t="n">
        <v>252.36</v>
      </c>
      <c r="F271" s="126" t="n">
        <f aca="false">C271*E271</f>
        <v>0</v>
      </c>
      <c r="G271" s="126" t="n">
        <f aca="false">D271*E271</f>
        <v>0</v>
      </c>
      <c r="H271" s="152"/>
    </row>
    <row r="272" customFormat="false" ht="17.35" hidden="false" customHeight="false" outlineLevel="0" collapsed="false">
      <c r="A272" s="128" t="s">
        <v>446</v>
      </c>
      <c r="B272" s="147"/>
      <c r="C272" s="150"/>
      <c r="D272" s="150"/>
      <c r="E272" s="147"/>
      <c r="F272" s="126"/>
      <c r="G272" s="126"/>
      <c r="H272" s="152"/>
    </row>
    <row r="273" customFormat="false" ht="17.35" hidden="false" customHeight="false" outlineLevel="0" collapsed="false">
      <c r="A273" s="124" t="s">
        <v>447</v>
      </c>
      <c r="B273" s="149" t="s">
        <v>258</v>
      </c>
      <c r="C273" s="150"/>
      <c r="D273" s="150"/>
      <c r="E273" s="151" t="n">
        <v>1638.1</v>
      </c>
      <c r="F273" s="126" t="n">
        <f aca="false">C273*E273</f>
        <v>0</v>
      </c>
      <c r="G273" s="126" t="n">
        <f aca="false">D273*E273</f>
        <v>0</v>
      </c>
      <c r="H273" s="152"/>
    </row>
    <row r="274" customFormat="false" ht="32.8" hidden="false" customHeight="false" outlineLevel="0" collapsed="false">
      <c r="A274" s="124" t="s">
        <v>448</v>
      </c>
      <c r="B274" s="149" t="s">
        <v>449</v>
      </c>
      <c r="C274" s="150"/>
      <c r="D274" s="150"/>
      <c r="E274" s="151" t="n">
        <v>50.3</v>
      </c>
      <c r="F274" s="126" t="n">
        <f aca="false">C274*E274</f>
        <v>0</v>
      </c>
      <c r="G274" s="126" t="n">
        <f aca="false">D274*E274</f>
        <v>0</v>
      </c>
      <c r="H274" s="152"/>
    </row>
    <row r="275" customFormat="false" ht="32.8" hidden="false" customHeight="false" outlineLevel="0" collapsed="false">
      <c r="A275" s="124" t="s">
        <v>450</v>
      </c>
      <c r="B275" s="149" t="s">
        <v>449</v>
      </c>
      <c r="C275" s="150"/>
      <c r="D275" s="150"/>
      <c r="E275" s="151" t="n">
        <v>419.81</v>
      </c>
      <c r="F275" s="126" t="n">
        <f aca="false">C275*E275</f>
        <v>0</v>
      </c>
      <c r="G275" s="126" t="n">
        <f aca="false">D275*E275</f>
        <v>0</v>
      </c>
      <c r="H275" s="152"/>
    </row>
    <row r="276" customFormat="false" ht="32.8" hidden="false" customHeight="false" outlineLevel="0" collapsed="false">
      <c r="A276" s="128" t="s">
        <v>451</v>
      </c>
      <c r="B276" s="147"/>
      <c r="C276" s="150"/>
      <c r="D276" s="150"/>
      <c r="E276" s="147"/>
      <c r="F276" s="126"/>
      <c r="G276" s="126"/>
      <c r="H276" s="152"/>
    </row>
    <row r="277" customFormat="false" ht="17.35" hidden="false" customHeight="false" outlineLevel="0" collapsed="false">
      <c r="A277" s="153" t="s">
        <v>452</v>
      </c>
      <c r="B277" s="149" t="s">
        <v>318</v>
      </c>
      <c r="C277" s="150"/>
      <c r="D277" s="150"/>
      <c r="E277" s="151" t="n">
        <v>590.29</v>
      </c>
      <c r="F277" s="126" t="n">
        <f aca="false">C277*E277</f>
        <v>0</v>
      </c>
      <c r="G277" s="126" t="n">
        <f aca="false">D277*E277</f>
        <v>0</v>
      </c>
      <c r="H277" s="152"/>
    </row>
    <row r="278" customFormat="false" ht="33.55" hidden="false" customHeight="false" outlineLevel="0" collapsed="false">
      <c r="A278" s="85" t="s">
        <v>453</v>
      </c>
      <c r="B278" s="149" t="s">
        <v>258</v>
      </c>
      <c r="C278" s="150"/>
      <c r="D278" s="150"/>
      <c r="E278" s="151" t="n">
        <v>1482.41</v>
      </c>
      <c r="F278" s="126" t="n">
        <f aca="false">C278*E278</f>
        <v>0</v>
      </c>
      <c r="G278" s="126" t="n">
        <f aca="false">D278*E278</f>
        <v>0</v>
      </c>
      <c r="H278" s="152"/>
    </row>
    <row r="279" s="100" customFormat="true" ht="17.35" hidden="false" customHeight="false" outlineLevel="0" collapsed="false">
      <c r="A279" s="124" t="s">
        <v>454</v>
      </c>
      <c r="B279" s="149" t="s">
        <v>190</v>
      </c>
      <c r="C279" s="150"/>
      <c r="D279" s="150"/>
      <c r="E279" s="151" t="n">
        <v>279.3</v>
      </c>
      <c r="F279" s="126" t="n">
        <f aca="false">C279*E279</f>
        <v>0</v>
      </c>
      <c r="G279" s="126" t="n">
        <f aca="false">D279*E279</f>
        <v>0</v>
      </c>
      <c r="H279" s="152"/>
      <c r="I279" s="14"/>
      <c r="J279" s="14"/>
      <c r="K279" s="14"/>
      <c r="L279" s="14"/>
      <c r="M279" s="14"/>
      <c r="N279" s="14"/>
      <c r="O279" s="14"/>
    </row>
    <row r="280" s="100" customFormat="true" ht="17.35" hidden="false" customHeight="false" outlineLevel="0" collapsed="false">
      <c r="A280" s="124" t="s">
        <v>455</v>
      </c>
      <c r="B280" s="149" t="s">
        <v>190</v>
      </c>
      <c r="C280" s="150"/>
      <c r="D280" s="150"/>
      <c r="E280" s="151" t="n">
        <v>92.03</v>
      </c>
      <c r="F280" s="126" t="n">
        <f aca="false">C280*E280</f>
        <v>0</v>
      </c>
      <c r="G280" s="126" t="n">
        <f aca="false">D280*E280</f>
        <v>0</v>
      </c>
      <c r="H280" s="152"/>
      <c r="I280" s="14"/>
      <c r="J280" s="14"/>
      <c r="K280" s="14"/>
      <c r="L280" s="14"/>
      <c r="M280" s="14"/>
      <c r="N280" s="14"/>
      <c r="O280" s="14"/>
    </row>
    <row r="281" s="100" customFormat="true" ht="17.35" hidden="false" customHeight="false" outlineLevel="0" collapsed="false">
      <c r="A281" s="128" t="s">
        <v>456</v>
      </c>
      <c r="B281" s="147"/>
      <c r="C281" s="150"/>
      <c r="D281" s="150"/>
      <c r="E281" s="147"/>
      <c r="F281" s="126"/>
      <c r="G281" s="126"/>
      <c r="H281" s="152"/>
      <c r="I281" s="14"/>
      <c r="J281" s="14"/>
      <c r="K281" s="14"/>
      <c r="L281" s="14"/>
      <c r="M281" s="14"/>
      <c r="N281" s="14"/>
      <c r="O281" s="14"/>
    </row>
    <row r="282" s="100" customFormat="true" ht="17.35" hidden="false" customHeight="false" outlineLevel="0" collapsed="false">
      <c r="A282" s="124" t="s">
        <v>457</v>
      </c>
      <c r="B282" s="149" t="s">
        <v>318</v>
      </c>
      <c r="C282" s="150"/>
      <c r="D282" s="150"/>
      <c r="E282" s="151" t="n">
        <v>200</v>
      </c>
      <c r="F282" s="126" t="n">
        <f aca="false">C282*E282</f>
        <v>0</v>
      </c>
      <c r="G282" s="126" t="n">
        <f aca="false">D282*E282</f>
        <v>0</v>
      </c>
      <c r="H282" s="152"/>
      <c r="I282" s="14"/>
      <c r="J282" s="14"/>
      <c r="K282" s="14"/>
      <c r="L282" s="14"/>
      <c r="M282" s="14"/>
      <c r="N282" s="14"/>
      <c r="O282" s="14"/>
    </row>
    <row r="283" s="100" customFormat="true" ht="17.35" hidden="false" customHeight="false" outlineLevel="0" collapsed="false">
      <c r="A283" s="124" t="s">
        <v>458</v>
      </c>
      <c r="B283" s="149" t="s">
        <v>441</v>
      </c>
      <c r="C283" s="150"/>
      <c r="D283" s="150"/>
      <c r="E283" s="151" t="n">
        <v>529.53</v>
      </c>
      <c r="F283" s="126" t="n">
        <f aca="false">C283*E283</f>
        <v>0</v>
      </c>
      <c r="G283" s="126" t="n">
        <f aca="false">D283*E283</f>
        <v>0</v>
      </c>
      <c r="H283" s="152"/>
      <c r="I283" s="14"/>
      <c r="J283" s="14"/>
      <c r="K283" s="14"/>
      <c r="L283" s="14"/>
      <c r="M283" s="14"/>
      <c r="N283" s="14"/>
      <c r="O283" s="14"/>
    </row>
    <row r="284" s="100" customFormat="true" ht="17.35" hidden="false" customHeight="false" outlineLevel="0" collapsed="false">
      <c r="A284" s="128" t="s">
        <v>459</v>
      </c>
      <c r="B284" s="147"/>
      <c r="C284" s="150"/>
      <c r="D284" s="150"/>
      <c r="E284" s="147"/>
      <c r="F284" s="126"/>
      <c r="G284" s="126"/>
      <c r="H284" s="152"/>
      <c r="I284" s="14"/>
      <c r="J284" s="14"/>
      <c r="K284" s="14"/>
      <c r="L284" s="14"/>
      <c r="M284" s="14"/>
      <c r="N284" s="14"/>
      <c r="O284" s="14"/>
    </row>
    <row r="285" s="100" customFormat="true" ht="17.35" hidden="false" customHeight="false" outlineLevel="0" collapsed="false">
      <c r="A285" s="124" t="s">
        <v>460</v>
      </c>
      <c r="B285" s="149" t="s">
        <v>318</v>
      </c>
      <c r="C285" s="150"/>
      <c r="D285" s="150"/>
      <c r="E285" s="151" t="n">
        <v>1</v>
      </c>
      <c r="F285" s="126" t="n">
        <f aca="false">C285*E285</f>
        <v>0</v>
      </c>
      <c r="G285" s="126" t="n">
        <f aca="false">D285*E285</f>
        <v>0</v>
      </c>
      <c r="H285" s="152"/>
      <c r="I285" s="14"/>
      <c r="J285" s="14"/>
      <c r="K285" s="14"/>
      <c r="L285" s="14"/>
      <c r="M285" s="14"/>
      <c r="N285" s="14"/>
      <c r="O285" s="14"/>
    </row>
    <row r="286" s="100" customFormat="true" ht="17.35" hidden="false" customHeight="false" outlineLevel="0" collapsed="false">
      <c r="A286" s="128" t="s">
        <v>461</v>
      </c>
      <c r="B286" s="147"/>
      <c r="C286" s="150"/>
      <c r="D286" s="150"/>
      <c r="E286" s="147"/>
      <c r="F286" s="126"/>
      <c r="G286" s="126"/>
      <c r="H286" s="152"/>
      <c r="I286" s="14"/>
      <c r="J286" s="14"/>
      <c r="K286" s="14"/>
      <c r="L286" s="14"/>
      <c r="M286" s="14"/>
      <c r="N286" s="14"/>
      <c r="O286" s="14"/>
    </row>
    <row r="287" customFormat="false" ht="17.35" hidden="false" customHeight="false" outlineLevel="0" collapsed="false">
      <c r="A287" s="124" t="s">
        <v>462</v>
      </c>
      <c r="B287" s="149" t="s">
        <v>463</v>
      </c>
      <c r="C287" s="150"/>
      <c r="D287" s="150"/>
      <c r="E287" s="151" t="n">
        <v>1</v>
      </c>
      <c r="F287" s="126" t="n">
        <f aca="false">C287*E287</f>
        <v>0</v>
      </c>
      <c r="G287" s="126" t="n">
        <f aca="false">D287*E287</f>
        <v>0</v>
      </c>
      <c r="H287" s="152"/>
    </row>
    <row r="288" customFormat="false" ht="17.35" hidden="false" customHeight="false" outlineLevel="0" collapsed="false">
      <c r="A288" s="133" t="s">
        <v>464</v>
      </c>
      <c r="B288" s="149" t="s">
        <v>318</v>
      </c>
      <c r="C288" s="150"/>
      <c r="D288" s="150"/>
      <c r="E288" s="151" t="n">
        <v>1.43</v>
      </c>
      <c r="F288" s="126" t="n">
        <f aca="false">C288*E288</f>
        <v>0</v>
      </c>
      <c r="G288" s="126" t="n">
        <f aca="false">D288*E288</f>
        <v>0</v>
      </c>
      <c r="H288" s="152"/>
    </row>
    <row r="289" customFormat="false" ht="17.35" hidden="false" customHeight="false" outlineLevel="0" collapsed="false">
      <c r="A289" s="133" t="s">
        <v>465</v>
      </c>
      <c r="B289" s="149" t="s">
        <v>318</v>
      </c>
      <c r="C289" s="150"/>
      <c r="D289" s="150"/>
      <c r="E289" s="151" t="n">
        <v>0.75</v>
      </c>
      <c r="F289" s="126" t="n">
        <f aca="false">C289*E289</f>
        <v>0</v>
      </c>
      <c r="G289" s="126" t="n">
        <f aca="false">D289*E289</f>
        <v>0</v>
      </c>
      <c r="H289" s="152"/>
    </row>
    <row r="290" customFormat="false" ht="17.35" hidden="false" customHeight="false" outlineLevel="0" collapsed="false">
      <c r="A290" s="133" t="s">
        <v>466</v>
      </c>
      <c r="B290" s="149" t="s">
        <v>318</v>
      </c>
      <c r="C290" s="150"/>
      <c r="D290" s="150"/>
      <c r="E290" s="151" t="n">
        <v>3.01</v>
      </c>
      <c r="F290" s="126" t="n">
        <f aca="false">C290*E290</f>
        <v>0</v>
      </c>
      <c r="G290" s="126" t="n">
        <f aca="false">D290*E290</f>
        <v>0</v>
      </c>
      <c r="H290" s="152"/>
    </row>
    <row r="291" customFormat="false" ht="17.35" hidden="false" customHeight="false" outlineLevel="0" collapsed="false">
      <c r="A291" s="133" t="s">
        <v>467</v>
      </c>
      <c r="B291" s="149" t="s">
        <v>318</v>
      </c>
      <c r="C291" s="150"/>
      <c r="D291" s="150"/>
      <c r="E291" s="151" t="n">
        <v>5.6</v>
      </c>
      <c r="F291" s="126" t="n">
        <f aca="false">C291*E291</f>
        <v>0</v>
      </c>
      <c r="G291" s="126" t="n">
        <f aca="false">D291*E291</f>
        <v>0</v>
      </c>
      <c r="H291" s="152"/>
    </row>
    <row r="292" customFormat="false" ht="17.35" hidden="false" customHeight="false" outlineLevel="0" collapsed="false">
      <c r="A292" s="133" t="s">
        <v>468</v>
      </c>
      <c r="B292" s="149" t="s">
        <v>318</v>
      </c>
      <c r="C292" s="150"/>
      <c r="D292" s="150"/>
      <c r="E292" s="151" t="n">
        <v>1.86</v>
      </c>
      <c r="F292" s="126" t="n">
        <f aca="false">C292*E292</f>
        <v>0</v>
      </c>
      <c r="G292" s="126" t="n">
        <f aca="false">D292*E292</f>
        <v>0</v>
      </c>
      <c r="H292" s="152"/>
    </row>
    <row r="293" customFormat="false" ht="17.35" hidden="false" customHeight="false" outlineLevel="0" collapsed="false">
      <c r="A293" s="133" t="s">
        <v>469</v>
      </c>
      <c r="B293" s="149" t="s">
        <v>318</v>
      </c>
      <c r="C293" s="150"/>
      <c r="D293" s="150"/>
      <c r="E293" s="151" t="n">
        <v>2.02</v>
      </c>
      <c r="F293" s="126" t="n">
        <f aca="false">C293*E293</f>
        <v>0</v>
      </c>
      <c r="G293" s="126" t="n">
        <f aca="false">D293*E293</f>
        <v>0</v>
      </c>
      <c r="H293" s="152"/>
    </row>
    <row r="294" customFormat="false" ht="17.35" hidden="false" customHeight="false" outlineLevel="0" collapsed="false">
      <c r="A294" s="133" t="s">
        <v>470</v>
      </c>
      <c r="B294" s="149" t="s">
        <v>441</v>
      </c>
      <c r="C294" s="150"/>
      <c r="D294" s="150"/>
      <c r="E294" s="151" t="n">
        <v>4.06</v>
      </c>
      <c r="F294" s="126" t="n">
        <f aca="false">C294*E294</f>
        <v>0</v>
      </c>
      <c r="G294" s="126" t="n">
        <f aca="false">D294*E294</f>
        <v>0</v>
      </c>
      <c r="H294" s="152"/>
    </row>
    <row r="295" customFormat="false" ht="17.35" hidden="false" customHeight="false" outlineLevel="0" collapsed="false">
      <c r="A295" s="154" t="s">
        <v>192</v>
      </c>
      <c r="B295" s="155" t="s">
        <v>193</v>
      </c>
      <c r="C295" s="136" t="s">
        <v>193</v>
      </c>
      <c r="D295" s="136"/>
      <c r="E295" s="137" t="s">
        <v>193</v>
      </c>
      <c r="F295" s="126" t="e">
        <f aca="false">C295*E295</f>
        <v>#VALUE!</v>
      </c>
      <c r="G295" s="126" t="e">
        <f aca="false">D295*E295</f>
        <v>#VALUE!</v>
      </c>
      <c r="H295" s="138" t="e">
        <f aca="false">F295/G295*100</f>
        <v>#VALUE!</v>
      </c>
    </row>
    <row r="296" customFormat="false" ht="27" hidden="false" customHeight="true" outlineLevel="0" collapsed="false">
      <c r="A296" s="156" t="s">
        <v>471</v>
      </c>
      <c r="B296" s="156"/>
      <c r="C296" s="156"/>
      <c r="D296" s="156"/>
      <c r="E296" s="156"/>
      <c r="F296" s="156" t="n">
        <f aca="false">C296*E296</f>
        <v>0</v>
      </c>
      <c r="G296" s="156" t="n">
        <f aca="false">D296*E296</f>
        <v>0</v>
      </c>
      <c r="H296" s="156"/>
      <c r="I296" s="100"/>
      <c r="J296" s="100"/>
      <c r="K296" s="100"/>
      <c r="L296" s="100"/>
      <c r="M296" s="100"/>
      <c r="N296" s="100"/>
      <c r="O296" s="100"/>
    </row>
    <row r="297" customFormat="false" ht="33.55" hidden="false" customHeight="false" outlineLevel="0" collapsed="false">
      <c r="A297" s="157" t="s">
        <v>472</v>
      </c>
      <c r="B297" s="158" t="s">
        <v>473</v>
      </c>
      <c r="C297" s="159"/>
      <c r="D297" s="159"/>
      <c r="E297" s="158" t="n">
        <v>1700.21</v>
      </c>
      <c r="F297" s="123" t="n">
        <f aca="false">C297*E297</f>
        <v>0</v>
      </c>
      <c r="G297" s="123" t="n">
        <f aca="false">D297*E297</f>
        <v>0</v>
      </c>
      <c r="H297" s="160"/>
      <c r="I297" s="100"/>
      <c r="J297" s="100"/>
      <c r="K297" s="100"/>
      <c r="L297" s="100"/>
      <c r="M297" s="100"/>
      <c r="N297" s="100"/>
      <c r="O297" s="100"/>
    </row>
    <row r="298" customFormat="false" ht="80.25" hidden="false" customHeight="true" outlineLevel="0" collapsed="false">
      <c r="A298" s="106" t="s">
        <v>474</v>
      </c>
      <c r="B298" s="90" t="s">
        <v>473</v>
      </c>
      <c r="C298" s="161"/>
      <c r="D298" s="161"/>
      <c r="E298" s="90" t="n">
        <v>209.74</v>
      </c>
      <c r="F298" s="123" t="n">
        <f aca="false">C298*E298</f>
        <v>0</v>
      </c>
      <c r="G298" s="123" t="n">
        <f aca="false">D298*E298</f>
        <v>0</v>
      </c>
      <c r="H298" s="123"/>
      <c r="I298" s="100"/>
      <c r="J298" s="100"/>
      <c r="K298" s="100"/>
      <c r="L298" s="100"/>
      <c r="M298" s="100"/>
      <c r="N298" s="100"/>
      <c r="O298" s="100"/>
    </row>
    <row r="299" customFormat="false" ht="45" hidden="false" customHeight="true" outlineLevel="0" collapsed="false">
      <c r="A299" s="121" t="s">
        <v>475</v>
      </c>
      <c r="B299" s="90" t="s">
        <v>473</v>
      </c>
      <c r="C299" s="161"/>
      <c r="D299" s="161"/>
      <c r="E299" s="90" t="n">
        <v>282.6</v>
      </c>
      <c r="F299" s="123" t="n">
        <f aca="false">C299*E299</f>
        <v>0</v>
      </c>
      <c r="G299" s="123" t="n">
        <f aca="false">D299*E299</f>
        <v>0</v>
      </c>
      <c r="H299" s="123"/>
      <c r="I299" s="100"/>
      <c r="J299" s="100"/>
      <c r="K299" s="100"/>
      <c r="L299" s="100"/>
      <c r="M299" s="100"/>
      <c r="N299" s="100"/>
      <c r="O299" s="100"/>
    </row>
    <row r="300" customFormat="false" ht="54" hidden="false" customHeight="true" outlineLevel="0" collapsed="false">
      <c r="A300" s="106" t="s">
        <v>476</v>
      </c>
      <c r="B300" s="90" t="s">
        <v>477</v>
      </c>
      <c r="C300" s="161"/>
      <c r="D300" s="161"/>
      <c r="E300" s="90" t="n">
        <v>501.51</v>
      </c>
      <c r="F300" s="123" t="n">
        <f aca="false">C300*E300</f>
        <v>0</v>
      </c>
      <c r="G300" s="123" t="n">
        <f aca="false">D300*E300</f>
        <v>0</v>
      </c>
      <c r="H300" s="123"/>
      <c r="I300" s="100"/>
      <c r="J300" s="100"/>
      <c r="K300" s="100"/>
      <c r="L300" s="100"/>
      <c r="M300" s="100"/>
      <c r="N300" s="100"/>
      <c r="O300" s="100"/>
    </row>
    <row r="301" customFormat="false" ht="52.5" hidden="false" customHeight="true" outlineLevel="0" collapsed="false">
      <c r="A301" s="121" t="s">
        <v>478</v>
      </c>
      <c r="B301" s="90" t="s">
        <v>477</v>
      </c>
      <c r="C301" s="161"/>
      <c r="D301" s="161"/>
      <c r="E301" s="90" t="n">
        <v>444.92</v>
      </c>
      <c r="F301" s="123" t="n">
        <f aca="false">C301*E301</f>
        <v>0</v>
      </c>
      <c r="G301" s="123" t="n">
        <f aca="false">D301*E301</f>
        <v>0</v>
      </c>
      <c r="H301" s="123"/>
      <c r="I301" s="100"/>
      <c r="J301" s="100"/>
      <c r="K301" s="100"/>
      <c r="L301" s="100"/>
      <c r="M301" s="100"/>
      <c r="N301" s="100"/>
      <c r="O301" s="100"/>
    </row>
    <row r="302" customFormat="false" ht="57.75" hidden="false" customHeight="true" outlineLevel="0" collapsed="false">
      <c r="A302" s="106" t="s">
        <v>479</v>
      </c>
      <c r="B302" s="90" t="s">
        <v>477</v>
      </c>
      <c r="C302" s="161" t="n">
        <v>12.2</v>
      </c>
      <c r="D302" s="161" t="n">
        <v>12</v>
      </c>
      <c r="E302" s="90" t="n">
        <v>945.2</v>
      </c>
      <c r="F302" s="123" t="n">
        <f aca="false">C302*E302</f>
        <v>11531.44</v>
      </c>
      <c r="G302" s="123" t="n">
        <f aca="false">D302*E302</f>
        <v>11342.4</v>
      </c>
      <c r="H302" s="123" t="n">
        <f aca="false">F302/G302*100</f>
        <v>101.666666666667</v>
      </c>
      <c r="I302" s="100"/>
      <c r="J302" s="100"/>
      <c r="K302" s="100"/>
      <c r="L302" s="100"/>
      <c r="M302" s="100"/>
      <c r="N302" s="100"/>
      <c r="O302" s="100"/>
    </row>
    <row r="303" customFormat="false" ht="17.35" hidden="false" customHeight="false" outlineLevel="0" collapsed="false">
      <c r="A303" s="121" t="s">
        <v>480</v>
      </c>
      <c r="B303" s="90" t="s">
        <v>477</v>
      </c>
      <c r="C303" s="161" t="n">
        <v>0.9</v>
      </c>
      <c r="D303" s="161" t="n">
        <v>0.9</v>
      </c>
      <c r="E303" s="90" t="n">
        <v>401.7</v>
      </c>
      <c r="F303" s="123" t="n">
        <f aca="false">C303*E303</f>
        <v>361.53</v>
      </c>
      <c r="G303" s="123" t="n">
        <f aca="false">D303*E303</f>
        <v>361.53</v>
      </c>
      <c r="H303" s="123" t="n">
        <f aca="false">F303/G303*100</f>
        <v>100</v>
      </c>
      <c r="I303" s="100"/>
      <c r="J303" s="100"/>
      <c r="K303" s="100"/>
      <c r="L303" s="100"/>
      <c r="M303" s="100"/>
      <c r="N303" s="100"/>
      <c r="O303" s="100"/>
    </row>
    <row r="304" customFormat="false" ht="17.35" hidden="false" customHeight="false" outlineLevel="0" collapsed="false">
      <c r="A304" s="162" t="s">
        <v>192</v>
      </c>
      <c r="B304" s="149"/>
      <c r="C304" s="150" t="n">
        <f aca="false">SUM(C297:C303)</f>
        <v>13.1</v>
      </c>
      <c r="D304" s="150" t="n">
        <f aca="false">SUM(D297:D303)</f>
        <v>12.9</v>
      </c>
      <c r="E304" s="150" t="n">
        <f aca="false">SUM(E297:E303)</f>
        <v>4485.88</v>
      </c>
      <c r="F304" s="126" t="n">
        <f aca="false">C304*E304</f>
        <v>58765.028</v>
      </c>
      <c r="G304" s="126" t="n">
        <f aca="false">D304*E304</f>
        <v>57867.852</v>
      </c>
      <c r="H304" s="152" t="n">
        <f aca="false">F304/G304*100</f>
        <v>101.550387596899</v>
      </c>
    </row>
    <row r="305" customFormat="false" ht="71.25" hidden="false" customHeight="true" outlineLevel="0" collapsed="false">
      <c r="A305" s="163" t="s">
        <v>481</v>
      </c>
      <c r="B305" s="136" t="s">
        <v>193</v>
      </c>
      <c r="C305" s="136" t="s">
        <v>193</v>
      </c>
      <c r="D305" s="136"/>
      <c r="E305" s="136" t="s">
        <v>193</v>
      </c>
      <c r="F305" s="126" t="e">
        <f aca="false">C305*E305</f>
        <v>#VALUE!</v>
      </c>
      <c r="G305" s="126" t="e">
        <f aca="false">D305*E305</f>
        <v>#VALUE!</v>
      </c>
      <c r="H305" s="142"/>
    </row>
    <row r="306" customFormat="false" ht="27" hidden="false" customHeight="true" outlineLevel="0" collapsed="false">
      <c r="A306" s="164" t="s">
        <v>14</v>
      </c>
      <c r="B306" s="164"/>
      <c r="C306" s="164"/>
      <c r="D306" s="164"/>
      <c r="E306" s="164"/>
      <c r="F306" s="164" t="n">
        <f aca="false">C306*E306</f>
        <v>0</v>
      </c>
      <c r="G306" s="164" t="n">
        <f aca="false">D306*E306</f>
        <v>0</v>
      </c>
      <c r="H306" s="164"/>
    </row>
    <row r="307" customFormat="false" ht="52.5" hidden="false" customHeight="true" outlineLevel="0" collapsed="false">
      <c r="A307" s="85" t="s">
        <v>482</v>
      </c>
      <c r="B307" s="85" t="s">
        <v>483</v>
      </c>
      <c r="C307" s="125"/>
      <c r="D307" s="125"/>
      <c r="E307" s="82" t="n">
        <v>1340.39</v>
      </c>
      <c r="F307" s="126" t="n">
        <f aca="false">C307*E307</f>
        <v>0</v>
      </c>
      <c r="G307" s="126" t="n">
        <f aca="false">D307*E307</f>
        <v>0</v>
      </c>
      <c r="H307" s="126" t="e">
        <f aca="false">F307/G307*100</f>
        <v>#DIV/0!</v>
      </c>
      <c r="I307" s="100"/>
      <c r="J307" s="100"/>
      <c r="K307" s="100"/>
      <c r="L307" s="100"/>
      <c r="M307" s="100"/>
      <c r="N307" s="100"/>
      <c r="O307" s="100"/>
    </row>
    <row r="308" customFormat="false" ht="63.75" hidden="false" customHeight="true" outlineLevel="0" collapsed="false">
      <c r="A308" s="85" t="s">
        <v>484</v>
      </c>
      <c r="B308" s="85" t="s">
        <v>483</v>
      </c>
      <c r="C308" s="125"/>
      <c r="D308" s="125"/>
      <c r="E308" s="125" t="n">
        <v>925.47</v>
      </c>
      <c r="F308" s="126" t="n">
        <f aca="false">C308*E308</f>
        <v>0</v>
      </c>
      <c r="G308" s="126" t="n">
        <f aca="false">D308*E308</f>
        <v>0</v>
      </c>
      <c r="H308" s="126" t="e">
        <f aca="false">F308/G308*100</f>
        <v>#DIV/0!</v>
      </c>
      <c r="I308" s="100"/>
      <c r="J308" s="100"/>
      <c r="K308" s="100"/>
      <c r="L308" s="100"/>
      <c r="M308" s="100"/>
      <c r="N308" s="100"/>
      <c r="O308" s="100"/>
    </row>
    <row r="309" customFormat="false" ht="57.75" hidden="false" customHeight="true" outlineLevel="0" collapsed="false">
      <c r="A309" s="85" t="s">
        <v>485</v>
      </c>
      <c r="B309" s="85" t="s">
        <v>483</v>
      </c>
      <c r="C309" s="125"/>
      <c r="D309" s="125"/>
      <c r="E309" s="125" t="n">
        <v>252.33</v>
      </c>
      <c r="F309" s="126" t="n">
        <f aca="false">C309*E309</f>
        <v>0</v>
      </c>
      <c r="G309" s="126" t="n">
        <f aca="false">D309*E309</f>
        <v>0</v>
      </c>
      <c r="H309" s="126" t="e">
        <f aca="false">F309/G309*100</f>
        <v>#DIV/0!</v>
      </c>
      <c r="I309" s="100"/>
      <c r="J309" s="100"/>
      <c r="K309" s="100"/>
      <c r="L309" s="100"/>
      <c r="M309" s="100"/>
      <c r="N309" s="100"/>
      <c r="O309" s="100"/>
    </row>
    <row r="310" customFormat="false" ht="17.35" hidden="false" customHeight="false" outlineLevel="0" collapsed="false">
      <c r="A310" s="154" t="s">
        <v>192</v>
      </c>
      <c r="B310" s="155" t="s">
        <v>193</v>
      </c>
      <c r="C310" s="136" t="s">
        <v>193</v>
      </c>
      <c r="D310" s="136"/>
      <c r="E310" s="137" t="s">
        <v>193</v>
      </c>
      <c r="F310" s="126" t="e">
        <f aca="false">C310*E310</f>
        <v>#VALUE!</v>
      </c>
      <c r="G310" s="126" t="e">
        <f aca="false">D310*E310</f>
        <v>#VALUE!</v>
      </c>
      <c r="H310" s="138" t="e">
        <f aca="false">F310/G310*100</f>
        <v>#VALUE!</v>
      </c>
    </row>
    <row r="311" customFormat="false" ht="18.75" hidden="false" customHeight="true" outlineLevel="0" collapsed="false">
      <c r="A311" s="165" t="s">
        <v>486</v>
      </c>
      <c r="B311" s="165"/>
      <c r="C311" s="165"/>
      <c r="D311" s="165"/>
      <c r="E311" s="165"/>
      <c r="F311" s="165" t="n">
        <f aca="false">C311*E311</f>
        <v>0</v>
      </c>
      <c r="G311" s="165" t="n">
        <f aca="false">D311*E311</f>
        <v>0</v>
      </c>
      <c r="H311" s="165"/>
    </row>
    <row r="312" customFormat="false" ht="17.35" hidden="false" customHeight="false" outlineLevel="0" collapsed="false">
      <c r="A312" s="166" t="s">
        <v>487</v>
      </c>
      <c r="B312" s="144" t="s">
        <v>190</v>
      </c>
      <c r="C312" s="119"/>
      <c r="D312" s="119"/>
      <c r="E312" s="145" t="s">
        <v>488</v>
      </c>
      <c r="F312" s="126" t="e">
        <f aca="false">C312*E312</f>
        <v>#VALUE!</v>
      </c>
      <c r="G312" s="126" t="e">
        <f aca="false">D312*E312</f>
        <v>#VALUE!</v>
      </c>
      <c r="H312" s="120"/>
    </row>
    <row r="313" customFormat="false" ht="17.35" hidden="false" customHeight="false" outlineLevel="0" collapsed="false">
      <c r="A313" s="85" t="s">
        <v>489</v>
      </c>
      <c r="B313" s="83" t="s">
        <v>190</v>
      </c>
      <c r="C313" s="125"/>
      <c r="D313" s="125"/>
      <c r="E313" s="82" t="s">
        <v>490</v>
      </c>
      <c r="F313" s="126" t="e">
        <f aca="false">C313*E313</f>
        <v>#VALUE!</v>
      </c>
      <c r="G313" s="126" t="e">
        <f aca="false">D313*E313</f>
        <v>#VALUE!</v>
      </c>
      <c r="H313" s="127"/>
    </row>
    <row r="314" customFormat="false" ht="17.35" hidden="false" customHeight="false" outlineLevel="0" collapsed="false">
      <c r="A314" s="85" t="s">
        <v>491</v>
      </c>
      <c r="B314" s="83" t="s">
        <v>190</v>
      </c>
      <c r="C314" s="125"/>
      <c r="D314" s="125"/>
      <c r="E314" s="82" t="s">
        <v>492</v>
      </c>
      <c r="F314" s="126" t="e">
        <f aca="false">C314*E314</f>
        <v>#VALUE!</v>
      </c>
      <c r="G314" s="126" t="e">
        <f aca="false">D314*E314</f>
        <v>#VALUE!</v>
      </c>
      <c r="H314" s="127"/>
    </row>
    <row r="315" customFormat="false" ht="17.35" hidden="false" customHeight="false" outlineLevel="0" collapsed="false">
      <c r="A315" s="85" t="s">
        <v>493</v>
      </c>
      <c r="B315" s="83" t="s">
        <v>190</v>
      </c>
      <c r="C315" s="125"/>
      <c r="D315" s="125"/>
      <c r="E315" s="82" t="s">
        <v>494</v>
      </c>
      <c r="F315" s="126" t="e">
        <f aca="false">C315*E315</f>
        <v>#VALUE!</v>
      </c>
      <c r="G315" s="126" t="e">
        <f aca="false">D315*E315</f>
        <v>#VALUE!</v>
      </c>
      <c r="H315" s="127"/>
    </row>
    <row r="316" customFormat="false" ht="17.35" hidden="false" customHeight="false" outlineLevel="0" collapsed="false">
      <c r="A316" s="85" t="s">
        <v>495</v>
      </c>
      <c r="B316" s="83" t="s">
        <v>190</v>
      </c>
      <c r="C316" s="125"/>
      <c r="D316" s="125"/>
      <c r="E316" s="82" t="s">
        <v>496</v>
      </c>
      <c r="F316" s="126" t="e">
        <f aca="false">C316*E316</f>
        <v>#VALUE!</v>
      </c>
      <c r="G316" s="126" t="e">
        <f aca="false">D316*E316</f>
        <v>#VALUE!</v>
      </c>
      <c r="H316" s="127"/>
    </row>
    <row r="317" customFormat="false" ht="17.35" hidden="false" customHeight="false" outlineLevel="0" collapsed="false">
      <c r="A317" s="85" t="s">
        <v>497</v>
      </c>
      <c r="B317" s="83" t="s">
        <v>387</v>
      </c>
      <c r="C317" s="125"/>
      <c r="D317" s="125"/>
      <c r="E317" s="82" t="s">
        <v>498</v>
      </c>
      <c r="F317" s="126" t="e">
        <f aca="false">C317*E317</f>
        <v>#VALUE!</v>
      </c>
      <c r="G317" s="126" t="e">
        <f aca="false">D317*E317</f>
        <v>#VALUE!</v>
      </c>
      <c r="H317" s="127"/>
    </row>
    <row r="318" customFormat="false" ht="17.35" hidden="false" customHeight="false" outlineLevel="0" collapsed="false">
      <c r="A318" s="154" t="s">
        <v>192</v>
      </c>
      <c r="B318" s="155" t="s">
        <v>193</v>
      </c>
      <c r="C318" s="136"/>
      <c r="D318" s="136"/>
      <c r="E318" s="137" t="s">
        <v>193</v>
      </c>
      <c r="F318" s="126" t="e">
        <f aca="false">C318*E318</f>
        <v>#VALUE!</v>
      </c>
      <c r="G318" s="126" t="e">
        <f aca="false">D318*E318</f>
        <v>#VALUE!</v>
      </c>
      <c r="H318" s="142"/>
    </row>
    <row r="319" customFormat="false" ht="18.75" hidden="false" customHeight="false" outlineLevel="0" collapsed="false">
      <c r="A319" s="167"/>
      <c r="B319" s="168"/>
      <c r="C319" s="169"/>
      <c r="D319" s="169"/>
      <c r="E319" s="114"/>
      <c r="F319" s="96"/>
      <c r="G319" s="96"/>
      <c r="H319" s="96"/>
    </row>
    <row r="320" customFormat="false" ht="18.75" hidden="false" customHeight="false" outlineLevel="0" collapsed="false">
      <c r="A320" s="170" t="s">
        <v>499</v>
      </c>
      <c r="B320" s="170"/>
      <c r="C320" s="170"/>
      <c r="D320" s="170"/>
      <c r="E320" s="170"/>
      <c r="F320" s="96"/>
      <c r="G320" s="96"/>
      <c r="H320" s="96"/>
    </row>
    <row r="321" customFormat="false" ht="18.75" hidden="false" customHeight="false" outlineLevel="0" collapsed="false">
      <c r="A321" s="171" t="s">
        <v>500</v>
      </c>
      <c r="B321" s="172"/>
      <c r="C321" s="173"/>
      <c r="D321" s="173"/>
      <c r="E321" s="172"/>
      <c r="F321" s="173"/>
      <c r="G321" s="173"/>
      <c r="H321" s="173"/>
    </row>
    <row r="322" customFormat="false" ht="57.75" hidden="false" customHeight="true" outlineLevel="0" collapsed="false">
      <c r="A322" s="174" t="s">
        <v>501</v>
      </c>
      <c r="B322" s="174"/>
      <c r="C322" s="174"/>
      <c r="D322" s="174"/>
      <c r="E322" s="174"/>
      <c r="F322" s="174"/>
      <c r="G322" s="174"/>
      <c r="H322" s="174"/>
    </row>
  </sheetData>
  <mergeCells count="16">
    <mergeCell ref="G1:H1"/>
    <mergeCell ref="A2:H2"/>
    <mergeCell ref="A3:H3"/>
    <mergeCell ref="A5:A6"/>
    <mergeCell ref="B5:D5"/>
    <mergeCell ref="E5:E6"/>
    <mergeCell ref="F5:G5"/>
    <mergeCell ref="H5:H6"/>
    <mergeCell ref="A8:H8"/>
    <mergeCell ref="A9:H9"/>
    <mergeCell ref="A39:H39"/>
    <mergeCell ref="A296:H296"/>
    <mergeCell ref="A306:H306"/>
    <mergeCell ref="A311:H311"/>
    <mergeCell ref="A320:E320"/>
    <mergeCell ref="A322:H322"/>
  </mergeCells>
  <printOptions headings="false" gridLines="false" gridLinesSet="true" horizontalCentered="true" verticalCentered="false"/>
  <pageMargins left="0.39375" right="0.39375" top="0.39375" bottom="0.39375" header="0.511811023622047" footer="0.511811023622047"/>
  <pageSetup paperSize="9" scale="3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8" manualBreakCount="8">
    <brk id="38" man="true" max="16383" min="0"/>
    <brk id="59" man="true" max="16383" min="0"/>
    <brk id="103" man="true" max="16383" min="0"/>
    <brk id="136" man="true" max="16383" min="0"/>
    <brk id="167" man="true" max="16383" min="0"/>
    <brk id="221" man="true" max="16383" min="0"/>
    <brk id="262" man="true" max="16383" min="0"/>
    <brk id="280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false" showOutlineSymbols="true" defaultGridColor="true" view="pageBreakPreview" topLeftCell="A25" colorId="64" zoomScale="65" zoomScaleNormal="75" zoomScalePageLayoutView="65" workbookViewId="0">
      <selection pane="topLeft" activeCell="A40" activeCellId="0" sqref="A40"/>
    </sheetView>
  </sheetViews>
  <sheetFormatPr defaultColWidth="9.1484375" defaultRowHeight="18.75" zeroHeight="false" outlineLevelRow="0" outlineLevelCol="0"/>
  <cols>
    <col collapsed="false" customWidth="true" hidden="false" outlineLevel="0" max="1" min="1" style="14" width="5.57"/>
    <col collapsed="false" customWidth="true" hidden="false" outlineLevel="0" max="2" min="2" style="14" width="46.29"/>
    <col collapsed="false" customWidth="true" hidden="false" outlineLevel="0" max="3" min="3" style="14" width="22.71"/>
    <col collapsed="false" customWidth="true" hidden="false" outlineLevel="0" max="4" min="4" style="14" width="19.86"/>
    <col collapsed="false" customWidth="true" hidden="false" outlineLevel="0" max="5" min="5" style="14" width="19.29"/>
    <col collapsed="false" customWidth="true" hidden="false" outlineLevel="0" max="6" min="6" style="14" width="21.14"/>
    <col collapsed="false" customWidth="true" hidden="false" outlineLevel="0" max="7" min="7" style="14" width="19.14"/>
    <col collapsed="false" customWidth="true" hidden="false" outlineLevel="0" max="11" min="8" style="14" width="22.57"/>
    <col collapsed="false" customWidth="false" hidden="false" outlineLevel="0" max="16384" min="12" style="14" width="9.14"/>
  </cols>
  <sheetData>
    <row r="1" customFormat="false" ht="24.75" hidden="false" customHeight="true" outlineLevel="0" collapsed="false">
      <c r="J1" s="16" t="s">
        <v>502</v>
      </c>
      <c r="K1" s="16"/>
      <c r="L1" s="12"/>
      <c r="M1" s="12"/>
    </row>
    <row r="3" customFormat="false" ht="72" hidden="false" customHeight="true" outlineLevel="0" collapsed="false">
      <c r="A3" s="16" t="s">
        <v>503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customFormat="false" ht="29.25" hidden="false" customHeight="true" outlineLevel="0" collapsed="false">
      <c r="A4" s="10"/>
      <c r="B4" s="10"/>
      <c r="C4" s="10"/>
      <c r="D4" s="175"/>
      <c r="E4" s="175"/>
      <c r="F4" s="175"/>
      <c r="G4" s="175"/>
      <c r="H4" s="175"/>
      <c r="I4" s="175"/>
      <c r="J4" s="175"/>
      <c r="K4" s="175"/>
    </row>
    <row r="5" customFormat="false" ht="123.75" hidden="false" customHeight="true" outlineLevel="0" collapsed="false">
      <c r="A5" s="17" t="s">
        <v>504</v>
      </c>
      <c r="B5" s="17" t="s">
        <v>505</v>
      </c>
      <c r="C5" s="17" t="s">
        <v>506</v>
      </c>
      <c r="D5" s="17" t="s">
        <v>507</v>
      </c>
      <c r="E5" s="176" t="s">
        <v>508</v>
      </c>
      <c r="F5" s="176"/>
      <c r="G5" s="17" t="s">
        <v>509</v>
      </c>
      <c r="H5" s="17" t="s">
        <v>510</v>
      </c>
      <c r="I5" s="17" t="s">
        <v>511</v>
      </c>
      <c r="J5" s="177" t="s">
        <v>512</v>
      </c>
      <c r="K5" s="177" t="s">
        <v>513</v>
      </c>
    </row>
    <row r="6" customFormat="false" ht="33" hidden="false" customHeight="true" outlineLevel="0" collapsed="false">
      <c r="A6" s="178" t="n">
        <v>1</v>
      </c>
      <c r="B6" s="179" t="s">
        <v>514</v>
      </c>
      <c r="C6" s="180"/>
      <c r="D6" s="181" t="s">
        <v>515</v>
      </c>
      <c r="E6" s="182" t="s">
        <v>516</v>
      </c>
      <c r="F6" s="182"/>
      <c r="G6" s="183" t="n">
        <f aca="false">G7+G17</f>
        <v>561.04</v>
      </c>
      <c r="H6" s="184" t="s">
        <v>517</v>
      </c>
      <c r="I6" s="140"/>
      <c r="J6" s="140" t="s">
        <v>518</v>
      </c>
      <c r="K6" s="185" t="s">
        <v>519</v>
      </c>
    </row>
    <row r="7" customFormat="false" ht="52.2" hidden="false" customHeight="true" outlineLevel="0" collapsed="false">
      <c r="A7" s="178"/>
      <c r="B7" s="179"/>
      <c r="C7" s="180" t="s">
        <v>520</v>
      </c>
      <c r="D7" s="181"/>
      <c r="E7" s="186" t="n">
        <v>2026</v>
      </c>
      <c r="F7" s="186"/>
      <c r="G7" s="187" t="n">
        <f aca="false">G8+G9+G10+G11+G12+G13+G14+G15+G16</f>
        <v>555.74</v>
      </c>
      <c r="H7" s="184"/>
      <c r="I7" s="140"/>
      <c r="J7" s="140"/>
      <c r="K7" s="185"/>
    </row>
    <row r="8" s="100" customFormat="true" ht="25.35" hidden="false" customHeight="false" outlineLevel="0" collapsed="false">
      <c r="A8" s="178"/>
      <c r="B8" s="179"/>
      <c r="C8" s="188" t="s">
        <v>521</v>
      </c>
      <c r="D8" s="181"/>
      <c r="E8" s="186"/>
      <c r="F8" s="186"/>
      <c r="G8" s="189" t="n">
        <v>148.8</v>
      </c>
      <c r="H8" s="184"/>
      <c r="I8" s="185" t="s">
        <v>522</v>
      </c>
      <c r="J8" s="140" t="s">
        <v>518</v>
      </c>
      <c r="K8" s="185" t="s">
        <v>519</v>
      </c>
    </row>
    <row r="9" s="100" customFormat="true" ht="25.35" hidden="false" customHeight="false" outlineLevel="0" collapsed="false">
      <c r="A9" s="178"/>
      <c r="B9" s="179"/>
      <c r="C9" s="188" t="s">
        <v>523</v>
      </c>
      <c r="D9" s="181"/>
      <c r="E9" s="186"/>
      <c r="F9" s="186"/>
      <c r="G9" s="189" t="n">
        <v>73.8</v>
      </c>
      <c r="H9" s="184"/>
      <c r="I9" s="185" t="s">
        <v>524</v>
      </c>
      <c r="J9" s="140" t="s">
        <v>518</v>
      </c>
      <c r="K9" s="185" t="s">
        <v>519</v>
      </c>
    </row>
    <row r="10" s="100" customFormat="true" ht="25.35" hidden="false" customHeight="false" outlineLevel="0" collapsed="false">
      <c r="A10" s="178"/>
      <c r="B10" s="179"/>
      <c r="C10" s="190" t="s">
        <v>525</v>
      </c>
      <c r="D10" s="181"/>
      <c r="E10" s="186"/>
      <c r="F10" s="186"/>
      <c r="G10" s="189" t="n">
        <v>58.8</v>
      </c>
      <c r="H10" s="184"/>
      <c r="I10" s="185" t="s">
        <v>522</v>
      </c>
      <c r="J10" s="140" t="s">
        <v>518</v>
      </c>
      <c r="K10" s="185" t="s">
        <v>519</v>
      </c>
    </row>
    <row r="11" s="100" customFormat="true" ht="25.35" hidden="false" customHeight="false" outlineLevel="0" collapsed="false">
      <c r="A11" s="178"/>
      <c r="B11" s="179"/>
      <c r="C11" s="190" t="s">
        <v>526</v>
      </c>
      <c r="D11" s="181"/>
      <c r="E11" s="186"/>
      <c r="F11" s="186"/>
      <c r="G11" s="189" t="n">
        <v>58.3</v>
      </c>
      <c r="H11" s="184"/>
      <c r="I11" s="185" t="s">
        <v>522</v>
      </c>
      <c r="J11" s="140" t="s">
        <v>518</v>
      </c>
      <c r="K11" s="185" t="s">
        <v>519</v>
      </c>
    </row>
    <row r="12" s="100" customFormat="true" ht="25.35" hidden="false" customHeight="false" outlineLevel="0" collapsed="false">
      <c r="A12" s="178"/>
      <c r="B12" s="179"/>
      <c r="C12" s="190" t="s">
        <v>527</v>
      </c>
      <c r="D12" s="181"/>
      <c r="E12" s="186"/>
      <c r="F12" s="186"/>
      <c r="G12" s="189" t="n">
        <v>53.7</v>
      </c>
      <c r="H12" s="184"/>
      <c r="I12" s="185" t="s">
        <v>528</v>
      </c>
      <c r="J12" s="140" t="s">
        <v>518</v>
      </c>
      <c r="K12" s="185" t="s">
        <v>519</v>
      </c>
    </row>
    <row r="13" s="100" customFormat="true" ht="25.35" hidden="false" customHeight="false" outlineLevel="0" collapsed="false">
      <c r="A13" s="178"/>
      <c r="B13" s="179"/>
      <c r="C13" s="188" t="s">
        <v>529</v>
      </c>
      <c r="D13" s="181"/>
      <c r="E13" s="186"/>
      <c r="F13" s="186"/>
      <c r="G13" s="189" t="n">
        <v>26.9</v>
      </c>
      <c r="H13" s="184"/>
      <c r="I13" s="185" t="s">
        <v>524</v>
      </c>
      <c r="J13" s="140" t="s">
        <v>518</v>
      </c>
      <c r="K13" s="185" t="s">
        <v>519</v>
      </c>
      <c r="L13" s="14"/>
      <c r="M13" s="14"/>
    </row>
    <row r="14" s="100" customFormat="true" ht="17.35" hidden="false" customHeight="false" outlineLevel="0" collapsed="false">
      <c r="A14" s="178"/>
      <c r="B14" s="179"/>
      <c r="C14" s="188" t="s">
        <v>530</v>
      </c>
      <c r="D14" s="181"/>
      <c r="E14" s="186"/>
      <c r="F14" s="186"/>
      <c r="G14" s="189" t="n">
        <v>0.54</v>
      </c>
      <c r="H14" s="184"/>
      <c r="I14" s="185" t="s">
        <v>522</v>
      </c>
      <c r="J14" s="140" t="s">
        <v>518</v>
      </c>
      <c r="K14" s="185"/>
    </row>
    <row r="15" s="100" customFormat="true" ht="37.3" hidden="false" customHeight="false" outlineLevel="0" collapsed="false">
      <c r="A15" s="178"/>
      <c r="B15" s="179"/>
      <c r="C15" s="190" t="s">
        <v>531</v>
      </c>
      <c r="D15" s="181"/>
      <c r="E15" s="186"/>
      <c r="F15" s="186"/>
      <c r="G15" s="191" t="n">
        <v>118.8</v>
      </c>
      <c r="H15" s="184"/>
      <c r="I15" s="185" t="s">
        <v>524</v>
      </c>
      <c r="J15" s="140" t="s">
        <v>518</v>
      </c>
      <c r="K15" s="185" t="s">
        <v>519</v>
      </c>
    </row>
    <row r="16" s="28" customFormat="true" ht="25.35" hidden="false" customHeight="false" outlineLevel="0" collapsed="false">
      <c r="A16" s="178"/>
      <c r="B16" s="179"/>
      <c r="C16" s="188" t="s">
        <v>532</v>
      </c>
      <c r="D16" s="181"/>
      <c r="E16" s="186"/>
      <c r="F16" s="186"/>
      <c r="G16" s="189" t="n">
        <v>16.1</v>
      </c>
      <c r="H16" s="184"/>
      <c r="I16" s="185" t="s">
        <v>524</v>
      </c>
      <c r="J16" s="140" t="s">
        <v>518</v>
      </c>
      <c r="K16" s="185" t="s">
        <v>519</v>
      </c>
      <c r="L16" s="100"/>
      <c r="M16" s="100"/>
    </row>
    <row r="17" s="100" customFormat="true" ht="27.95" hidden="false" customHeight="false" outlineLevel="0" collapsed="false">
      <c r="A17" s="178"/>
      <c r="B17" s="179"/>
      <c r="C17" s="192" t="s">
        <v>533</v>
      </c>
      <c r="D17" s="181"/>
      <c r="E17" s="17" t="n">
        <v>2028</v>
      </c>
      <c r="F17" s="17"/>
      <c r="G17" s="193" t="n">
        <v>5.3</v>
      </c>
      <c r="H17" s="194"/>
      <c r="I17" s="195" t="s">
        <v>519</v>
      </c>
      <c r="J17" s="140" t="s">
        <v>518</v>
      </c>
      <c r="K17" s="185" t="s">
        <v>519</v>
      </c>
    </row>
    <row r="18" customFormat="false" ht="33" hidden="false" customHeight="true" outlineLevel="0" collapsed="false">
      <c r="A18" s="22" t="n">
        <v>2</v>
      </c>
      <c r="B18" s="113" t="s">
        <v>514</v>
      </c>
      <c r="C18" s="113"/>
      <c r="D18" s="196" t="s">
        <v>534</v>
      </c>
      <c r="E18" s="182" t="str">
        <f aca="false">E6</f>
        <v>Всего, в т.ч. по годам:</v>
      </c>
      <c r="F18" s="182"/>
      <c r="G18" s="140" t="s">
        <v>535</v>
      </c>
      <c r="H18" s="185" t="s">
        <v>519</v>
      </c>
      <c r="I18" s="140"/>
      <c r="J18" s="185" t="s">
        <v>519</v>
      </c>
      <c r="K18" s="185" t="s">
        <v>519</v>
      </c>
    </row>
    <row r="19" customFormat="false" ht="66.2" hidden="false" customHeight="true" outlineLevel="0" collapsed="false">
      <c r="A19" s="22"/>
      <c r="B19" s="113"/>
      <c r="C19" s="197" t="s">
        <v>536</v>
      </c>
      <c r="D19" s="196"/>
      <c r="E19" s="113" t="s">
        <v>537</v>
      </c>
      <c r="F19" s="113" t="n">
        <v>2013</v>
      </c>
      <c r="G19" s="140" t="s">
        <v>535</v>
      </c>
      <c r="H19" s="185"/>
      <c r="I19" s="197" t="s">
        <v>538</v>
      </c>
      <c r="J19" s="185" t="s">
        <v>519</v>
      </c>
      <c r="K19" s="185" t="s">
        <v>519</v>
      </c>
    </row>
    <row r="20" customFormat="false" ht="66.2" hidden="false" customHeight="true" outlineLevel="0" collapsed="false">
      <c r="A20" s="22"/>
      <c r="B20" s="113"/>
      <c r="C20" s="197" t="s">
        <v>539</v>
      </c>
      <c r="D20" s="196"/>
      <c r="E20" s="113" t="s">
        <v>540</v>
      </c>
      <c r="F20" s="113" t="n">
        <v>2013</v>
      </c>
      <c r="G20" s="140" t="s">
        <v>535</v>
      </c>
      <c r="H20" s="185"/>
      <c r="I20" s="197" t="s">
        <v>538</v>
      </c>
      <c r="J20" s="185" t="s">
        <v>519</v>
      </c>
      <c r="K20" s="185" t="s">
        <v>519</v>
      </c>
    </row>
    <row r="21" customFormat="false" ht="66.2" hidden="false" customHeight="true" outlineLevel="0" collapsed="false">
      <c r="A21" s="22"/>
      <c r="B21" s="113"/>
      <c r="C21" s="197" t="s">
        <v>541</v>
      </c>
      <c r="D21" s="196"/>
      <c r="E21" s="113" t="s">
        <v>542</v>
      </c>
      <c r="F21" s="113" t="n">
        <v>2013</v>
      </c>
      <c r="G21" s="140" t="s">
        <v>535</v>
      </c>
      <c r="H21" s="185"/>
      <c r="I21" s="197" t="s">
        <v>538</v>
      </c>
      <c r="J21" s="185" t="s">
        <v>519</v>
      </c>
      <c r="K21" s="185" t="s">
        <v>519</v>
      </c>
    </row>
    <row r="22" customFormat="false" ht="36.35" hidden="false" customHeight="true" outlineLevel="0" collapsed="false">
      <c r="A22" s="22" t="n">
        <v>3</v>
      </c>
      <c r="B22" s="113" t="s">
        <v>514</v>
      </c>
      <c r="C22" s="197" t="s">
        <v>543</v>
      </c>
      <c r="D22" s="196" t="s">
        <v>544</v>
      </c>
      <c r="E22" s="186" t="s">
        <v>516</v>
      </c>
      <c r="F22" s="186"/>
      <c r="G22" s="185" t="s">
        <v>13</v>
      </c>
      <c r="H22" s="185"/>
      <c r="I22" s="197"/>
      <c r="J22" s="185"/>
      <c r="K22" s="185"/>
    </row>
    <row r="23" customFormat="false" ht="153.9" hidden="false" customHeight="true" outlineLevel="0" collapsed="false">
      <c r="A23" s="22"/>
      <c r="B23" s="113"/>
      <c r="C23" s="197"/>
      <c r="D23" s="196"/>
      <c r="E23" s="113" t="n">
        <v>2026</v>
      </c>
      <c r="F23" s="113"/>
      <c r="G23" s="22" t="s">
        <v>13</v>
      </c>
      <c r="H23" s="22" t="s">
        <v>545</v>
      </c>
      <c r="I23" s="197" t="s">
        <v>546</v>
      </c>
      <c r="J23" s="22" t="s">
        <v>519</v>
      </c>
      <c r="K23" s="22" t="s">
        <v>519</v>
      </c>
    </row>
    <row r="24" s="200" customFormat="true" ht="54.1" hidden="false" customHeight="true" outlineLevel="0" collapsed="false">
      <c r="A24" s="195"/>
      <c r="B24" s="17" t="s">
        <v>514</v>
      </c>
      <c r="C24" s="198" t="s">
        <v>547</v>
      </c>
      <c r="D24" s="196" t="s">
        <v>548</v>
      </c>
      <c r="E24" s="186" t="s">
        <v>516</v>
      </c>
      <c r="F24" s="186"/>
      <c r="G24" s="199" t="n">
        <f aca="false">G25+G26+G27+G28+G29+G30+G31+G32+G33+G34+G35+G36+G37+G38</f>
        <v>78.76232</v>
      </c>
      <c r="H24" s="18"/>
      <c r="I24" s="198"/>
      <c r="J24" s="18"/>
      <c r="K24" s="18"/>
    </row>
    <row r="25" customFormat="false" ht="37.3" hidden="false" customHeight="true" outlineLevel="0" collapsed="false">
      <c r="A25" s="185"/>
      <c r="B25" s="17"/>
      <c r="C25" s="201" t="s">
        <v>549</v>
      </c>
      <c r="D25" s="196"/>
      <c r="E25" s="113" t="n">
        <v>2026</v>
      </c>
      <c r="F25" s="113"/>
      <c r="G25" s="202" t="n">
        <v>34</v>
      </c>
      <c r="H25" s="113" t="s">
        <v>550</v>
      </c>
      <c r="I25" s="140" t="s">
        <v>524</v>
      </c>
      <c r="J25" s="140" t="n">
        <v>0</v>
      </c>
      <c r="K25" s="140"/>
    </row>
    <row r="26" customFormat="false" ht="38.2" hidden="false" customHeight="true" outlineLevel="0" collapsed="false">
      <c r="A26" s="185"/>
      <c r="B26" s="17"/>
      <c r="C26" s="201" t="s">
        <v>551</v>
      </c>
      <c r="D26" s="196"/>
      <c r="E26" s="113"/>
      <c r="F26" s="113"/>
      <c r="G26" s="202" t="n">
        <v>9.45</v>
      </c>
      <c r="H26" s="113"/>
      <c r="I26" s="140" t="s">
        <v>524</v>
      </c>
      <c r="J26" s="140" t="n">
        <v>0</v>
      </c>
      <c r="K26" s="140"/>
    </row>
    <row r="27" customFormat="false" ht="24.25" hidden="false" customHeight="true" outlineLevel="0" collapsed="false">
      <c r="A27" s="203"/>
      <c r="B27" s="17"/>
      <c r="C27" s="204" t="s">
        <v>552</v>
      </c>
      <c r="D27" s="196"/>
      <c r="E27" s="113"/>
      <c r="F27" s="113"/>
      <c r="G27" s="205" t="n">
        <v>7.27852</v>
      </c>
      <c r="H27" s="113"/>
      <c r="I27" s="140" t="s">
        <v>522</v>
      </c>
      <c r="J27" s="140" t="n">
        <v>0</v>
      </c>
      <c r="K27" s="140"/>
    </row>
    <row r="28" customFormat="false" ht="22.35" hidden="false" customHeight="true" outlineLevel="0" collapsed="false">
      <c r="A28" s="140"/>
      <c r="B28" s="17"/>
      <c r="C28" s="204" t="s">
        <v>553</v>
      </c>
      <c r="D28" s="196"/>
      <c r="E28" s="113"/>
      <c r="F28" s="113"/>
      <c r="G28" s="205" t="n">
        <v>7.4</v>
      </c>
      <c r="H28" s="113"/>
      <c r="I28" s="140" t="s">
        <v>524</v>
      </c>
      <c r="J28" s="140" t="n">
        <v>0</v>
      </c>
      <c r="K28" s="140"/>
    </row>
    <row r="29" customFormat="false" ht="33.55" hidden="false" customHeight="true" outlineLevel="0" collapsed="false">
      <c r="A29" s="140"/>
      <c r="B29" s="17"/>
      <c r="C29" s="204" t="s">
        <v>554</v>
      </c>
      <c r="D29" s="196"/>
      <c r="E29" s="113"/>
      <c r="F29" s="113"/>
      <c r="G29" s="205" t="n">
        <v>5.1</v>
      </c>
      <c r="H29" s="113"/>
      <c r="I29" s="140" t="s">
        <v>524</v>
      </c>
      <c r="J29" s="140" t="n">
        <v>0</v>
      </c>
      <c r="K29" s="140"/>
    </row>
    <row r="30" customFormat="false" ht="34.5" hidden="false" customHeight="true" outlineLevel="0" collapsed="false">
      <c r="A30" s="140"/>
      <c r="B30" s="17"/>
      <c r="C30" s="204" t="s">
        <v>555</v>
      </c>
      <c r="D30" s="196"/>
      <c r="E30" s="113"/>
      <c r="F30" s="113"/>
      <c r="G30" s="205" t="n">
        <v>4.377</v>
      </c>
      <c r="H30" s="113"/>
      <c r="I30" s="140" t="s">
        <v>524</v>
      </c>
      <c r="J30" s="140" t="n">
        <v>0</v>
      </c>
      <c r="K30" s="140"/>
    </row>
    <row r="31" customFormat="false" ht="47.55" hidden="false" customHeight="true" outlineLevel="0" collapsed="false">
      <c r="A31" s="140"/>
      <c r="B31" s="17"/>
      <c r="C31" s="204" t="s">
        <v>556</v>
      </c>
      <c r="D31" s="196"/>
      <c r="E31" s="113"/>
      <c r="F31" s="113"/>
      <c r="G31" s="205" t="n">
        <v>3.1</v>
      </c>
      <c r="H31" s="113"/>
      <c r="I31" s="140" t="s">
        <v>557</v>
      </c>
      <c r="J31" s="140" t="n">
        <v>0</v>
      </c>
      <c r="K31" s="140"/>
    </row>
    <row r="32" customFormat="false" ht="58.75" hidden="false" customHeight="true" outlineLevel="0" collapsed="false">
      <c r="A32" s="140"/>
      <c r="B32" s="17"/>
      <c r="C32" s="204" t="s">
        <v>558</v>
      </c>
      <c r="D32" s="196"/>
      <c r="E32" s="113"/>
      <c r="F32" s="113"/>
      <c r="G32" s="205" t="n">
        <v>2.3</v>
      </c>
      <c r="H32" s="113"/>
      <c r="I32" s="140" t="s">
        <v>524</v>
      </c>
      <c r="J32" s="140" t="n">
        <v>0</v>
      </c>
      <c r="K32" s="140"/>
    </row>
    <row r="33" customFormat="false" ht="47.55" hidden="false" customHeight="true" outlineLevel="0" collapsed="false">
      <c r="A33" s="140"/>
      <c r="B33" s="17"/>
      <c r="C33" s="204" t="s">
        <v>559</v>
      </c>
      <c r="D33" s="196"/>
      <c r="E33" s="113"/>
      <c r="F33" s="113"/>
      <c r="G33" s="205" t="n">
        <v>2.25</v>
      </c>
      <c r="H33" s="113"/>
      <c r="I33" s="140" t="s">
        <v>524</v>
      </c>
      <c r="J33" s="140" t="n">
        <v>0</v>
      </c>
      <c r="K33" s="140"/>
    </row>
    <row r="34" customFormat="false" ht="32.6" hidden="false" customHeight="true" outlineLevel="0" collapsed="false">
      <c r="A34" s="140"/>
      <c r="B34" s="17"/>
      <c r="C34" s="204" t="s">
        <v>560</v>
      </c>
      <c r="D34" s="196"/>
      <c r="E34" s="113"/>
      <c r="F34" s="113"/>
      <c r="G34" s="205" t="n">
        <v>1.655</v>
      </c>
      <c r="H34" s="113"/>
      <c r="I34" s="140" t="s">
        <v>524</v>
      </c>
      <c r="J34" s="140" t="n">
        <v>0</v>
      </c>
      <c r="K34" s="140"/>
    </row>
    <row r="35" customFormat="false" ht="21.45" hidden="false" customHeight="true" outlineLevel="0" collapsed="false">
      <c r="A35" s="140"/>
      <c r="B35" s="17"/>
      <c r="C35" s="204" t="s">
        <v>561</v>
      </c>
      <c r="D35" s="196"/>
      <c r="E35" s="113"/>
      <c r="F35" s="113"/>
      <c r="G35" s="206" t="n">
        <v>1.044</v>
      </c>
      <c r="H35" s="113"/>
      <c r="I35" s="140" t="s">
        <v>522</v>
      </c>
      <c r="J35" s="140" t="n">
        <v>0</v>
      </c>
      <c r="K35" s="140"/>
    </row>
    <row r="36" customFormat="false" ht="33.55" hidden="false" customHeight="true" outlineLevel="0" collapsed="false">
      <c r="A36" s="140"/>
      <c r="B36" s="17"/>
      <c r="C36" s="204" t="s">
        <v>562</v>
      </c>
      <c r="D36" s="196"/>
      <c r="E36" s="113"/>
      <c r="F36" s="113"/>
      <c r="G36" s="206" t="n">
        <v>0.3625</v>
      </c>
      <c r="H36" s="113"/>
      <c r="I36" s="140" t="s">
        <v>524</v>
      </c>
      <c r="J36" s="140" t="n">
        <v>0</v>
      </c>
      <c r="K36" s="140"/>
    </row>
    <row r="37" customFormat="false" ht="23.3" hidden="false" customHeight="true" outlineLevel="0" collapsed="false">
      <c r="A37" s="140"/>
      <c r="B37" s="17"/>
      <c r="C37" s="204" t="s">
        <v>563</v>
      </c>
      <c r="D37" s="196"/>
      <c r="E37" s="113"/>
      <c r="F37" s="113"/>
      <c r="G37" s="207" t="n">
        <v>0.1875</v>
      </c>
      <c r="H37" s="113"/>
      <c r="I37" s="140" t="s">
        <v>524</v>
      </c>
      <c r="J37" s="140" t="n">
        <v>0</v>
      </c>
      <c r="K37" s="140"/>
    </row>
    <row r="38" customFormat="false" ht="22.35" hidden="false" customHeight="true" outlineLevel="0" collapsed="false">
      <c r="A38" s="140"/>
      <c r="B38" s="17"/>
      <c r="C38" s="204" t="s">
        <v>564</v>
      </c>
      <c r="D38" s="196"/>
      <c r="E38" s="113"/>
      <c r="F38" s="113"/>
      <c r="G38" s="206" t="n">
        <v>0.2578</v>
      </c>
      <c r="H38" s="113"/>
      <c r="I38" s="140" t="s">
        <v>524</v>
      </c>
      <c r="J38" s="140" t="n">
        <v>0</v>
      </c>
      <c r="K38" s="140"/>
    </row>
    <row r="39" customFormat="false" ht="22.35" hidden="false" customHeight="true" outlineLevel="0" collapsed="false">
      <c r="A39" s="140"/>
      <c r="B39" s="17"/>
      <c r="C39" s="208" t="s">
        <v>565</v>
      </c>
      <c r="D39" s="196"/>
      <c r="E39" s="186" t="s">
        <v>516</v>
      </c>
      <c r="F39" s="186"/>
      <c r="G39" s="209" t="n">
        <f aca="false">G40</f>
        <v>490.921</v>
      </c>
      <c r="H39" s="113"/>
      <c r="I39" s="140"/>
      <c r="J39" s="140"/>
      <c r="K39" s="140"/>
    </row>
    <row r="40" customFormat="false" ht="54.1" hidden="false" customHeight="true" outlineLevel="0" collapsed="false">
      <c r="A40" s="140"/>
      <c r="B40" s="17"/>
      <c r="C40" s="210" t="s">
        <v>566</v>
      </c>
      <c r="D40" s="196"/>
      <c r="E40" s="113" t="n">
        <v>2026</v>
      </c>
      <c r="F40" s="113"/>
      <c r="G40" s="206" t="n">
        <v>490.921</v>
      </c>
      <c r="H40" s="113"/>
      <c r="I40" s="44" t="n">
        <v>1</v>
      </c>
      <c r="J40" s="140"/>
      <c r="K40" s="140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0">
    <mergeCell ref="J1:K1"/>
    <mergeCell ref="A3:K3"/>
    <mergeCell ref="E5:F5"/>
    <mergeCell ref="A6:A17"/>
    <mergeCell ref="B6:B17"/>
    <mergeCell ref="D6:D17"/>
    <mergeCell ref="E6:F6"/>
    <mergeCell ref="E7:F7"/>
    <mergeCell ref="E8:F16"/>
    <mergeCell ref="E17:F17"/>
    <mergeCell ref="A18:A21"/>
    <mergeCell ref="B18:B21"/>
    <mergeCell ref="D18:D21"/>
    <mergeCell ref="E18:F18"/>
    <mergeCell ref="E19:F19"/>
    <mergeCell ref="E20:F20"/>
    <mergeCell ref="E21:F21"/>
    <mergeCell ref="A22:A23"/>
    <mergeCell ref="B22:B23"/>
    <mergeCell ref="C22:C23"/>
    <mergeCell ref="D22:D23"/>
    <mergeCell ref="E22:F22"/>
    <mergeCell ref="E23:F23"/>
    <mergeCell ref="B24:B38"/>
    <mergeCell ref="D24:D38"/>
    <mergeCell ref="E24:F24"/>
    <mergeCell ref="E25:F38"/>
    <mergeCell ref="H25:H38"/>
    <mergeCell ref="E39:F39"/>
    <mergeCell ref="E40:F40"/>
  </mergeCells>
  <printOptions headings="false" gridLines="false" gridLinesSet="true" horizontalCentered="true" verticalCentered="false"/>
  <pageMargins left="0.236111111111111" right="0.196527777777778" top="0.984027777777778" bottom="0.984027777777778" header="0.511811023622047" footer="0.511811023622047"/>
  <pageSetup paperSize="9" scale="4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1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2720</TotalTime>
  <Application>LibreOffice/7.6.0.2$Windows_X86_64 LibreOffice_project/41d6f628ba3f046f16b5fa9fa8db8d4c2ab3b582</Application>
  <AppVersion>15.0000</AppVersion>
  <Company>AoIR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2006-03-06T08:26:24Z</dcterms:created>
  <dc:creator>User</dc:creator>
  <dc:description/>
  <dc:language>ru-RU</dc:language>
  <cp:lastModifiedBy/>
  <cp:lastPrinted>2026-05-14T09:02:16Z</cp:lastPrinted>
  <dcterms:modified xsi:type="dcterms:W3CDTF">2026-05-14T09:11:04Z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